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TLJ1074\Documents\Presupuestos\2024\3era modificación con obra\"/>
    </mc:Choice>
  </mc:AlternateContent>
  <xr:revisionPtr revIDLastSave="0" documentId="13_ncr:1_{C1F269B4-81EA-4A90-BE19-67D368087A7A}" xr6:coauthVersionLast="47" xr6:coauthVersionMax="47" xr10:uidLastSave="{00000000-0000-0000-0000-000000000000}"/>
  <workbookProtection workbookAlgorithmName="SHA-512" workbookHashValue="3E0S9Q2EwwR7YH5Ac09sip7N8c3A/72y0K8Em3Rc2C2EkEJOVMWK22PCxKEgcdHST1DmgVGS9UeZGy4IiBbE1Q==" workbookSaltValue="op9+K40p9iE+ZT0YEo/fOA==" workbookSpinCount="100000" lockStructure="1"/>
  <bookViews>
    <workbookView xWindow="-108" yWindow="-108" windowWidth="23256" windowHeight="12576" tabRatio="898" firstSheet="2" activeTab="2" xr2:uid="{AF28A870-1C80-43BD-BFEF-B459929B5528}"/>
  </bookViews>
  <sheets>
    <sheet name="Resumen de ampliación" sheetId="4" state="hidden" r:id="rId1"/>
    <sheet name="Cubo" sheetId="1" state="hidden" r:id="rId2"/>
    <sheet name="Fuente de f" sheetId="5" r:id="rId3"/>
    <sheet name="Capitulo" sheetId="6" r:id="rId4"/>
    <sheet name="Administrativa" sheetId="7" r:id="rId5"/>
    <sheet name="Programa proyecto" sheetId="8" r:id="rId6"/>
    <sheet name="Por tipo" sheetId="9" r:id="rId7"/>
    <sheet name="Funcion y finalidad" sheetId="11" r:id="rId8"/>
    <sheet name="Objeto" sheetId="12" r:id="rId9"/>
    <sheet name="Economica" sheetId="13" r:id="rId10"/>
    <sheet name="Capitulo 6000" sheetId="14" r:id="rId11"/>
    <sheet name="Capitulo 9000" sheetId="15" r:id="rId12"/>
    <sheet name="Subsidios" sheetId="16" r:id="rId13"/>
    <sheet name="Estado del presupuesto" sheetId="17" r:id="rId14"/>
    <sheet name="Ley de ingresos" sheetId="20" r:id="rId15"/>
  </sheets>
  <definedNames>
    <definedName name="_xlnm._FilterDatabase" localSheetId="1" hidden="1">Cubo!$A$1:$AO$524</definedName>
    <definedName name="_xlnm._FilterDatabase" localSheetId="14" hidden="1">'Ley de ingresos'!$A$3:$E$300</definedName>
    <definedName name="_xlnm._FilterDatabase" localSheetId="0" hidden="1">'Resumen de ampliación'!$B$1:$F$11</definedName>
    <definedName name="_xlnm.Print_Area" localSheetId="10">'Capitulo 6000'!$A$1:$B$48</definedName>
  </definedNames>
  <calcPr calcId="191029"/>
  <pivotCaches>
    <pivotCache cacheId="0"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4" l="1"/>
  <c r="E298" i="20"/>
  <c r="E297" i="20"/>
  <c r="E296" i="20"/>
  <c r="E295" i="20"/>
  <c r="E294" i="20"/>
  <c r="E293" i="20" s="1"/>
  <c r="E292" i="20" s="1"/>
  <c r="D294" i="20"/>
  <c r="D293" i="20" s="1"/>
  <c r="D292" i="20" s="1"/>
  <c r="C294" i="20"/>
  <c r="C293" i="20" s="1"/>
  <c r="C292" i="20" s="1"/>
  <c r="E289" i="20"/>
  <c r="E287" i="20"/>
  <c r="E286" i="20"/>
  <c r="D286" i="20"/>
  <c r="C286" i="20"/>
  <c r="C285" i="20" s="1"/>
  <c r="E285" i="20"/>
  <c r="D285" i="20"/>
  <c r="E284" i="20"/>
  <c r="E283" i="20"/>
  <c r="D283" i="20"/>
  <c r="C283" i="20"/>
  <c r="E282" i="20"/>
  <c r="E281" i="20" s="1"/>
  <c r="D282" i="20"/>
  <c r="D281" i="20" s="1"/>
  <c r="C282" i="20"/>
  <c r="C281" i="20" s="1"/>
  <c r="E279" i="20"/>
  <c r="E278" i="20"/>
  <c r="E277" i="20"/>
  <c r="E276" i="20"/>
  <c r="E275" i="20" s="1"/>
  <c r="E274" i="20" s="1"/>
  <c r="D275" i="20"/>
  <c r="C275" i="20"/>
  <c r="C274" i="20" s="1"/>
  <c r="D274" i="20"/>
  <c r="E273" i="20"/>
  <c r="E272" i="20"/>
  <c r="E271" i="20"/>
  <c r="E270" i="20" s="1"/>
  <c r="E269" i="20" s="1"/>
  <c r="D270" i="20"/>
  <c r="C270" i="20"/>
  <c r="D269" i="20"/>
  <c r="C269" i="20"/>
  <c r="E268" i="20"/>
  <c r="E267" i="20"/>
  <c r="E266" i="20"/>
  <c r="E265" i="20"/>
  <c r="E264" i="20" s="1"/>
  <c r="E263" i="20" s="1"/>
  <c r="D264" i="20"/>
  <c r="C264" i="20"/>
  <c r="D263" i="20"/>
  <c r="C263" i="20"/>
  <c r="E262" i="20"/>
  <c r="E261" i="20"/>
  <c r="D261" i="20"/>
  <c r="C261" i="20"/>
  <c r="E260" i="20"/>
  <c r="E259" i="20"/>
  <c r="E258" i="20"/>
  <c r="E257" i="20"/>
  <c r="E256" i="20"/>
  <c r="E255" i="20"/>
  <c r="E253" i="20" s="1"/>
  <c r="E252" i="20" s="1"/>
  <c r="E251" i="20" s="1"/>
  <c r="E254" i="20"/>
  <c r="D253" i="20"/>
  <c r="C253" i="20"/>
  <c r="C252" i="20" s="1"/>
  <c r="C251" i="20" s="1"/>
  <c r="D252" i="20"/>
  <c r="D251" i="20" s="1"/>
  <c r="E250" i="20"/>
  <c r="E249" i="20"/>
  <c r="E248" i="20" s="1"/>
  <c r="E239" i="20" s="1"/>
  <c r="D249" i="20"/>
  <c r="D248" i="20" s="1"/>
  <c r="D239" i="20" s="1"/>
  <c r="C249" i="20"/>
  <c r="C248" i="20" s="1"/>
  <c r="C239" i="20" s="1"/>
  <c r="E238" i="20"/>
  <c r="E237" i="20" s="1"/>
  <c r="E236" i="20" s="1"/>
  <c r="D237" i="20"/>
  <c r="C237" i="20"/>
  <c r="C236" i="20" s="1"/>
  <c r="D236" i="20"/>
  <c r="E235" i="20"/>
  <c r="E234" i="20"/>
  <c r="E233" i="20" s="1"/>
  <c r="D234" i="20"/>
  <c r="D233" i="20" s="1"/>
  <c r="C234" i="20"/>
  <c r="C233" i="20"/>
  <c r="E231" i="20"/>
  <c r="E230" i="20"/>
  <c r="D230" i="20"/>
  <c r="C230" i="20"/>
  <c r="E229" i="20"/>
  <c r="E228" i="20"/>
  <c r="D228" i="20"/>
  <c r="C228" i="20"/>
  <c r="E227" i="20"/>
  <c r="E226" i="20"/>
  <c r="D226" i="20"/>
  <c r="C226" i="20"/>
  <c r="E225" i="20"/>
  <c r="E224" i="20"/>
  <c r="D224" i="20"/>
  <c r="C224" i="20"/>
  <c r="E223" i="20"/>
  <c r="E222" i="20"/>
  <c r="D222" i="20"/>
  <c r="C222" i="20"/>
  <c r="E221" i="20"/>
  <c r="E220" i="20"/>
  <c r="D220" i="20"/>
  <c r="C220" i="20"/>
  <c r="E219" i="20"/>
  <c r="E218" i="20"/>
  <c r="E217" i="20" s="1"/>
  <c r="D218" i="20"/>
  <c r="D217" i="20" s="1"/>
  <c r="C218" i="20"/>
  <c r="C217" i="20" s="1"/>
  <c r="E214" i="20"/>
  <c r="E213" i="20"/>
  <c r="E212" i="20"/>
  <c r="E211" i="20"/>
  <c r="E210" i="20"/>
  <c r="E209" i="20"/>
  <c r="E208" i="20"/>
  <c r="E207" i="20"/>
  <c r="E206" i="20"/>
  <c r="E205" i="20" s="1"/>
  <c r="D205" i="20"/>
  <c r="C205" i="20"/>
  <c r="E204" i="20"/>
  <c r="E203" i="20"/>
  <c r="E202" i="20"/>
  <c r="E201" i="20"/>
  <c r="E200" i="20"/>
  <c r="D200" i="20"/>
  <c r="C200" i="20"/>
  <c r="E199" i="20"/>
  <c r="E198" i="20"/>
  <c r="E197" i="20"/>
  <c r="E196" i="20"/>
  <c r="E195" i="20"/>
  <c r="E194" i="20"/>
  <c r="D194" i="20"/>
  <c r="D193" i="20" s="1"/>
  <c r="D192" i="20" s="1"/>
  <c r="C194" i="20"/>
  <c r="C193" i="20" s="1"/>
  <c r="C192" i="20" s="1"/>
  <c r="E191" i="20"/>
  <c r="E190" i="20" s="1"/>
  <c r="E189" i="20" s="1"/>
  <c r="D190" i="20"/>
  <c r="D189" i="20" s="1"/>
  <c r="C190" i="20"/>
  <c r="C189" i="20"/>
  <c r="E188" i="20"/>
  <c r="E187" i="20" s="1"/>
  <c r="D187" i="20"/>
  <c r="C187" i="20"/>
  <c r="E186" i="20"/>
  <c r="E185" i="20" s="1"/>
  <c r="D185" i="20"/>
  <c r="C185" i="20"/>
  <c r="E184" i="20"/>
  <c r="E181" i="20" s="1"/>
  <c r="E183" i="20"/>
  <c r="E182" i="20"/>
  <c r="D181" i="20"/>
  <c r="C181" i="20"/>
  <c r="E180" i="20"/>
  <c r="E179" i="20"/>
  <c r="D179" i="20"/>
  <c r="C179" i="20"/>
  <c r="E178" i="20"/>
  <c r="E177" i="20"/>
  <c r="D177" i="20"/>
  <c r="C177" i="20"/>
  <c r="E176" i="20"/>
  <c r="E175" i="20"/>
  <c r="E174" i="20" s="1"/>
  <c r="D175" i="20"/>
  <c r="D174" i="20" s="1"/>
  <c r="C175" i="20"/>
  <c r="C174" i="20" s="1"/>
  <c r="E173" i="20"/>
  <c r="E172" i="20"/>
  <c r="E171" i="20"/>
  <c r="E170" i="20"/>
  <c r="E169" i="20"/>
  <c r="E168" i="20" s="1"/>
  <c r="E167" i="20" s="1"/>
  <c r="D168" i="20"/>
  <c r="D167" i="20" s="1"/>
  <c r="C168" i="20"/>
  <c r="C167" i="20"/>
  <c r="E166" i="20"/>
  <c r="E165" i="20"/>
  <c r="E164" i="20"/>
  <c r="E163" i="20"/>
  <c r="E160" i="20" s="1"/>
  <c r="E162" i="20"/>
  <c r="E161" i="20"/>
  <c r="D160" i="20"/>
  <c r="C160" i="20"/>
  <c r="E159" i="20"/>
  <c r="E158" i="20"/>
  <c r="E157" i="20"/>
  <c r="E156" i="20"/>
  <c r="E155" i="20" s="1"/>
  <c r="D155" i="20"/>
  <c r="C155" i="20"/>
  <c r="E154" i="20"/>
  <c r="E151" i="20" s="1"/>
  <c r="E153" i="20"/>
  <c r="E152" i="20"/>
  <c r="D151" i="20"/>
  <c r="C151" i="20"/>
  <c r="E150" i="20"/>
  <c r="E149" i="20"/>
  <c r="E148" i="20"/>
  <c r="E142" i="20" s="1"/>
  <c r="E147" i="20"/>
  <c r="E146" i="20"/>
  <c r="E145" i="20"/>
  <c r="E144" i="20"/>
  <c r="E143" i="20"/>
  <c r="D142" i="20"/>
  <c r="C142" i="20"/>
  <c r="E141" i="20"/>
  <c r="E140" i="20"/>
  <c r="E139" i="20"/>
  <c r="E138" i="20"/>
  <c r="E137" i="20"/>
  <c r="E136" i="20"/>
  <c r="E135" i="20"/>
  <c r="E134" i="20"/>
  <c r="E132" i="20" s="1"/>
  <c r="E133" i="20"/>
  <c r="D132" i="20"/>
  <c r="C132" i="20"/>
  <c r="E131" i="20"/>
  <c r="E130" i="20"/>
  <c r="E129" i="20"/>
  <c r="E128" i="20"/>
  <c r="E127" i="20"/>
  <c r="E126" i="20"/>
  <c r="E125" i="20" s="1"/>
  <c r="D125" i="20"/>
  <c r="C125" i="20"/>
  <c r="E124" i="20"/>
  <c r="E123" i="20"/>
  <c r="E122" i="20"/>
  <c r="E120" i="20" s="1"/>
  <c r="E121" i="20"/>
  <c r="D120" i="20"/>
  <c r="C120" i="20"/>
  <c r="E119" i="20"/>
  <c r="E118" i="20"/>
  <c r="E117" i="20"/>
  <c r="E116" i="20"/>
  <c r="D116" i="20"/>
  <c r="C116" i="20"/>
  <c r="E115" i="20"/>
  <c r="E114" i="20"/>
  <c r="E113" i="20"/>
  <c r="E112" i="20"/>
  <c r="D112" i="20"/>
  <c r="C112" i="20"/>
  <c r="E111" i="20"/>
  <c r="E110" i="20"/>
  <c r="E109" i="20"/>
  <c r="E108" i="20"/>
  <c r="E107" i="20"/>
  <c r="E106" i="20"/>
  <c r="D106" i="20"/>
  <c r="C106" i="20"/>
  <c r="E105" i="20"/>
  <c r="E104" i="20"/>
  <c r="E103" i="20"/>
  <c r="E102" i="20"/>
  <c r="E101" i="20" s="1"/>
  <c r="D101" i="20"/>
  <c r="C101" i="20"/>
  <c r="E100" i="20"/>
  <c r="E93" i="20" s="1"/>
  <c r="E99" i="20"/>
  <c r="E98" i="20"/>
  <c r="E97" i="20"/>
  <c r="E96" i="20"/>
  <c r="E95" i="20"/>
  <c r="E94" i="20"/>
  <c r="D93" i="20"/>
  <c r="C93" i="20"/>
  <c r="E92" i="20"/>
  <c r="E91" i="20"/>
  <c r="E90" i="20"/>
  <c r="E89" i="20" s="1"/>
  <c r="D89" i="20"/>
  <c r="C89" i="20"/>
  <c r="C83" i="20" s="1"/>
  <c r="E88" i="20"/>
  <c r="E87" i="20"/>
  <c r="E86" i="20"/>
  <c r="E85" i="20"/>
  <c r="E84" i="20" s="1"/>
  <c r="D84" i="20"/>
  <c r="C84" i="20"/>
  <c r="D83" i="20"/>
  <c r="E82" i="20"/>
  <c r="E81" i="20"/>
  <c r="E80" i="20"/>
  <c r="E79" i="20"/>
  <c r="E78" i="20"/>
  <c r="E77" i="20"/>
  <c r="D77" i="20"/>
  <c r="C77" i="20"/>
  <c r="E76" i="20"/>
  <c r="E75" i="20"/>
  <c r="E74" i="20"/>
  <c r="E73" i="20"/>
  <c r="E72" i="20" s="1"/>
  <c r="D72" i="20"/>
  <c r="D63" i="20" s="1"/>
  <c r="C72" i="20"/>
  <c r="C63" i="20" s="1"/>
  <c r="E71" i="20"/>
  <c r="E70" i="20" s="1"/>
  <c r="D70" i="20"/>
  <c r="C70" i="20"/>
  <c r="E69" i="20"/>
  <c r="E68" i="20"/>
  <c r="E67" i="20"/>
  <c r="E66" i="20"/>
  <c r="E65" i="20"/>
  <c r="E64" i="20" s="1"/>
  <c r="D64" i="20"/>
  <c r="C64" i="20"/>
  <c r="E60" i="20"/>
  <c r="E59" i="20" s="1"/>
  <c r="E58" i="20" s="1"/>
  <c r="E57" i="20" s="1"/>
  <c r="D59" i="20"/>
  <c r="C59" i="20"/>
  <c r="C58" i="20" s="1"/>
  <c r="C57" i="20" s="1"/>
  <c r="D58" i="20"/>
  <c r="D57" i="20" s="1"/>
  <c r="E51" i="20"/>
  <c r="D51" i="20"/>
  <c r="C51" i="20"/>
  <c r="E49" i="20"/>
  <c r="E48" i="20"/>
  <c r="E47" i="20" s="1"/>
  <c r="E46" i="20" s="1"/>
  <c r="D47" i="20"/>
  <c r="C47" i="20"/>
  <c r="D46" i="20"/>
  <c r="C46" i="20"/>
  <c r="E45" i="20"/>
  <c r="E44" i="20" s="1"/>
  <c r="D44" i="20"/>
  <c r="C44" i="20"/>
  <c r="E43" i="20"/>
  <c r="E42" i="20"/>
  <c r="D42" i="20"/>
  <c r="C42" i="20"/>
  <c r="E41" i="20"/>
  <c r="E40" i="20"/>
  <c r="E39" i="20"/>
  <c r="E38" i="20" s="1"/>
  <c r="D38" i="20"/>
  <c r="C38" i="20"/>
  <c r="E37" i="20"/>
  <c r="E36" i="20"/>
  <c r="D36" i="20"/>
  <c r="C36" i="20"/>
  <c r="E35" i="20"/>
  <c r="E34" i="20" s="1"/>
  <c r="D34" i="20"/>
  <c r="C34" i="20"/>
  <c r="E33" i="20"/>
  <c r="E32" i="20"/>
  <c r="E31" i="20" s="1"/>
  <c r="D32" i="20"/>
  <c r="D31" i="20" s="1"/>
  <c r="C32" i="20"/>
  <c r="C31" i="20" s="1"/>
  <c r="E26" i="20"/>
  <c r="E25" i="20"/>
  <c r="E24" i="20"/>
  <c r="E23" i="20"/>
  <c r="D23" i="20"/>
  <c r="C23" i="20"/>
  <c r="E22" i="20"/>
  <c r="E21" i="20"/>
  <c r="E20" i="20"/>
  <c r="D20" i="20"/>
  <c r="C20" i="20"/>
  <c r="E19" i="20"/>
  <c r="E18" i="20"/>
  <c r="E17" i="20" s="1"/>
  <c r="E16" i="20" s="1"/>
  <c r="D17" i="20"/>
  <c r="C17" i="20"/>
  <c r="D16" i="20"/>
  <c r="C16" i="20"/>
  <c r="E15" i="20"/>
  <c r="E8" i="20" s="1"/>
  <c r="E7" i="20" s="1"/>
  <c r="E14" i="20"/>
  <c r="E13" i="20"/>
  <c r="E12" i="20"/>
  <c r="E11" i="20"/>
  <c r="E10" i="20"/>
  <c r="E9" i="20"/>
  <c r="D8" i="20"/>
  <c r="D7" i="20" s="1"/>
  <c r="C8" i="20"/>
  <c r="C7" i="20" s="1"/>
  <c r="E216" i="20" l="1"/>
  <c r="C6" i="20"/>
  <c r="E6" i="20"/>
  <c r="E63" i="20"/>
  <c r="E62" i="20" s="1"/>
  <c r="C62" i="20"/>
  <c r="E193" i="20"/>
  <c r="E192" i="20" s="1"/>
  <c r="C216" i="20"/>
  <c r="D6" i="20"/>
  <c r="D5" i="20" s="1"/>
  <c r="D62" i="20"/>
  <c r="E83" i="20"/>
  <c r="D216" i="20"/>
  <c r="E5" i="20" l="1"/>
  <c r="C5" i="20"/>
  <c r="AA534" i="1" l="1"/>
  <c r="AA276" i="1" l="1"/>
  <c r="AB511" i="1"/>
  <c r="AB90" i="1"/>
  <c r="AJ90" i="1" s="1"/>
  <c r="AB142" i="1"/>
  <c r="AJ142" i="1" s="1"/>
  <c r="AB146" i="1"/>
  <c r="AJ146" i="1" s="1"/>
  <c r="AB160" i="1"/>
  <c r="AJ160" i="1" s="1"/>
  <c r="AB185" i="1"/>
  <c r="AJ185" i="1" s="1"/>
  <c r="AB212" i="1"/>
  <c r="AJ212" i="1" s="1"/>
  <c r="AB321" i="1"/>
  <c r="AJ321" i="1" s="1"/>
  <c r="AB338" i="1"/>
  <c r="AJ338" i="1" s="1"/>
  <c r="AB349" i="1"/>
  <c r="AJ349" i="1" s="1"/>
  <c r="AB442" i="1"/>
  <c r="AJ442" i="1" s="1"/>
  <c r="AB450" i="1"/>
  <c r="AJ450" i="1" s="1"/>
  <c r="AB453" i="1"/>
  <c r="AJ453" i="1" s="1"/>
  <c r="AB458" i="1"/>
  <c r="AJ458" i="1" s="1"/>
  <c r="AB461" i="1"/>
  <c r="AJ461" i="1" s="1"/>
  <c r="AB480" i="1"/>
  <c r="AJ480" i="1" s="1"/>
  <c r="AB282" i="1"/>
  <c r="AJ282" i="1" s="1"/>
  <c r="AB410" i="1"/>
  <c r="AJ410" i="1" s="1"/>
  <c r="AB411" i="1"/>
  <c r="AJ411" i="1" s="1"/>
  <c r="AB60" i="1"/>
  <c r="AJ60" i="1" s="1"/>
  <c r="AB64" i="1"/>
  <c r="AJ64" i="1" s="1"/>
  <c r="AB71" i="1"/>
  <c r="AJ71" i="1" s="1"/>
  <c r="AB125" i="1"/>
  <c r="AJ125" i="1" s="1"/>
  <c r="AB166" i="1"/>
  <c r="AJ166" i="1" s="1"/>
  <c r="AB186" i="1"/>
  <c r="AJ186" i="1" s="1"/>
  <c r="AB283" i="1"/>
  <c r="AJ283" i="1" s="1"/>
  <c r="AB412" i="1"/>
  <c r="AJ412" i="1" s="1"/>
  <c r="AB466" i="1"/>
  <c r="AJ466" i="1" s="1"/>
  <c r="AB473" i="1"/>
  <c r="AJ473" i="1" s="1"/>
  <c r="AB413" i="1"/>
  <c r="AJ413" i="1" s="1"/>
  <c r="AB97" i="1"/>
  <c r="AJ97" i="1" s="1"/>
  <c r="AB101" i="1"/>
  <c r="AJ101" i="1" s="1"/>
  <c r="AB112" i="1"/>
  <c r="AJ112" i="1" s="1"/>
  <c r="AB118" i="1"/>
  <c r="AJ118" i="1" s="1"/>
  <c r="AB126" i="1"/>
  <c r="AJ126" i="1" s="1"/>
  <c r="AB137" i="1"/>
  <c r="AJ137" i="1" s="1"/>
  <c r="AB150" i="1"/>
  <c r="AJ150" i="1" s="1"/>
  <c r="AB151" i="1"/>
  <c r="AJ151" i="1" s="1"/>
  <c r="AB167" i="1"/>
  <c r="AJ167" i="1" s="1"/>
  <c r="AB187" i="1"/>
  <c r="AJ187" i="1" s="1"/>
  <c r="AB214" i="1"/>
  <c r="AJ214" i="1" s="1"/>
  <c r="AB219" i="1"/>
  <c r="AJ219" i="1" s="1"/>
  <c r="AB245" i="1"/>
  <c r="AJ245" i="1" s="1"/>
  <c r="AB254" i="1"/>
  <c r="AJ254" i="1" s="1"/>
  <c r="AB259" i="1"/>
  <c r="AJ259" i="1" s="1"/>
  <c r="AB280" i="1"/>
  <c r="AJ280" i="1" s="1"/>
  <c r="AB284" i="1"/>
  <c r="AJ284" i="1" s="1"/>
  <c r="AB317" i="1"/>
  <c r="AJ317" i="1" s="1"/>
  <c r="AB386" i="1"/>
  <c r="AJ386" i="1" s="1"/>
  <c r="AB459" i="1"/>
  <c r="AJ459" i="1" s="1"/>
  <c r="AB66" i="1"/>
  <c r="AJ66" i="1" s="1"/>
  <c r="AB81" i="1"/>
  <c r="AJ81" i="1" s="1"/>
  <c r="AB94" i="1"/>
  <c r="AJ94" i="1" s="1"/>
  <c r="AB113" i="1"/>
  <c r="AJ113" i="1" s="1"/>
  <c r="AB119" i="1"/>
  <c r="AJ119" i="1" s="1"/>
  <c r="AB161" i="1"/>
  <c r="AJ161" i="1" s="1"/>
  <c r="AB199" i="1"/>
  <c r="AJ199" i="1" s="1"/>
  <c r="AB207" i="1"/>
  <c r="AJ207" i="1" s="1"/>
  <c r="AB307" i="1"/>
  <c r="AJ307" i="1" s="1"/>
  <c r="AB318" i="1"/>
  <c r="AJ318" i="1" s="1"/>
  <c r="AB350" i="1"/>
  <c r="AJ350" i="1" s="1"/>
  <c r="AB143" i="1"/>
  <c r="AJ143" i="1" s="1"/>
  <c r="AB147" i="1"/>
  <c r="AJ147" i="1" s="1"/>
  <c r="AB168" i="1"/>
  <c r="AJ168" i="1" s="1"/>
  <c r="AB188" i="1"/>
  <c r="AJ188" i="1" s="1"/>
  <c r="AB467" i="1"/>
  <c r="AJ467" i="1" s="1"/>
  <c r="AB481" i="1"/>
  <c r="AJ481" i="1" s="1"/>
  <c r="AB155" i="1"/>
  <c r="AJ155" i="1" s="1"/>
  <c r="AB67" i="1"/>
  <c r="AJ67" i="1" s="1"/>
  <c r="AB107" i="1"/>
  <c r="AJ107" i="1" s="1"/>
  <c r="AB114" i="1"/>
  <c r="AJ114" i="1" s="1"/>
  <c r="AB120" i="1"/>
  <c r="AJ120" i="1" s="1"/>
  <c r="AB127" i="1"/>
  <c r="AJ127" i="1" s="1"/>
  <c r="AB169" i="1"/>
  <c r="AJ169" i="1" s="1"/>
  <c r="AB189" i="1"/>
  <c r="AJ189" i="1" s="1"/>
  <c r="AB204" i="1"/>
  <c r="AJ204" i="1" s="1"/>
  <c r="AB217" i="1"/>
  <c r="AJ217" i="1" s="1"/>
  <c r="AB223" i="1"/>
  <c r="AJ223" i="1" s="1"/>
  <c r="AB225" i="1"/>
  <c r="AJ225" i="1" s="1"/>
  <c r="AB226" i="1"/>
  <c r="AJ226" i="1" s="1"/>
  <c r="AB229" i="1"/>
  <c r="AJ229" i="1" s="1"/>
  <c r="AB230" i="1"/>
  <c r="AJ230" i="1" s="1"/>
  <c r="AB255" i="1"/>
  <c r="AJ255" i="1" s="1"/>
  <c r="AB302" i="1"/>
  <c r="AJ302" i="1" s="1"/>
  <c r="AB308" i="1"/>
  <c r="AJ308" i="1" s="1"/>
  <c r="AB312" i="1"/>
  <c r="AJ312" i="1" s="1"/>
  <c r="AB332" i="1"/>
  <c r="AJ332" i="1" s="1"/>
  <c r="AB342" i="1"/>
  <c r="AJ342" i="1" s="1"/>
  <c r="AB440" i="1"/>
  <c r="AJ440" i="1" s="1"/>
  <c r="AB443" i="1"/>
  <c r="AJ443" i="1" s="1"/>
  <c r="AB446" i="1"/>
  <c r="AJ446" i="1" s="1"/>
  <c r="AB448" i="1"/>
  <c r="AJ448" i="1" s="1"/>
  <c r="AB468" i="1"/>
  <c r="AJ468" i="1" s="1"/>
  <c r="AB474" i="1"/>
  <c r="AJ474" i="1" s="1"/>
  <c r="AB239" i="1"/>
  <c r="AJ239" i="1" s="1"/>
  <c r="AB261" i="1"/>
  <c r="AJ261" i="1" s="1"/>
  <c r="AB269" i="1"/>
  <c r="AJ269" i="1" s="1"/>
  <c r="AB285" i="1"/>
  <c r="AJ285" i="1" s="1"/>
  <c r="AB469" i="1"/>
  <c r="AJ469" i="1" s="1"/>
  <c r="AB482" i="1"/>
  <c r="AJ482" i="1" s="1"/>
  <c r="AB489" i="1"/>
  <c r="AJ489" i="1" s="1"/>
  <c r="AB491" i="1"/>
  <c r="AJ491" i="1" s="1"/>
  <c r="AB72" i="1"/>
  <c r="AJ72" i="1" s="1"/>
  <c r="AB170" i="1"/>
  <c r="AJ170" i="1" s="1"/>
  <c r="AB322" i="1"/>
  <c r="AJ322" i="1" s="1"/>
  <c r="AB73" i="1"/>
  <c r="AJ73" i="1" s="1"/>
  <c r="AB102" i="1"/>
  <c r="AJ102" i="1" s="1"/>
  <c r="AB115" i="1"/>
  <c r="AJ115" i="1" s="1"/>
  <c r="AB124" i="1"/>
  <c r="AJ124" i="1" s="1"/>
  <c r="AB128" i="1"/>
  <c r="AJ128" i="1" s="1"/>
  <c r="AB138" i="1"/>
  <c r="AJ138" i="1" s="1"/>
  <c r="AB144" i="1"/>
  <c r="AJ144" i="1" s="1"/>
  <c r="AB148" i="1"/>
  <c r="AJ148" i="1" s="1"/>
  <c r="AB152" i="1"/>
  <c r="AJ152" i="1" s="1"/>
  <c r="AB162" i="1"/>
  <c r="AJ162" i="1" s="1"/>
  <c r="AB171" i="1"/>
  <c r="AJ171" i="1" s="1"/>
  <c r="AB190" i="1"/>
  <c r="AJ190" i="1" s="1"/>
  <c r="AB286" i="1"/>
  <c r="AJ286" i="1" s="1"/>
  <c r="AB313" i="1"/>
  <c r="AJ313" i="1" s="1"/>
  <c r="AB316" i="1"/>
  <c r="AJ316" i="1" s="1"/>
  <c r="AB323" i="1"/>
  <c r="AJ323" i="1" s="1"/>
  <c r="AB451" i="1"/>
  <c r="AJ451" i="1" s="1"/>
  <c r="AB454" i="1"/>
  <c r="AJ454" i="1" s="1"/>
  <c r="AB462" i="1"/>
  <c r="AJ462" i="1" s="1"/>
  <c r="AB464" i="1"/>
  <c r="AJ464" i="1" s="1"/>
  <c r="AB472" i="1"/>
  <c r="AJ472" i="1" s="1"/>
  <c r="AB483" i="1"/>
  <c r="AJ483" i="1" s="1"/>
  <c r="AB397" i="1"/>
  <c r="AJ397" i="1" s="1"/>
  <c r="AB351" i="1"/>
  <c r="AJ351" i="1" s="1"/>
  <c r="AB427" i="1"/>
  <c r="AJ427" i="1" s="1"/>
  <c r="AB414" i="1"/>
  <c r="AJ414" i="1" s="1"/>
  <c r="AB268" i="1"/>
  <c r="AJ268" i="1" s="1"/>
  <c r="AB352" i="1"/>
  <c r="AJ352" i="1" s="1"/>
  <c r="AB415" i="1"/>
  <c r="AJ415" i="1" s="1"/>
  <c r="AB416" i="1"/>
  <c r="AJ416" i="1" s="1"/>
  <c r="AB417" i="1"/>
  <c r="AJ417" i="1" s="1"/>
  <c r="AB77" i="1"/>
  <c r="AJ77" i="1" s="1"/>
  <c r="AB82" i="1"/>
  <c r="AJ82" i="1" s="1"/>
  <c r="AB91" i="1"/>
  <c r="AJ91" i="1" s="1"/>
  <c r="AB139" i="1"/>
  <c r="AJ139" i="1" s="1"/>
  <c r="AB154" i="1"/>
  <c r="AJ154" i="1" s="1"/>
  <c r="AB287" i="1"/>
  <c r="AJ287" i="1" s="1"/>
  <c r="AB353" i="1"/>
  <c r="AJ353" i="1" s="1"/>
  <c r="AB398" i="1"/>
  <c r="AJ398" i="1" s="1"/>
  <c r="AB418" i="1"/>
  <c r="AJ418" i="1" s="1"/>
  <c r="AB475" i="1"/>
  <c r="AJ475" i="1" s="1"/>
  <c r="AB485" i="1"/>
  <c r="AJ485" i="1" s="1"/>
  <c r="AB231" i="1"/>
  <c r="AJ231" i="1" s="1"/>
  <c r="AB265" i="1"/>
  <c r="AJ265" i="1" s="1"/>
  <c r="AB339" i="1"/>
  <c r="AJ339" i="1" s="1"/>
  <c r="AB389" i="1"/>
  <c r="AJ389" i="1" s="1"/>
  <c r="AB79" i="1"/>
  <c r="AJ79" i="1" s="1"/>
  <c r="AB83" i="1"/>
  <c r="AJ83" i="1" s="1"/>
  <c r="AB129" i="1"/>
  <c r="AJ129" i="1" s="1"/>
  <c r="AB163" i="1"/>
  <c r="AJ163" i="1" s="1"/>
  <c r="AB182" i="1"/>
  <c r="AJ182" i="1" s="1"/>
  <c r="AB183" i="1"/>
  <c r="AJ183" i="1" s="1"/>
  <c r="AB208" i="1"/>
  <c r="AJ208" i="1" s="1"/>
  <c r="AB213" i="1"/>
  <c r="AJ213" i="1" s="1"/>
  <c r="AB227" i="1"/>
  <c r="AJ227" i="1" s="1"/>
  <c r="AB270" i="1"/>
  <c r="AJ270" i="1" s="1"/>
  <c r="AB271" i="1"/>
  <c r="AJ271" i="1" s="1"/>
  <c r="AB288" i="1"/>
  <c r="AJ288" i="1" s="1"/>
  <c r="AB314" i="1"/>
  <c r="AJ314" i="1" s="1"/>
  <c r="AB333" i="1"/>
  <c r="AJ333" i="1" s="1"/>
  <c r="AB343" i="1"/>
  <c r="AJ343" i="1" s="1"/>
  <c r="AB395" i="1"/>
  <c r="AJ395" i="1" s="1"/>
  <c r="AB156" i="1"/>
  <c r="AJ156" i="1" s="1"/>
  <c r="AB84" i="1"/>
  <c r="AJ84" i="1" s="1"/>
  <c r="AB130" i="1"/>
  <c r="AJ130" i="1" s="1"/>
  <c r="AB172" i="1"/>
  <c r="AJ172" i="1" s="1"/>
  <c r="AB256" i="1"/>
  <c r="AJ256" i="1" s="1"/>
  <c r="AB309" i="1"/>
  <c r="AJ309" i="1" s="1"/>
  <c r="AB428" i="1"/>
  <c r="AJ428" i="1" s="1"/>
  <c r="AB429" i="1"/>
  <c r="AJ429" i="1" s="1"/>
  <c r="AB61" i="1"/>
  <c r="AJ61" i="1" s="1"/>
  <c r="AB68" i="1"/>
  <c r="AJ68" i="1" s="1"/>
  <c r="AB85" i="1"/>
  <c r="AJ85" i="1" s="1"/>
  <c r="AB145" i="1"/>
  <c r="AJ145" i="1" s="1"/>
  <c r="AB173" i="1"/>
  <c r="AJ173" i="1" s="1"/>
  <c r="AB191" i="1"/>
  <c r="AJ191" i="1" s="1"/>
  <c r="AB200" i="1"/>
  <c r="AJ200" i="1" s="1"/>
  <c r="AB203" i="1"/>
  <c r="AJ203" i="1" s="1"/>
  <c r="AB205" i="1"/>
  <c r="AJ205" i="1" s="1"/>
  <c r="AB209" i="1"/>
  <c r="AJ209" i="1" s="1"/>
  <c r="AB232" i="1"/>
  <c r="AJ232" i="1" s="1"/>
  <c r="AB235" i="1"/>
  <c r="AJ235" i="1" s="1"/>
  <c r="AB236" i="1"/>
  <c r="AJ236" i="1" s="1"/>
  <c r="AB248" i="1"/>
  <c r="AJ248" i="1" s="1"/>
  <c r="AB249" i="1"/>
  <c r="AJ249" i="1" s="1"/>
  <c r="AB257" i="1"/>
  <c r="AJ257" i="1" s="1"/>
  <c r="AB262" i="1"/>
  <c r="AJ262" i="1" s="1"/>
  <c r="AB272" i="1"/>
  <c r="AJ272" i="1" s="1"/>
  <c r="AB294" i="1"/>
  <c r="AJ294" i="1" s="1"/>
  <c r="AB298" i="1"/>
  <c r="AJ298" i="1" s="1"/>
  <c r="AB299" i="1"/>
  <c r="AJ299" i="1" s="1"/>
  <c r="AB305" i="1"/>
  <c r="AJ305" i="1" s="1"/>
  <c r="AB310" i="1"/>
  <c r="AJ310" i="1" s="1"/>
  <c r="AB334" i="1"/>
  <c r="AJ334" i="1" s="1"/>
  <c r="AB340" i="1"/>
  <c r="AJ340" i="1" s="1"/>
  <c r="AB347" i="1"/>
  <c r="AJ347" i="1" s="1"/>
  <c r="AB354" i="1"/>
  <c r="AJ354" i="1" s="1"/>
  <c r="AB394" i="1"/>
  <c r="AJ394" i="1" s="1"/>
  <c r="AB436" i="1"/>
  <c r="AJ436" i="1" s="1"/>
  <c r="AB441" i="1"/>
  <c r="AJ441" i="1" s="1"/>
  <c r="AB517" i="1"/>
  <c r="AJ517" i="1" s="1"/>
  <c r="AB518" i="1"/>
  <c r="AJ518" i="1" s="1"/>
  <c r="AB304" i="1"/>
  <c r="AJ304" i="1" s="1"/>
  <c r="AB390" i="1"/>
  <c r="AJ390" i="1" s="1"/>
  <c r="AB399" i="1"/>
  <c r="AJ399" i="1" s="1"/>
  <c r="AB404" i="1"/>
  <c r="AJ404" i="1" s="1"/>
  <c r="AB486" i="1"/>
  <c r="AJ486" i="1" s="1"/>
  <c r="AB80" i="1"/>
  <c r="AJ80" i="1" s="1"/>
  <c r="AB392" i="1"/>
  <c r="AJ392" i="1" s="1"/>
  <c r="AB393" i="1"/>
  <c r="AJ393" i="1" s="1"/>
  <c r="AB62" i="1"/>
  <c r="AJ62" i="1" s="1"/>
  <c r="AB65" i="1"/>
  <c r="AJ65" i="1" s="1"/>
  <c r="AB74" i="1"/>
  <c r="AJ74" i="1" s="1"/>
  <c r="AB131" i="1"/>
  <c r="AJ131" i="1" s="1"/>
  <c r="AB181" i="1"/>
  <c r="AJ181" i="1" s="1"/>
  <c r="AB192" i="1"/>
  <c r="AJ192" i="1" s="1"/>
  <c r="AB201" i="1"/>
  <c r="AJ201" i="1" s="1"/>
  <c r="AB281" i="1"/>
  <c r="AJ281" i="1" s="1"/>
  <c r="AB289" i="1"/>
  <c r="AJ289" i="1" s="1"/>
  <c r="AB355" i="1"/>
  <c r="AJ355" i="1" s="1"/>
  <c r="AB444" i="1"/>
  <c r="AJ444" i="1" s="1"/>
  <c r="AB449" i="1"/>
  <c r="AJ449" i="1" s="1"/>
  <c r="AB470" i="1"/>
  <c r="AJ470" i="1" s="1"/>
  <c r="AB476" i="1"/>
  <c r="AJ476" i="1" s="1"/>
  <c r="AB78" i="1"/>
  <c r="AJ78" i="1" s="1"/>
  <c r="AB98" i="1"/>
  <c r="AJ98" i="1" s="1"/>
  <c r="AB103" i="1"/>
  <c r="AJ103" i="1" s="1"/>
  <c r="AB108" i="1"/>
  <c r="AJ108" i="1" s="1"/>
  <c r="AB121" i="1"/>
  <c r="AJ121" i="1" s="1"/>
  <c r="AB132" i="1"/>
  <c r="AJ132" i="1" s="1"/>
  <c r="AB157" i="1"/>
  <c r="AJ157" i="1" s="1"/>
  <c r="AB174" i="1"/>
  <c r="AJ174" i="1" s="1"/>
  <c r="AB241" i="1"/>
  <c r="AJ241" i="1" s="1"/>
  <c r="AB290" i="1"/>
  <c r="AJ290" i="1" s="1"/>
  <c r="AB356" i="1"/>
  <c r="AJ356" i="1" s="1"/>
  <c r="AB419" i="1"/>
  <c r="AJ419" i="1" s="1"/>
  <c r="AB420" i="1"/>
  <c r="AJ420" i="1" s="1"/>
  <c r="AB421" i="1"/>
  <c r="AJ421" i="1" s="1"/>
  <c r="AB430" i="1"/>
  <c r="AJ430" i="1" s="1"/>
  <c r="AB431" i="1"/>
  <c r="AJ431" i="1" s="1"/>
  <c r="AB432" i="1"/>
  <c r="AJ432" i="1" s="1"/>
  <c r="AB433" i="1"/>
  <c r="AJ433" i="1" s="1"/>
  <c r="AB434" i="1"/>
  <c r="AJ434" i="1" s="1"/>
  <c r="AB86" i="1"/>
  <c r="AJ86" i="1" s="1"/>
  <c r="AB250" i="1"/>
  <c r="AJ250" i="1" s="1"/>
  <c r="AB324" i="1"/>
  <c r="AJ324" i="1" s="1"/>
  <c r="AB357" i="1"/>
  <c r="AJ357" i="1" s="1"/>
  <c r="AB87" i="1"/>
  <c r="AJ87" i="1" s="1"/>
  <c r="AB251" i="1"/>
  <c r="AJ251" i="1" s="1"/>
  <c r="AB325" i="1"/>
  <c r="AJ325" i="1" s="1"/>
  <c r="AB358" i="1"/>
  <c r="AJ358" i="1" s="1"/>
  <c r="AB359" i="1"/>
  <c r="AJ359" i="1" s="1"/>
  <c r="AB360" i="1"/>
  <c r="AJ360" i="1" s="1"/>
  <c r="AB164" i="1"/>
  <c r="AJ164" i="1" s="1"/>
  <c r="AB273" i="1"/>
  <c r="AJ273" i="1" s="1"/>
  <c r="AB335" i="1"/>
  <c r="AJ335" i="1" s="1"/>
  <c r="AB344" i="1"/>
  <c r="AJ344" i="1" s="1"/>
  <c r="AB233" i="1"/>
  <c r="AJ233" i="1" s="1"/>
  <c r="AB291" i="1"/>
  <c r="AJ291" i="1" s="1"/>
  <c r="AB327" i="1"/>
  <c r="AJ327" i="1" s="1"/>
  <c r="AB328" i="1"/>
  <c r="AJ328" i="1" s="1"/>
  <c r="AB330" i="1"/>
  <c r="AJ330" i="1" s="1"/>
  <c r="AB331" i="1"/>
  <c r="AJ331" i="1" s="1"/>
  <c r="AB63" i="1"/>
  <c r="AJ63" i="1" s="1"/>
  <c r="AB69" i="1"/>
  <c r="AJ69" i="1" s="1"/>
  <c r="AB70" i="1"/>
  <c r="AJ70" i="1" s="1"/>
  <c r="AB75" i="1"/>
  <c r="AJ75" i="1" s="1"/>
  <c r="AB88" i="1"/>
  <c r="AJ88" i="1" s="1"/>
  <c r="AB99" i="1"/>
  <c r="AJ99" i="1" s="1"/>
  <c r="AB104" i="1"/>
  <c r="AJ104" i="1" s="1"/>
  <c r="AB109" i="1"/>
  <c r="AJ109" i="1" s="1"/>
  <c r="AB110" i="1"/>
  <c r="AJ110" i="1" s="1"/>
  <c r="AB116" i="1"/>
  <c r="AJ116" i="1" s="1"/>
  <c r="AB122" i="1"/>
  <c r="AJ122" i="1" s="1"/>
  <c r="AB133" i="1"/>
  <c r="AJ133" i="1" s="1"/>
  <c r="AB140" i="1"/>
  <c r="AJ140" i="1" s="1"/>
  <c r="AB153" i="1"/>
  <c r="AJ153" i="1" s="1"/>
  <c r="AB158" i="1"/>
  <c r="AJ158" i="1" s="1"/>
  <c r="AB165" i="1"/>
  <c r="AJ165" i="1" s="1"/>
  <c r="AB175" i="1"/>
  <c r="AJ175" i="1" s="1"/>
  <c r="AB193" i="1"/>
  <c r="AJ193" i="1" s="1"/>
  <c r="AB202" i="1"/>
  <c r="AJ202" i="1" s="1"/>
  <c r="AB206" i="1"/>
  <c r="AJ206" i="1" s="1"/>
  <c r="AB210" i="1"/>
  <c r="AJ210" i="1" s="1"/>
  <c r="AB215" i="1"/>
  <c r="AJ215" i="1" s="1"/>
  <c r="AB218" i="1"/>
  <c r="AJ218" i="1" s="1"/>
  <c r="AB220" i="1"/>
  <c r="AJ220" i="1" s="1"/>
  <c r="AB224" i="1"/>
  <c r="AJ224" i="1" s="1"/>
  <c r="AB228" i="1"/>
  <c r="AJ228" i="1" s="1"/>
  <c r="AB234" i="1"/>
  <c r="AJ234" i="1" s="1"/>
  <c r="AB237" i="1"/>
  <c r="AJ237" i="1" s="1"/>
  <c r="AB240" i="1"/>
  <c r="AJ240" i="1" s="1"/>
  <c r="AB242" i="1"/>
  <c r="AJ242" i="1" s="1"/>
  <c r="AB252" i="1"/>
  <c r="AJ252" i="1" s="1"/>
  <c r="AB258" i="1"/>
  <c r="AJ258" i="1" s="1"/>
  <c r="AB260" i="1"/>
  <c r="AJ260" i="1" s="1"/>
  <c r="AB263" i="1"/>
  <c r="AJ263" i="1" s="1"/>
  <c r="AB266" i="1"/>
  <c r="AJ266" i="1" s="1"/>
  <c r="AB278" i="1"/>
  <c r="AJ278" i="1" s="1"/>
  <c r="AB295" i="1"/>
  <c r="AJ295" i="1" s="1"/>
  <c r="AB300" i="1"/>
  <c r="AJ300" i="1" s="1"/>
  <c r="AB301" i="1"/>
  <c r="AJ301" i="1" s="1"/>
  <c r="AB303" i="1"/>
  <c r="AJ303" i="1" s="1"/>
  <c r="AB306" i="1"/>
  <c r="AJ306" i="1" s="1"/>
  <c r="AB311" i="1"/>
  <c r="AJ311" i="1" s="1"/>
  <c r="AB315" i="1"/>
  <c r="AJ315" i="1" s="1"/>
  <c r="AB319" i="1"/>
  <c r="AJ319" i="1" s="1"/>
  <c r="AB329" i="1"/>
  <c r="AJ329" i="1" s="1"/>
  <c r="AB361" i="1"/>
  <c r="AJ361" i="1" s="1"/>
  <c r="AB374" i="1"/>
  <c r="AJ374" i="1" s="1"/>
  <c r="AB387" i="1"/>
  <c r="AJ387" i="1" s="1"/>
  <c r="AB391" i="1"/>
  <c r="AJ391" i="1" s="1"/>
  <c r="AB396" i="1"/>
  <c r="AJ396" i="1" s="1"/>
  <c r="AB437" i="1"/>
  <c r="AJ437" i="1" s="1"/>
  <c r="AB438" i="1"/>
  <c r="AJ438" i="1" s="1"/>
  <c r="AB445" i="1"/>
  <c r="AJ445" i="1" s="1"/>
  <c r="AB447" i="1"/>
  <c r="AJ447" i="1" s="1"/>
  <c r="AB455" i="1"/>
  <c r="AJ455" i="1" s="1"/>
  <c r="AB465" i="1"/>
  <c r="AJ465" i="1" s="1"/>
  <c r="AB490" i="1"/>
  <c r="AJ490" i="1" s="1"/>
  <c r="AB2" i="1"/>
  <c r="AJ2" i="1" s="1"/>
  <c r="AB5" i="1"/>
  <c r="AJ5" i="1" s="1"/>
  <c r="AB7" i="1"/>
  <c r="AJ7" i="1" s="1"/>
  <c r="AB8" i="1"/>
  <c r="AJ8" i="1" s="1"/>
  <c r="AB12" i="1"/>
  <c r="AJ12" i="1" s="1"/>
  <c r="AB14" i="1"/>
  <c r="AJ14" i="1" s="1"/>
  <c r="AB15" i="1"/>
  <c r="AJ15" i="1" s="1"/>
  <c r="AB19" i="1"/>
  <c r="AJ19" i="1" s="1"/>
  <c r="AB20" i="1"/>
  <c r="AJ20" i="1" s="1"/>
  <c r="AB23" i="1"/>
  <c r="AJ23" i="1" s="1"/>
  <c r="AB26" i="1"/>
  <c r="AJ26" i="1" s="1"/>
  <c r="AB29" i="1"/>
  <c r="AJ29" i="1" s="1"/>
  <c r="AB30" i="1"/>
  <c r="AJ30" i="1" s="1"/>
  <c r="AB34" i="1"/>
  <c r="AJ34" i="1" s="1"/>
  <c r="AB35" i="1"/>
  <c r="AJ35" i="1" s="1"/>
  <c r="AB40" i="1"/>
  <c r="AJ40" i="1" s="1"/>
  <c r="AB41" i="1"/>
  <c r="AJ41" i="1" s="1"/>
  <c r="AB45" i="1"/>
  <c r="AJ45" i="1" s="1"/>
  <c r="AB46" i="1"/>
  <c r="AJ46" i="1" s="1"/>
  <c r="AB51" i="1"/>
  <c r="AJ51" i="1" s="1"/>
  <c r="AB53" i="1"/>
  <c r="AJ53" i="1" s="1"/>
  <c r="AB55" i="1"/>
  <c r="AJ55" i="1" s="1"/>
  <c r="AB296" i="1"/>
  <c r="AJ296" i="1" s="1"/>
  <c r="AB76" i="1"/>
  <c r="AJ76" i="1" s="1"/>
  <c r="AB100" i="1"/>
  <c r="AJ100" i="1" s="1"/>
  <c r="AB105" i="1"/>
  <c r="AJ105" i="1" s="1"/>
  <c r="AB123" i="1"/>
  <c r="AJ123" i="1" s="1"/>
  <c r="AB134" i="1"/>
  <c r="AJ134" i="1" s="1"/>
  <c r="AB176" i="1"/>
  <c r="AJ176" i="1" s="1"/>
  <c r="AB194" i="1"/>
  <c r="AJ194" i="1" s="1"/>
  <c r="AB216" i="1"/>
  <c r="AJ216" i="1" s="1"/>
  <c r="AB246" i="1"/>
  <c r="AJ246" i="1" s="1"/>
  <c r="AB279" i="1"/>
  <c r="AJ279" i="1" s="1"/>
  <c r="AB460" i="1"/>
  <c r="AJ460" i="1" s="1"/>
  <c r="AB463" i="1"/>
  <c r="AJ463" i="1" s="1"/>
  <c r="AB477" i="1"/>
  <c r="AJ477" i="1" s="1"/>
  <c r="AB92" i="1"/>
  <c r="AJ92" i="1" s="1"/>
  <c r="AB177" i="1"/>
  <c r="AJ177" i="1" s="1"/>
  <c r="AB195" i="1"/>
  <c r="AJ195" i="1" s="1"/>
  <c r="AB320" i="1"/>
  <c r="AJ320" i="1" s="1"/>
  <c r="AB264" i="1"/>
  <c r="AJ264" i="1" s="1"/>
  <c r="AB292" i="1"/>
  <c r="AJ292" i="1" s="1"/>
  <c r="AB297" i="1"/>
  <c r="AJ297" i="1" s="1"/>
  <c r="AB336" i="1"/>
  <c r="AJ336" i="1" s="1"/>
  <c r="AB345" i="1"/>
  <c r="AJ345" i="1" s="1"/>
  <c r="AB348" i="1"/>
  <c r="AJ348" i="1" s="1"/>
  <c r="AB362" i="1"/>
  <c r="AJ362" i="1" s="1"/>
  <c r="AB388" i="1"/>
  <c r="AJ388" i="1" s="1"/>
  <c r="AB487" i="1"/>
  <c r="AJ487" i="1" s="1"/>
  <c r="AB89" i="1"/>
  <c r="AJ89" i="1" s="1"/>
  <c r="AB293" i="1"/>
  <c r="AJ293" i="1" s="1"/>
  <c r="AB337" i="1"/>
  <c r="AJ337" i="1" s="1"/>
  <c r="AB341" i="1"/>
  <c r="AJ341" i="1" s="1"/>
  <c r="AB346" i="1"/>
  <c r="AJ346" i="1" s="1"/>
  <c r="AB178" i="1"/>
  <c r="AJ178" i="1" s="1"/>
  <c r="AB274" i="1"/>
  <c r="AJ274" i="1" s="1"/>
  <c r="AB492" i="1"/>
  <c r="AJ492" i="1" s="1"/>
  <c r="AB498" i="1"/>
  <c r="AJ498" i="1" s="1"/>
  <c r="AB499" i="1"/>
  <c r="AJ499" i="1" s="1"/>
  <c r="AB500" i="1"/>
  <c r="AJ500" i="1" s="1"/>
  <c r="AB509" i="1"/>
  <c r="AJ509" i="1" s="1"/>
  <c r="AB510" i="1"/>
  <c r="AJ510" i="1" s="1"/>
  <c r="AB512" i="1"/>
  <c r="AJ512" i="1" s="1"/>
  <c r="AB493" i="1"/>
  <c r="AJ493" i="1" s="1"/>
  <c r="AB501" i="1"/>
  <c r="AJ501" i="1" s="1"/>
  <c r="AB513" i="1"/>
  <c r="AJ513" i="1" s="1"/>
  <c r="AB435" i="1"/>
  <c r="AJ435" i="1" s="1"/>
  <c r="AB407" i="1"/>
  <c r="AJ407" i="1" s="1"/>
  <c r="AB408" i="1"/>
  <c r="AJ408" i="1" s="1"/>
  <c r="AB93" i="1"/>
  <c r="AJ93" i="1" s="1"/>
  <c r="AB95" i="1"/>
  <c r="AJ95" i="1" s="1"/>
  <c r="AB96" i="1"/>
  <c r="AJ96" i="1" s="1"/>
  <c r="AB106" i="1"/>
  <c r="AJ106" i="1" s="1"/>
  <c r="AB111" i="1"/>
  <c r="AJ111" i="1" s="1"/>
  <c r="AB179" i="1"/>
  <c r="AJ179" i="1" s="1"/>
  <c r="AB196" i="1"/>
  <c r="AJ196" i="1" s="1"/>
  <c r="AB247" i="1"/>
  <c r="AJ247" i="1" s="1"/>
  <c r="AB253" i="1"/>
  <c r="AJ253" i="1" s="1"/>
  <c r="AB363" i="1"/>
  <c r="AJ363" i="1" s="1"/>
  <c r="AB364" i="1"/>
  <c r="AJ364" i="1" s="1"/>
  <c r="AB365" i="1"/>
  <c r="AJ365" i="1" s="1"/>
  <c r="AB366" i="1"/>
  <c r="AJ366" i="1" s="1"/>
  <c r="AB367" i="1"/>
  <c r="AJ367" i="1" s="1"/>
  <c r="AB368" i="1"/>
  <c r="AJ368" i="1" s="1"/>
  <c r="AB369" i="1"/>
  <c r="AJ369" i="1" s="1"/>
  <c r="AB439" i="1"/>
  <c r="AJ439" i="1" s="1"/>
  <c r="AB452" i="1"/>
  <c r="AJ452" i="1" s="1"/>
  <c r="AB457" i="1"/>
  <c r="AJ457" i="1" s="1"/>
  <c r="AB478" i="1"/>
  <c r="AJ478" i="1" s="1"/>
  <c r="AB141" i="1"/>
  <c r="AJ141" i="1" s="1"/>
  <c r="AB409" i="1"/>
  <c r="AJ409" i="1" s="1"/>
  <c r="AB117" i="1"/>
  <c r="AJ117" i="1" s="1"/>
  <c r="AB180" i="1"/>
  <c r="AJ180" i="1" s="1"/>
  <c r="AB197" i="1"/>
  <c r="AJ197" i="1" s="1"/>
  <c r="AB221" i="1"/>
  <c r="AJ221" i="1" s="1"/>
  <c r="AB135" i="1"/>
  <c r="AJ135" i="1" s="1"/>
  <c r="AB149" i="1"/>
  <c r="AJ149" i="1" s="1"/>
  <c r="AB198" i="1"/>
  <c r="AJ198" i="1" s="1"/>
  <c r="AB238" i="1"/>
  <c r="AJ238" i="1" s="1"/>
  <c r="AB370" i="1"/>
  <c r="AJ370" i="1" s="1"/>
  <c r="AB371" i="1"/>
  <c r="AJ371" i="1" s="1"/>
  <c r="AB372" i="1"/>
  <c r="AJ372" i="1" s="1"/>
  <c r="AB136" i="1"/>
  <c r="AJ136" i="1" s="1"/>
  <c r="AB422" i="1"/>
  <c r="AJ422" i="1" s="1"/>
  <c r="AB425" i="1"/>
  <c r="AJ425" i="1" s="1"/>
  <c r="AB426" i="1"/>
  <c r="AJ426" i="1" s="1"/>
  <c r="AB479" i="1"/>
  <c r="AJ479" i="1" s="1"/>
  <c r="AB424" i="1"/>
  <c r="AJ424" i="1" s="1"/>
  <c r="AB373" i="1"/>
  <c r="AJ373" i="1" s="1"/>
  <c r="AB423" i="1"/>
  <c r="AJ423" i="1" s="1"/>
  <c r="AB400" i="1"/>
  <c r="AJ400" i="1" s="1"/>
  <c r="AB401" i="1"/>
  <c r="AJ401" i="1" s="1"/>
  <c r="AB402" i="1"/>
  <c r="AJ402" i="1" s="1"/>
  <c r="AB403" i="1"/>
  <c r="AJ403" i="1" s="1"/>
  <c r="AB405" i="1"/>
  <c r="AJ405" i="1" s="1"/>
  <c r="AB519" i="1"/>
  <c r="AJ519" i="1" s="1"/>
  <c r="AB520" i="1"/>
  <c r="AJ520" i="1" s="1"/>
  <c r="AB36" i="1"/>
  <c r="AJ36" i="1" s="1"/>
  <c r="AB47" i="1"/>
  <c r="AJ47" i="1" s="1"/>
  <c r="AB56" i="1"/>
  <c r="AJ56" i="1" s="1"/>
  <c r="AB3" i="1"/>
  <c r="AJ3" i="1" s="1"/>
  <c r="AB6" i="1"/>
  <c r="AJ6" i="1" s="1"/>
  <c r="AB9" i="1"/>
  <c r="AJ9" i="1" s="1"/>
  <c r="AB13" i="1"/>
  <c r="AJ13" i="1" s="1"/>
  <c r="AB16" i="1"/>
  <c r="AJ16" i="1" s="1"/>
  <c r="AB17" i="1"/>
  <c r="AJ17" i="1" s="1"/>
  <c r="AB21" i="1"/>
  <c r="AJ21" i="1" s="1"/>
  <c r="AB24" i="1"/>
  <c r="AJ24" i="1" s="1"/>
  <c r="AB27" i="1"/>
  <c r="AJ27" i="1" s="1"/>
  <c r="AB31" i="1"/>
  <c r="AJ31" i="1" s="1"/>
  <c r="AB32" i="1"/>
  <c r="AJ32" i="1" s="1"/>
  <c r="AB37" i="1"/>
  <c r="AJ37" i="1" s="1"/>
  <c r="AB42" i="1"/>
  <c r="AJ42" i="1" s="1"/>
  <c r="AB43" i="1"/>
  <c r="AJ43" i="1" s="1"/>
  <c r="AB48" i="1"/>
  <c r="AJ48" i="1" s="1"/>
  <c r="AB52" i="1"/>
  <c r="AJ52" i="1" s="1"/>
  <c r="AB54" i="1"/>
  <c r="AJ54" i="1" s="1"/>
  <c r="AB57" i="1"/>
  <c r="AJ57" i="1" s="1"/>
  <c r="AB59" i="1"/>
  <c r="AJ59" i="1" s="1"/>
  <c r="AB243" i="1"/>
  <c r="AJ243" i="1" s="1"/>
  <c r="AB484" i="1"/>
  <c r="AJ484" i="1" s="1"/>
  <c r="AB326" i="1"/>
  <c r="AJ326" i="1" s="1"/>
  <c r="AB267" i="1"/>
  <c r="AJ267" i="1" s="1"/>
  <c r="AB184" i="1"/>
  <c r="AJ184" i="1" s="1"/>
  <c r="AB275" i="1"/>
  <c r="AJ275" i="1" s="1"/>
  <c r="AB159" i="1"/>
  <c r="AJ159" i="1" s="1"/>
  <c r="AB244" i="1"/>
  <c r="AJ244" i="1" s="1"/>
  <c r="AB494" i="1"/>
  <c r="AJ494" i="1" s="1"/>
  <c r="AB495" i="1"/>
  <c r="AJ495" i="1" s="1"/>
  <c r="AB502" i="1"/>
  <c r="AJ502" i="1" s="1"/>
  <c r="AB514" i="1"/>
  <c r="AJ514" i="1" s="1"/>
  <c r="AB222" i="1"/>
  <c r="AJ222" i="1" s="1"/>
  <c r="AB471" i="1"/>
  <c r="AJ471" i="1" s="1"/>
  <c r="AB277" i="1"/>
  <c r="AJ277" i="1" s="1"/>
  <c r="AB211" i="1"/>
  <c r="AJ211" i="1" s="1"/>
  <c r="AB456" i="1"/>
  <c r="AJ456" i="1" s="1"/>
  <c r="AB376" i="1"/>
  <c r="AJ376" i="1" s="1"/>
  <c r="AB377" i="1"/>
  <c r="AJ377" i="1" s="1"/>
  <c r="AB378" i="1"/>
  <c r="AJ378" i="1" s="1"/>
  <c r="AB379" i="1"/>
  <c r="AJ379" i="1" s="1"/>
  <c r="AB380" i="1"/>
  <c r="AJ380" i="1" s="1"/>
  <c r="AB381" i="1"/>
  <c r="AJ381" i="1" s="1"/>
  <c r="AB406" i="1"/>
  <c r="AJ406" i="1" s="1"/>
  <c r="AB10" i="1"/>
  <c r="AJ10" i="1" s="1"/>
  <c r="AB38" i="1"/>
  <c r="AJ38" i="1" s="1"/>
  <c r="AB49" i="1"/>
  <c r="AJ49" i="1" s="1"/>
  <c r="AB4" i="1"/>
  <c r="AJ4" i="1" s="1"/>
  <c r="AB11" i="1"/>
  <c r="AJ11" i="1" s="1"/>
  <c r="AB18" i="1"/>
  <c r="AJ18" i="1" s="1"/>
  <c r="AB22" i="1"/>
  <c r="AJ22" i="1" s="1"/>
  <c r="AB25" i="1"/>
  <c r="AJ25" i="1" s="1"/>
  <c r="AB28" i="1"/>
  <c r="AJ28" i="1" s="1"/>
  <c r="AB33" i="1"/>
  <c r="AJ33" i="1" s="1"/>
  <c r="AB39" i="1"/>
  <c r="AJ39" i="1" s="1"/>
  <c r="AB44" i="1"/>
  <c r="AJ44" i="1" s="1"/>
  <c r="AB50" i="1"/>
  <c r="AJ50" i="1" s="1"/>
  <c r="AB58" i="1"/>
  <c r="AJ58" i="1" s="1"/>
  <c r="AB382" i="1"/>
  <c r="AJ382" i="1" s="1"/>
  <c r="AB383" i="1"/>
  <c r="AJ383" i="1" s="1"/>
  <c r="AB384" i="1"/>
  <c r="AJ384" i="1" s="1"/>
  <c r="AB385" i="1"/>
  <c r="AJ385" i="1" s="1"/>
  <c r="AB488" i="1"/>
  <c r="AJ488" i="1" s="1"/>
  <c r="AB496" i="1"/>
  <c r="AJ496" i="1" s="1"/>
  <c r="AB503" i="1"/>
  <c r="AJ503" i="1" s="1"/>
  <c r="AB504" i="1"/>
  <c r="AJ504" i="1" s="1"/>
  <c r="AB515" i="1"/>
  <c r="AJ515" i="1" s="1"/>
  <c r="AB497" i="1"/>
  <c r="AJ497" i="1" s="1"/>
  <c r="AB505" i="1"/>
  <c r="AJ505" i="1" s="1"/>
  <c r="AB506" i="1"/>
  <c r="AJ506" i="1" s="1"/>
  <c r="AB507" i="1"/>
  <c r="AJ507" i="1" s="1"/>
  <c r="AB508" i="1"/>
  <c r="AJ508" i="1" s="1"/>
  <c r="AB516" i="1"/>
  <c r="AJ516" i="1" s="1"/>
  <c r="AB375" i="1"/>
  <c r="AJ375" i="1" s="1"/>
  <c r="AI516" i="1"/>
  <c r="AI508" i="1"/>
  <c r="AI507" i="1"/>
  <c r="AI506" i="1"/>
  <c r="AI505" i="1"/>
  <c r="AI497" i="1"/>
  <c r="AI515" i="1"/>
  <c r="AI504" i="1"/>
  <c r="AI503" i="1"/>
  <c r="AI496" i="1"/>
  <c r="AI488" i="1"/>
  <c r="AI385" i="1"/>
  <c r="AI384" i="1"/>
  <c r="AI383" i="1"/>
  <c r="AI382" i="1"/>
  <c r="AI58" i="1"/>
  <c r="AI50" i="1"/>
  <c r="AI44" i="1"/>
  <c r="AI39" i="1"/>
  <c r="AI33" i="1"/>
  <c r="AI28" i="1"/>
  <c r="AI25" i="1"/>
  <c r="AI22" i="1"/>
  <c r="AI18" i="1"/>
  <c r="AI11" i="1"/>
  <c r="AI4" i="1"/>
  <c r="AI49" i="1"/>
  <c r="AI38" i="1"/>
  <c r="AI10" i="1"/>
  <c r="AI406" i="1"/>
  <c r="AI381" i="1"/>
  <c r="AI380" i="1"/>
  <c r="AI379" i="1"/>
  <c r="AI378" i="1"/>
  <c r="AI377" i="1"/>
  <c r="AI376" i="1"/>
  <c r="AI456" i="1"/>
  <c r="AI211" i="1"/>
  <c r="AI277" i="1"/>
  <c r="AI276" i="1"/>
  <c r="AI471" i="1"/>
  <c r="AI222" i="1"/>
  <c r="AI514" i="1"/>
  <c r="AI502" i="1"/>
  <c r="AI495" i="1"/>
  <c r="AI494" i="1"/>
  <c r="AI244" i="1"/>
  <c r="AI159" i="1"/>
  <c r="AI275" i="1"/>
  <c r="AI184" i="1"/>
  <c r="AI267" i="1"/>
  <c r="AI326" i="1"/>
  <c r="AI484" i="1"/>
  <c r="AI243" i="1"/>
  <c r="AI59" i="1"/>
  <c r="AI57" i="1"/>
  <c r="AI54" i="1"/>
  <c r="AI52" i="1"/>
  <c r="AI48" i="1"/>
  <c r="AI43" i="1"/>
  <c r="AI42" i="1"/>
  <c r="AI37" i="1"/>
  <c r="AI32" i="1"/>
  <c r="AI31" i="1"/>
  <c r="AI27" i="1"/>
  <c r="AI24" i="1"/>
  <c r="AI21" i="1"/>
  <c r="AI17" i="1"/>
  <c r="AI16" i="1"/>
  <c r="AI13" i="1"/>
  <c r="AI9" i="1"/>
  <c r="AI6" i="1"/>
  <c r="AI3" i="1"/>
  <c r="AI56" i="1"/>
  <c r="AI47" i="1"/>
  <c r="AI36" i="1"/>
  <c r="AI520" i="1"/>
  <c r="AI519" i="1"/>
  <c r="AI405" i="1"/>
  <c r="AI403" i="1"/>
  <c r="AI402" i="1"/>
  <c r="AI401" i="1"/>
  <c r="AI400" i="1"/>
  <c r="AI423" i="1"/>
  <c r="AI373" i="1"/>
  <c r="AI424" i="1"/>
  <c r="AI479" i="1"/>
  <c r="AI426" i="1"/>
  <c r="AI425" i="1"/>
  <c r="AI422" i="1"/>
  <c r="AI136" i="1"/>
  <c r="AI372" i="1"/>
  <c r="AI371" i="1"/>
  <c r="AI370" i="1"/>
  <c r="AI238" i="1"/>
  <c r="AI198" i="1"/>
  <c r="AI149" i="1"/>
  <c r="AI135" i="1"/>
  <c r="AI221" i="1"/>
  <c r="AI197" i="1"/>
  <c r="AI180" i="1"/>
  <c r="AI117" i="1"/>
  <c r="AI409" i="1"/>
  <c r="AI141" i="1"/>
  <c r="AI478" i="1"/>
  <c r="AI457" i="1"/>
  <c r="AI452" i="1"/>
  <c r="AI439" i="1"/>
  <c r="AI369" i="1"/>
  <c r="AI368" i="1"/>
  <c r="AI367" i="1"/>
  <c r="AI366" i="1"/>
  <c r="AI365" i="1"/>
  <c r="AI364" i="1"/>
  <c r="AI363" i="1"/>
  <c r="AI253" i="1"/>
  <c r="AI247" i="1"/>
  <c r="AI196" i="1"/>
  <c r="AI179" i="1"/>
  <c r="AI111" i="1"/>
  <c r="AI106" i="1"/>
  <c r="AI96" i="1"/>
  <c r="AI95" i="1"/>
  <c r="AI93" i="1"/>
  <c r="AI408" i="1"/>
  <c r="AI407" i="1"/>
  <c r="AI435" i="1"/>
  <c r="AI513" i="1"/>
  <c r="AI501" i="1"/>
  <c r="AI493" i="1"/>
  <c r="AI512" i="1"/>
  <c r="AI510" i="1"/>
  <c r="AI509" i="1"/>
  <c r="AI500" i="1"/>
  <c r="AI499" i="1"/>
  <c r="AI498" i="1"/>
  <c r="AI492" i="1"/>
  <c r="AI274" i="1"/>
  <c r="AI178" i="1"/>
  <c r="AI346" i="1"/>
  <c r="AI341" i="1"/>
  <c r="AI337" i="1"/>
  <c r="AI293" i="1"/>
  <c r="AI89" i="1"/>
  <c r="AI487" i="1"/>
  <c r="AI388" i="1"/>
  <c r="AI362" i="1"/>
  <c r="AI348" i="1"/>
  <c r="AI345" i="1"/>
  <c r="AI336" i="1"/>
  <c r="AI297" i="1"/>
  <c r="AI292" i="1"/>
  <c r="AI264" i="1"/>
  <c r="AI320" i="1"/>
  <c r="AI195" i="1"/>
  <c r="AI177" i="1"/>
  <c r="AI92" i="1"/>
  <c r="AI477" i="1"/>
  <c r="AI463" i="1"/>
  <c r="AI460" i="1"/>
  <c r="AI279" i="1"/>
  <c r="AI246" i="1"/>
  <c r="AI216" i="1"/>
  <c r="AI194" i="1"/>
  <c r="AI176" i="1"/>
  <c r="AI134" i="1"/>
  <c r="AI123" i="1"/>
  <c r="AI105" i="1"/>
  <c r="AI100" i="1"/>
  <c r="AI76" i="1"/>
  <c r="AI296" i="1"/>
  <c r="AI55" i="1"/>
  <c r="AI53" i="1"/>
  <c r="AI51" i="1"/>
  <c r="AI46" i="1"/>
  <c r="AI45" i="1"/>
  <c r="AI41" i="1"/>
  <c r="AI40" i="1"/>
  <c r="AI35" i="1"/>
  <c r="AI34" i="1"/>
  <c r="AI30" i="1"/>
  <c r="AI29" i="1"/>
  <c r="AI26" i="1"/>
  <c r="AI23" i="1"/>
  <c r="AI20" i="1"/>
  <c r="AI19" i="1"/>
  <c r="AI15" i="1"/>
  <c r="AI14" i="1"/>
  <c r="AI12" i="1"/>
  <c r="AI8" i="1"/>
  <c r="AI7" i="1"/>
  <c r="AI5" i="1"/>
  <c r="AI2" i="1"/>
  <c r="AI490" i="1"/>
  <c r="AI465" i="1"/>
  <c r="AI455" i="1"/>
  <c r="AI447" i="1"/>
  <c r="AI445" i="1"/>
  <c r="AI438" i="1"/>
  <c r="AI437" i="1"/>
  <c r="AI396" i="1"/>
  <c r="AI391" i="1"/>
  <c r="AI387" i="1"/>
  <c r="AI374" i="1"/>
  <c r="AI361" i="1"/>
  <c r="AI329" i="1"/>
  <c r="AI319" i="1"/>
  <c r="AI315" i="1"/>
  <c r="AI311" i="1"/>
  <c r="AI306" i="1"/>
  <c r="AI303" i="1"/>
  <c r="AI301" i="1"/>
  <c r="AI300" i="1"/>
  <c r="AI295" i="1"/>
  <c r="AI278" i="1"/>
  <c r="AI266" i="1"/>
  <c r="AI263" i="1"/>
  <c r="AI260" i="1"/>
  <c r="AI258" i="1"/>
  <c r="AI252" i="1"/>
  <c r="AI242" i="1"/>
  <c r="AI240" i="1"/>
  <c r="AI237" i="1"/>
  <c r="AI234" i="1"/>
  <c r="AI228" i="1"/>
  <c r="AI224" i="1"/>
  <c r="AI220" i="1"/>
  <c r="AI218" i="1"/>
  <c r="AI215" i="1"/>
  <c r="AI210" i="1"/>
  <c r="AI206" i="1"/>
  <c r="AI202" i="1"/>
  <c r="AI193" i="1"/>
  <c r="AI175" i="1"/>
  <c r="AI165" i="1"/>
  <c r="AI158" i="1"/>
  <c r="AI153" i="1"/>
  <c r="AI140" i="1"/>
  <c r="AI133" i="1"/>
  <c r="AI122" i="1"/>
  <c r="AI116" i="1"/>
  <c r="AI110" i="1"/>
  <c r="AI109" i="1"/>
  <c r="AI104" i="1"/>
  <c r="AI99" i="1"/>
  <c r="AI88" i="1"/>
  <c r="AI75" i="1"/>
  <c r="AI70" i="1"/>
  <c r="AI69" i="1"/>
  <c r="AI63" i="1"/>
  <c r="AI331" i="1"/>
  <c r="AI330" i="1"/>
  <c r="AI328" i="1"/>
  <c r="AI327" i="1"/>
  <c r="AI291" i="1"/>
  <c r="AI233" i="1"/>
  <c r="AI344" i="1"/>
  <c r="AI335" i="1"/>
  <c r="AI273" i="1"/>
  <c r="AI164" i="1"/>
  <c r="AI360" i="1"/>
  <c r="AI359" i="1"/>
  <c r="AI358" i="1"/>
  <c r="AI325" i="1"/>
  <c r="AI251" i="1"/>
  <c r="AI87" i="1"/>
  <c r="AI357" i="1"/>
  <c r="AI324" i="1"/>
  <c r="AI250" i="1"/>
  <c r="AI86" i="1"/>
  <c r="AI434" i="1"/>
  <c r="AI433" i="1"/>
  <c r="AI432" i="1"/>
  <c r="AI431" i="1"/>
  <c r="AI430" i="1"/>
  <c r="AI421" i="1"/>
  <c r="AI420" i="1"/>
  <c r="AI419" i="1"/>
  <c r="AI356" i="1"/>
  <c r="AI290" i="1"/>
  <c r="AI241" i="1"/>
  <c r="AI174" i="1"/>
  <c r="AI157" i="1"/>
  <c r="AI132" i="1"/>
  <c r="AI121" i="1"/>
  <c r="AI108" i="1"/>
  <c r="AI103" i="1"/>
  <c r="AI98" i="1"/>
  <c r="AI78" i="1"/>
  <c r="AI476" i="1"/>
  <c r="AI470" i="1"/>
  <c r="AI449" i="1"/>
  <c r="AI444" i="1"/>
  <c r="AI355" i="1"/>
  <c r="AI289" i="1"/>
  <c r="AI281" i="1"/>
  <c r="AI201" i="1"/>
  <c r="AI192" i="1"/>
  <c r="AI181" i="1"/>
  <c r="AI131" i="1"/>
  <c r="AI74" i="1"/>
  <c r="AI65" i="1"/>
  <c r="AI62" i="1"/>
  <c r="AI393" i="1"/>
  <c r="AI392" i="1"/>
  <c r="AI80" i="1"/>
  <c r="AI486" i="1"/>
  <c r="AI404" i="1"/>
  <c r="AI399" i="1"/>
  <c r="AI390" i="1"/>
  <c r="AI304" i="1"/>
  <c r="AI518" i="1"/>
  <c r="AI517" i="1"/>
  <c r="AI441" i="1"/>
  <c r="AI436" i="1"/>
  <c r="AI394" i="1"/>
  <c r="AI354" i="1"/>
  <c r="AI347" i="1"/>
  <c r="AI340" i="1"/>
  <c r="AI334" i="1"/>
  <c r="AI310" i="1"/>
  <c r="AI305" i="1"/>
  <c r="AI299" i="1"/>
  <c r="AI298" i="1"/>
  <c r="AI294" i="1"/>
  <c r="AI272" i="1"/>
  <c r="AI262" i="1"/>
  <c r="AI257" i="1"/>
  <c r="AI249" i="1"/>
  <c r="AI248" i="1"/>
  <c r="AI236" i="1"/>
  <c r="AI235" i="1"/>
  <c r="AI232" i="1"/>
  <c r="AI209" i="1"/>
  <c r="AI205" i="1"/>
  <c r="AI203" i="1"/>
  <c r="AI200" i="1"/>
  <c r="AI191" i="1"/>
  <c r="AI173" i="1"/>
  <c r="AI145" i="1"/>
  <c r="AI85" i="1"/>
  <c r="AI68" i="1"/>
  <c r="AI61" i="1"/>
  <c r="AI429" i="1"/>
  <c r="AI428" i="1"/>
  <c r="AI309" i="1"/>
  <c r="AI256" i="1"/>
  <c r="AI172" i="1"/>
  <c r="AI130" i="1"/>
  <c r="AI84" i="1"/>
  <c r="AI156" i="1"/>
  <c r="AI395" i="1"/>
  <c r="AI343" i="1"/>
  <c r="AI333" i="1"/>
  <c r="AI314" i="1"/>
  <c r="AI288" i="1"/>
  <c r="AI271" i="1"/>
  <c r="AI270" i="1"/>
  <c r="AI227" i="1"/>
  <c r="AI213" i="1"/>
  <c r="AI208" i="1"/>
  <c r="AI183" i="1"/>
  <c r="AI182" i="1"/>
  <c r="AI163" i="1"/>
  <c r="AI129" i="1"/>
  <c r="AI83" i="1"/>
  <c r="AI79" i="1"/>
  <c r="AI389" i="1"/>
  <c r="AI339" i="1"/>
  <c r="AI265" i="1"/>
  <c r="AI231" i="1"/>
  <c r="AI485" i="1"/>
  <c r="AI475" i="1"/>
  <c r="AI418" i="1"/>
  <c r="AI398" i="1"/>
  <c r="AI353" i="1"/>
  <c r="AI287" i="1"/>
  <c r="AI154" i="1"/>
  <c r="AI139" i="1"/>
  <c r="AI91" i="1"/>
  <c r="AI82" i="1"/>
  <c r="AI77" i="1"/>
  <c r="AI417" i="1"/>
  <c r="AI416" i="1"/>
  <c r="AI415" i="1"/>
  <c r="AI352" i="1"/>
  <c r="AI268" i="1"/>
  <c r="AI414" i="1"/>
  <c r="AI427" i="1"/>
  <c r="AI351" i="1"/>
  <c r="AI397" i="1"/>
  <c r="AI483" i="1"/>
  <c r="AI472" i="1"/>
  <c r="AI464" i="1"/>
  <c r="AI462" i="1"/>
  <c r="AI454" i="1"/>
  <c r="AI451" i="1"/>
  <c r="AI323" i="1"/>
  <c r="AI316" i="1"/>
  <c r="AI313" i="1"/>
  <c r="AI286" i="1"/>
  <c r="AI190" i="1"/>
  <c r="AI171" i="1"/>
  <c r="AI162" i="1"/>
  <c r="AI152" i="1"/>
  <c r="AI148" i="1"/>
  <c r="AI144" i="1"/>
  <c r="AI138" i="1"/>
  <c r="AI128" i="1"/>
  <c r="AI124" i="1"/>
  <c r="AI115" i="1"/>
  <c r="AI102" i="1"/>
  <c r="AI73" i="1"/>
  <c r="AI322" i="1"/>
  <c r="AI170" i="1"/>
  <c r="AI72" i="1"/>
  <c r="AI491" i="1"/>
  <c r="AI489" i="1"/>
  <c r="AI482" i="1"/>
  <c r="AI469" i="1"/>
  <c r="AI285" i="1"/>
  <c r="AI269" i="1"/>
  <c r="AI261" i="1"/>
  <c r="AI239" i="1"/>
  <c r="AI474" i="1"/>
  <c r="AI468" i="1"/>
  <c r="AI448" i="1"/>
  <c r="AI446" i="1"/>
  <c r="AI443" i="1"/>
  <c r="AI440" i="1"/>
  <c r="AI342" i="1"/>
  <c r="AI332" i="1"/>
  <c r="AI312" i="1"/>
  <c r="AI308" i="1"/>
  <c r="AI302" i="1"/>
  <c r="AI255" i="1"/>
  <c r="AI230" i="1"/>
  <c r="AI229" i="1"/>
  <c r="AI226" i="1"/>
  <c r="AI225" i="1"/>
  <c r="AI223" i="1"/>
  <c r="AI217" i="1"/>
  <c r="AI204" i="1"/>
  <c r="AI189" i="1"/>
  <c r="AI169" i="1"/>
  <c r="AI127" i="1"/>
  <c r="AI120" i="1"/>
  <c r="AI114" i="1"/>
  <c r="AI107" i="1"/>
  <c r="AI67" i="1"/>
  <c r="AI155" i="1"/>
  <c r="AI481" i="1"/>
  <c r="AI467" i="1"/>
  <c r="AI188" i="1"/>
  <c r="AI168" i="1"/>
  <c r="AI147" i="1"/>
  <c r="AI143" i="1"/>
  <c r="AI350" i="1"/>
  <c r="AI318" i="1"/>
  <c r="AI307" i="1"/>
  <c r="AI207" i="1"/>
  <c r="AI199" i="1"/>
  <c r="AI161" i="1"/>
  <c r="AI119" i="1"/>
  <c r="AI113" i="1"/>
  <c r="AI94" i="1"/>
  <c r="AI81" i="1"/>
  <c r="AI66" i="1"/>
  <c r="AI459" i="1"/>
  <c r="AI386" i="1"/>
  <c r="AI317" i="1"/>
  <c r="AI284" i="1"/>
  <c r="AI280" i="1"/>
  <c r="AI259" i="1"/>
  <c r="AI254" i="1"/>
  <c r="AI245" i="1"/>
  <c r="AI219" i="1"/>
  <c r="AI214" i="1"/>
  <c r="AI187" i="1"/>
  <c r="AI167" i="1"/>
  <c r="AI151" i="1"/>
  <c r="AI150" i="1"/>
  <c r="AI137" i="1"/>
  <c r="AI126" i="1"/>
  <c r="AI118" i="1"/>
  <c r="AI112" i="1"/>
  <c r="AI101" i="1"/>
  <c r="AI97" i="1"/>
  <c r="AI413" i="1"/>
  <c r="AI473" i="1"/>
  <c r="AI466" i="1"/>
  <c r="AI412" i="1"/>
  <c r="AI283" i="1"/>
  <c r="AI186" i="1"/>
  <c r="AI166" i="1"/>
  <c r="AI125" i="1"/>
  <c r="AI71" i="1"/>
  <c r="AI64" i="1"/>
  <c r="AI60" i="1"/>
  <c r="AI411" i="1"/>
  <c r="AI410" i="1"/>
  <c r="AI282" i="1"/>
  <c r="AI480" i="1"/>
  <c r="AI461" i="1"/>
  <c r="AI458" i="1"/>
  <c r="AI453" i="1"/>
  <c r="AI450" i="1"/>
  <c r="AI442" i="1"/>
  <c r="AI349" i="1"/>
  <c r="AI338" i="1"/>
  <c r="AI321" i="1"/>
  <c r="AI212" i="1"/>
  <c r="AI185" i="1"/>
  <c r="AI160" i="1"/>
  <c r="AI146" i="1"/>
  <c r="AI142" i="1"/>
  <c r="AI90" i="1"/>
  <c r="AI375" i="1"/>
  <c r="AB276" i="1" l="1"/>
  <c r="AJ276" i="1" s="1"/>
</calcChain>
</file>

<file path=xl/sharedStrings.xml><?xml version="1.0" encoding="utf-8"?>
<sst xmlns="http://schemas.openxmlformats.org/spreadsheetml/2006/main" count="10918" uniqueCount="1052">
  <si>
    <t>Codigo Origen</t>
  </si>
  <si>
    <t>Origen (FF)</t>
  </si>
  <si>
    <t>Codigo Subfuncion</t>
  </si>
  <si>
    <t>Nombre Subfuncion</t>
  </si>
  <si>
    <t>Cod. Dependencia</t>
  </si>
  <si>
    <t>Dependencia</t>
  </si>
  <si>
    <t>Codigo Programa</t>
  </si>
  <si>
    <t>Nombre programa</t>
  </si>
  <si>
    <t>Codigo Proyecto</t>
  </si>
  <si>
    <t>Proyecto</t>
  </si>
  <si>
    <t>Cod. Unidad Ejectura</t>
  </si>
  <si>
    <t>Centro costos</t>
  </si>
  <si>
    <t>Capitulo codigo</t>
  </si>
  <si>
    <t>Capitulo nombre</t>
  </si>
  <si>
    <t>Partida</t>
  </si>
  <si>
    <t>Descripción</t>
  </si>
  <si>
    <t>Codigo Destino</t>
  </si>
  <si>
    <t>Concepto Destino</t>
  </si>
  <si>
    <t>Presupuestado</t>
  </si>
  <si>
    <t>Pre-Comprometido</t>
  </si>
  <si>
    <t>Comprometido</t>
  </si>
  <si>
    <t>Devengado</t>
  </si>
  <si>
    <t>Ejercido</t>
  </si>
  <si>
    <t>Pagado</t>
  </si>
  <si>
    <t>Disponible/Subejercicio</t>
  </si>
  <si>
    <t>Ampliación</t>
  </si>
  <si>
    <t>Ampliación por transferencia</t>
  </si>
  <si>
    <t>Disminución</t>
  </si>
  <si>
    <t>Disminución por transferencia</t>
  </si>
  <si>
    <t>Ajuste por</t>
  </si>
  <si>
    <t>2.6-14-23</t>
  </si>
  <si>
    <t>CONSTRUCCIÓN DE PLANTA DE SEPARACIÓN, CLASIFICACIÓN Y RECICLAJE DE RESIDUOS SÓLIDOS URBANOS DE TLAJOMULCO DE ZUÑIGA, JALISCO 2023 (APORTACIÓN ESTATAL)</t>
  </si>
  <si>
    <t>1.3.4</t>
  </si>
  <si>
    <t>FUNCIÓN PÚBLICA</t>
  </si>
  <si>
    <t>M</t>
  </si>
  <si>
    <t xml:space="preserve">Actividades de apoyo administrativo desarrolladas </t>
  </si>
  <si>
    <t>04_24</t>
  </si>
  <si>
    <t>TESORERÍA MUNICIPAL</t>
  </si>
  <si>
    <t>GOBIERNO EFECTIVO</t>
  </si>
  <si>
    <t>PROYECTO DE PRESUPUESTO</t>
  </si>
  <si>
    <t>013_24</t>
  </si>
  <si>
    <t>DIRECCIÓN GENERAL DE FINANZAS</t>
  </si>
  <si>
    <t>SERVICIOS GENERALES</t>
  </si>
  <si>
    <t>Reintegro de Remanentes de Recursos Federales y Estatales</t>
  </si>
  <si>
    <t>SIN DESCRIPCIÓN PARA DESTINOS 00</t>
  </si>
  <si>
    <t>1.1-00-24</t>
  </si>
  <si>
    <t>RECURSOS FISCALES 2024</t>
  </si>
  <si>
    <t>2.1.5</t>
  </si>
  <si>
    <t>PROTECCIÓN DE LA DIVERSIDAD BIOLÓGICA Y DEL PAISAJE</t>
  </si>
  <si>
    <t>R</t>
  </si>
  <si>
    <t>Solamente actividades específicas, distintas a las</t>
  </si>
  <si>
    <t>17_24</t>
  </si>
  <si>
    <t>UNIDAD DE ACOPIO Y SALUD ANIMAL MUNICIPAL (UNASAM)</t>
  </si>
  <si>
    <t>CIUDAD SUSTENTABLE</t>
  </si>
  <si>
    <t>CONTROL DE FELINOS, CANINOS Y VIDA SILVESTRE EN EL MUNICIPIO</t>
  </si>
  <si>
    <t>037_24</t>
  </si>
  <si>
    <t>UNIDAD DE ACOPIO Y SALUD ANIMAL MUNICIPA</t>
  </si>
  <si>
    <t>MATERIALES Y SUMINISTROS</t>
  </si>
  <si>
    <t>PRODUCTOS ALIMENTICIOS PARA ANIMALES</t>
  </si>
  <si>
    <t>MEDICINAS Y PRODUCTOS FARMACÉUTICOS</t>
  </si>
  <si>
    <t>MATERIALES, ACCESORIOS Y SUMINISTROS MÉDICOS</t>
  </si>
  <si>
    <t>VESTUARIO Y UNIFORMES</t>
  </si>
  <si>
    <t>HERRAMIENTAS MENORES</t>
  </si>
  <si>
    <t>REFACCIONES Y ACCESORIOS MENORES DE EQUIPO DE DEFE</t>
  </si>
  <si>
    <t>SERVICIOS DE LIMPIEZA Y MANEJO DE DESECHOS</t>
  </si>
  <si>
    <t>PASAJES TERRESTRES</t>
  </si>
  <si>
    <t>GASTOS DE ORDEN  SOCIAL Y CULTURAL</t>
  </si>
  <si>
    <t>BIENES MUEBLES, INMUEBLES E INTANGIBLES</t>
  </si>
  <si>
    <t>OTROS MOBILIARIOS Y EQUIPOS DE ADMINISTRACIÓN</t>
  </si>
  <si>
    <t>EQUIPO MÉDICO Y DE LABORATORIO</t>
  </si>
  <si>
    <t>INSTRUMENTAL MÉDICO Y DE LABORATORIO</t>
  </si>
  <si>
    <t>MAQUINARIA Y EQUIPO AGROPECUARIO</t>
  </si>
  <si>
    <t>MAQUINARIA Y EQUIPO INDUSTRIAL</t>
  </si>
  <si>
    <t>OTROS EQUIPOS</t>
  </si>
  <si>
    <t>2.2.7</t>
  </si>
  <si>
    <t>DESARROLLO REGIONAL</t>
  </si>
  <si>
    <t>S</t>
  </si>
  <si>
    <t>Definidos en el Presupuesto de Egresos y los que s</t>
  </si>
  <si>
    <t>02_24</t>
  </si>
  <si>
    <t>SECRETARÍA GENERAL DEL AYUNTAMIENTO</t>
  </si>
  <si>
    <t>CORRESPONSABILIDAD SOCIAL (TRANSVERSAL)</t>
  </si>
  <si>
    <t>POLÍTICA DE VIVIENDA</t>
  </si>
  <si>
    <t>008_24</t>
  </si>
  <si>
    <t>DIRECCIÓN DE VIVIENDA</t>
  </si>
  <si>
    <t>SERVICIOS PROFESIONALES, CIENTÍFICOS Y TÉCNICOS INTEGRALES</t>
  </si>
  <si>
    <t>TRANSFERENCIAS, ASIGNACIONES, SUBSIDIOS Y OTRAS AYUDAS</t>
  </si>
  <si>
    <t>AYUDAS SOCIALES A PERSONAS</t>
  </si>
  <si>
    <t>RENTA TU CASA</t>
  </si>
  <si>
    <t>VIVIENDA PROTEGIDA</t>
  </si>
  <si>
    <t>PROGRAMA DE ECONOMÍA SOLIDARIA TLAJOMULCO "CHAMBA PARA TODOS"</t>
  </si>
  <si>
    <t>010_24</t>
  </si>
  <si>
    <t>DIRECCIÓN GENERAL DE CULTURA DE LA PAZ Y</t>
  </si>
  <si>
    <t>MATERIALES, ÚTILES Y EQUIPOS MENORES DE OFICINA</t>
  </si>
  <si>
    <t>MATERIALES Y ÚTILES DE IMPRESIÓN Y REPRODUCCIÓN</t>
  </si>
  <si>
    <t>MATERIAL DE LIMPIEZA</t>
  </si>
  <si>
    <t>OTROS MATERIALES Y ARTÍCULOS DE CONSTRUCCIÓN Y REPARACIÓN</t>
  </si>
  <si>
    <t>PRENDAS DE SEGURIDAD Y PROTECCIÓN PERSONAL</t>
  </si>
  <si>
    <t>EQUIPO DE COMUNICACIÓN Y TELECOMUNICACIÓN</t>
  </si>
  <si>
    <t>HERRAMIENTAS Y MÁQUINAS-HERRAMIENTA</t>
  </si>
  <si>
    <t>TLAJOMULCO CUIDA A QUIEN CUIDA</t>
  </si>
  <si>
    <t>E</t>
  </si>
  <si>
    <t>Actividades del sector público, que realiza en for</t>
  </si>
  <si>
    <t>07_24</t>
  </si>
  <si>
    <t>GABINETE INTEGRAL DE INFRAESTRUCTURA Y SERVICIOS PÚBLICOS</t>
  </si>
  <si>
    <t>GESTIÓN INTEGRAL DEL AGUA</t>
  </si>
  <si>
    <t>SUMINISTRO DE AGUA</t>
  </si>
  <si>
    <t>022_24</t>
  </si>
  <si>
    <t>DIRECCIÓN GENERAL DE AGUA POTABLE Y SANE</t>
  </si>
  <si>
    <t>PRODUCTOS MINERALES NO METÁLICOS</t>
  </si>
  <si>
    <t>CEMENTO Y PRODUCTOS DE CONCRETO</t>
  </si>
  <si>
    <t>MATERIAL ELÉCTRICO Y ELECTRÓNICO</t>
  </si>
  <si>
    <t>ARTÍCULOS METÁLICOS PARA LA CONSTRUCCIÓN</t>
  </si>
  <si>
    <t>PRODUCTOS QUÍMICOS BÁSICOS</t>
  </si>
  <si>
    <t>MATERIALES, ACCESORIOS Y SUMINISTROS DE LABORATORIO</t>
  </si>
  <si>
    <t>FIBRAS SINTÉTICAS, HULES PLÁSTICOS Y DERIVADOS</t>
  </si>
  <si>
    <t>REFACCIONES Y ACCESORIOS MENORES DE MAQUINARIA Y OTROS EQUIPOS</t>
  </si>
  <si>
    <t>ENERGÍA ELÉCTRICA</t>
  </si>
  <si>
    <t>ARRENDAMIENTO DE MAQUINARIA, OTROS EQUIPOS Y HERRAMIENTAS</t>
  </si>
  <si>
    <t>SERVICIOS LEGALES, DE CONTABILIDAD, AUDITORÍA Y RELACIONADOS</t>
  </si>
  <si>
    <t>SERVICIOS DE DISEÑO, ARQUITECTURA, INGENIERÍA Y ACTIVIDADES RELACIONADAS</t>
  </si>
  <si>
    <t>SERVICIOS DE VIGILANCIA</t>
  </si>
  <si>
    <t>INSTALACIÓN, REPARACIÓN Y MANTENIMIENTO DE MAQUINARIA, OTROS EQUIPOS Y HERRAMIENTA</t>
  </si>
  <si>
    <t>IMPUESTOS Y DERECHOS</t>
  </si>
  <si>
    <t>1.7.2</t>
  </si>
  <si>
    <t>PROTECCIÓN CIVIL</t>
  </si>
  <si>
    <t>INFRAESTRUCTURA Y SERVICIOS PÚBLICOS</t>
  </si>
  <si>
    <t>ADMINISTRACIÓN CENTRAL DE PROTECCIÓN CIVIL Y BOMBEROS</t>
  </si>
  <si>
    <t>009_24</t>
  </si>
  <si>
    <t>DIRECCIÓN GENERAL ADJUNTA DE PROTECCIÓN</t>
  </si>
  <si>
    <t>MATERIAL ESTADÍSTICO Y GEOGRÁFICO</t>
  </si>
  <si>
    <t>PRODUCTOS ALIMENTICIOS PARA PERSONAS</t>
  </si>
  <si>
    <t>UTENSILIOS PARA EL SERVICIO DE ALIMENTACIÓN</t>
  </si>
  <si>
    <t>REFACCIONES Y ACCESORIOS MENORES DE EDIFICIOS</t>
  </si>
  <si>
    <t>REFACCIONES Y ACCESORIOS MENORES DE EQUIPO DE TRANSPORTE</t>
  </si>
  <si>
    <t>INSTALACIÓN, REPARACIÓN Y MANTENIMIENTO DE MOBILIARIO Y EQUIPO DE ADMINISTRACIÓN, EDUCACIONAL Y RECREATIVO</t>
  </si>
  <si>
    <t>EQUIPOS DE PROTECCIÓN  Y HERRAMIENTA MANUAL</t>
  </si>
  <si>
    <t>05_24</t>
  </si>
  <si>
    <t>OFICIALÍA MAYOR</t>
  </si>
  <si>
    <t>DESPLIEGUE OPERATIVO PROTECCIÓN CIVIL Y SERVICIOS MEDICOS</t>
  </si>
  <si>
    <t>015_24</t>
  </si>
  <si>
    <t>DIRECCIÓN GENERAL DE ADMINISTRACIÓN</t>
  </si>
  <si>
    <t>COMBUSTIBLES, LUBRICANTES Y ADITIVOS</t>
  </si>
  <si>
    <t>3.8.4</t>
  </si>
  <si>
    <t>INNOVACIÓN</t>
  </si>
  <si>
    <t>11_24</t>
  </si>
  <si>
    <t>COORDINACIÓN GENERAL DE GOBIERNO INTELIGENTE E INNOVACIÓN GUBERNAMENTAL</t>
  </si>
  <si>
    <t>INFRAESTRUCTURA TECNOLOGICA ENTREGADA</t>
  </si>
  <si>
    <t>031_24</t>
  </si>
  <si>
    <t>DESPACHO DE LA COORDINACIÓN GENERAL DE G</t>
  </si>
  <si>
    <t>MATERIALES, ÚTILES Y EQUIPOS MENORES DE TECNOLOGÍAS DE LA INFORMACIÓN Y COMUNICACIONES</t>
  </si>
  <si>
    <t>MADERA Y PRODUCTOS DE MADERA</t>
  </si>
  <si>
    <t>REFACCIONES Y ACCESORIOS MENORES DE EQUIPO DE CÓMPUTO Y TECNOLOGÍAS DE LA INFORMACIÓN</t>
  </si>
  <si>
    <t>HERRAMIENTAS, REFACCIONES Y ACCESORIOS MENORES</t>
  </si>
  <si>
    <t>TELEFONÍA TRADICIONAL</t>
  </si>
  <si>
    <t>TELEFONÍA CELULAR</t>
  </si>
  <si>
    <t>SERVICIOS DE TELECOMUNICACIONES Y SATÉLITES</t>
  </si>
  <si>
    <t>SERVICIOS DE ACCESO DE INTERNET, REDES Y PROCESAMIENTO DE INFORMACIÓN</t>
  </si>
  <si>
    <t>SERVICIOS POSTALES Y TELEGRÁFICOS</t>
  </si>
  <si>
    <t>FLETES Y MANIOBRAS</t>
  </si>
  <si>
    <t>INSTALACIÓN, REPARACIÓN Y MANTENIMIENTO DE EQUIPO DE CÓMPUTO Y TECNOLOGÍA DE LA INFORMACIÓN</t>
  </si>
  <si>
    <t>PASAJES AÉREOS</t>
  </si>
  <si>
    <t>VIÁTICOS EN EL PAÍS</t>
  </si>
  <si>
    <t>EQUIPO DE CÓMPUTO DE TECNOLOGÍAS DE LA INFORMACIÓN</t>
  </si>
  <si>
    <t>EXPEDICION DE PASAPORTES</t>
  </si>
  <si>
    <t>EQUIPOS Y APARATOS AUDIOVISUALES</t>
  </si>
  <si>
    <t>CÁMARAS FOTOGRÁFICAS Y DE VIDEO</t>
  </si>
  <si>
    <t>SISTEMAS INFORMATICOS MODERNIZADOS RECIBIDOS</t>
  </si>
  <si>
    <t>ARRENDAMIENTO DE MOBILIARIO Y EQUIPO DE ADMINISTRACIÓN, EDUCACIONAL Y RECREATIVO</t>
  </si>
  <si>
    <t>SERVICIOS DE CONSULTORÍA ADMINISTRATIVA, PROCESOS, TÉCNICA Y EN TECNOLOGÍAS DE LA INFORMACIÓN</t>
  </si>
  <si>
    <t>SERVICIOS DE APOYO ADMINISTRATIVO, FOTOCOPIADO E IMPRESIÓN</t>
  </si>
  <si>
    <t>SOFTWARE</t>
  </si>
  <si>
    <t>LICENCIAS INFORMÁTICAS E INTELECTUALES</t>
  </si>
  <si>
    <t>2.1.1</t>
  </si>
  <si>
    <t>ORDENACIÓN DE DESECHOS</t>
  </si>
  <si>
    <t>RECOLECCION DE RESIDUOS SOLIDOS  URBANOS</t>
  </si>
  <si>
    <t>021_24</t>
  </si>
  <si>
    <t>DIRECCIÓN DE ASEO PÚBLICO</t>
  </si>
  <si>
    <t>2.3.1</t>
  </si>
  <si>
    <t>PRESTACIÓN DE SERVICIOS DE SALUD A LA COMUNIDAD</t>
  </si>
  <si>
    <t>SERVICIOS MÉDICOS DE CALIDAD</t>
  </si>
  <si>
    <t>024_24</t>
  </si>
  <si>
    <t>DIRECCIÓN GENERAL DE SALUD PÚBLICA</t>
  </si>
  <si>
    <t>MATERIALES COMPLEMENTARIOS</t>
  </si>
  <si>
    <t>FERTILIZANTES, PESTICIDAS Y OTROS AGROQUÍMICOS</t>
  </si>
  <si>
    <t>INSTALACIÓN, REPARACIÓN Y MANTENIMIENTO DE EQUIPO E INSTRUMENTAL MÉDICO Y DE LABORATORIO</t>
  </si>
  <si>
    <t>REPARACIÓN Y MANTENIMIENTO DE EQUIPO DE DEFENSA Y SEGURIDAD</t>
  </si>
  <si>
    <t>SISTEMAS DE AIRE ACONDICIONADO, CALEFACCIÓN Y DE REFRIGERACIÓN INDUSTRIAL Y COMERCIAL</t>
  </si>
  <si>
    <t>EQUIPO DE GENERACIÓN ELÉCTRICA, APARATOS Y ACCESORIOS ELÉCTRICOS</t>
  </si>
  <si>
    <t>2.7.1</t>
  </si>
  <si>
    <t>OTROS ASUNTOS SOCIALES</t>
  </si>
  <si>
    <t>15_24</t>
  </si>
  <si>
    <t>INSTITUTO DE ALTERNATIVAS PARA LOS JÓVENES (INDAJO)</t>
  </si>
  <si>
    <t>PROGRAMAS Y ACCIONES CULTURALES, RECREATIVOS Y DEPORTIVAS</t>
  </si>
  <si>
    <t>035_24</t>
  </si>
  <si>
    <t>INSTITUTO DE ALTERNATIVAS PARA LOS JÓVEN</t>
  </si>
  <si>
    <t>TRANSFERENCIAS OTORGADAS A ENTIDADES PARAESTATALES NO EMPRESARIALES Y NO FINANCIERAS</t>
  </si>
  <si>
    <t>06_24</t>
  </si>
  <si>
    <t>COORDINACIÓN GENERAL DE CONSTRUCCIÓN DE COMUNIDAD</t>
  </si>
  <si>
    <t>SOCIEDAD COHESIVA Y RESILENTE</t>
  </si>
  <si>
    <t>APOYO A LAS AGENCIAS Y DELEGACIONES DEL MUNICIPIO</t>
  </si>
  <si>
    <t>016_24</t>
  </si>
  <si>
    <t>DESPACHO DE LA COORDINACIÓN GENERAL DE C</t>
  </si>
  <si>
    <t>AYUDAS SOCIALES A INSTITUCIONES SIN FINES DE LUCRO</t>
  </si>
  <si>
    <t>RECONSTRUCCIÓN DEL TEJIDO SOCIAL</t>
  </si>
  <si>
    <t>APOYO A LAS ESTANCIAS INFANTILES</t>
  </si>
  <si>
    <t>BECAS  A ESTUDIANTES</t>
  </si>
  <si>
    <t>018_24</t>
  </si>
  <si>
    <t>DIRECCIÓN GENERAL DE POLÍTICA SOCIAL</t>
  </si>
  <si>
    <t>SERVICIOS DE INVESTIGACION CIENTIFICA Y DESARROLLO</t>
  </si>
  <si>
    <t>MOCHILAS Y ÚTILES ESCOLARES</t>
  </si>
  <si>
    <t>UNIFORMES ESCOLARES</t>
  </si>
  <si>
    <t>10_24</t>
  </si>
  <si>
    <t>COORDINACIÓN GENERAL DE GESTIÓN INTEGRAL DE LA CIUDAD</t>
  </si>
  <si>
    <t>POLITICA DE INTEGRAL DE LA CIUDAD</t>
  </si>
  <si>
    <t>030_24</t>
  </si>
  <si>
    <t>DIRECCIÓN DE PROYECTOS ESTRATEGICOS</t>
  </si>
  <si>
    <t>MATERIALES Y ÚTILES DE ENSEÑANZA</t>
  </si>
  <si>
    <t>OTROS PRODUCTOS QUÍMICOS</t>
  </si>
  <si>
    <t>PROGRAMA DE APOYO A LADRILLEROS</t>
  </si>
  <si>
    <t>ÁRBOLES Y PLANTAS</t>
  </si>
  <si>
    <t>1.7.1</t>
  </si>
  <si>
    <t>POLICÍA</t>
  </si>
  <si>
    <t>08_24</t>
  </si>
  <si>
    <t>COMISARÍA DE LA POLICÍA PREVENTIVA MUNICIPAL</t>
  </si>
  <si>
    <t>SEGURIDAD CIUDADANA</t>
  </si>
  <si>
    <t>CAPACITACIÓN</t>
  </si>
  <si>
    <t>025_24</t>
  </si>
  <si>
    <t>DESPACHO DE LA COMISARÍA DE LA POLICÍA P</t>
  </si>
  <si>
    <t>SERVICIOS DE CAPACITACIÓN</t>
  </si>
  <si>
    <t>SENTENCIAS Y RESOLUCIONES POR AUTORIDAD COMPETENTE</t>
  </si>
  <si>
    <t>EQUIPAMIENTO</t>
  </si>
  <si>
    <t>MATERIALES PARA EL REGISTRO E IDENTIFICACIÓN DE BIENES Y PERSONAS</t>
  </si>
  <si>
    <t>MATRIALES Y SUMINISTROS PARA SEGURIDAD</t>
  </si>
  <si>
    <t>PRENDAS DE PROTECCIÓN PARA SEGURIDAD PÚBLICA Y NACIONAL</t>
  </si>
  <si>
    <t>FORMATOS IPH</t>
  </si>
  <si>
    <t>REPARACIÓN Y MANTENIMIENTO DE EQUIPO DE TRANSPORTE</t>
  </si>
  <si>
    <t>DIVERSOS GASTOS POR INCIDENTE VIAL</t>
  </si>
  <si>
    <t>DESPLIEGUE OPERATIVO COMISARIA DE LA POLICIA</t>
  </si>
  <si>
    <t>1.3.5</t>
  </si>
  <si>
    <t>ASUNTOS JURÍDICOS</t>
  </si>
  <si>
    <t>O</t>
  </si>
  <si>
    <t>Actividades que realizan la función pública o cont</t>
  </si>
  <si>
    <t>03_24</t>
  </si>
  <si>
    <t>SINDICATURA MUNICIPAL</t>
  </si>
  <si>
    <t>DEFENSORÍA LEGAL</t>
  </si>
  <si>
    <t>011_24</t>
  </si>
  <si>
    <t>DIRECCIÓN GENERAL JURIDÍCA</t>
  </si>
  <si>
    <t>APOYO A INSTITUCIONES</t>
  </si>
  <si>
    <t>007_24</t>
  </si>
  <si>
    <t>DIRECCIÓN DE LA SECRETARÍA GENERAL</t>
  </si>
  <si>
    <t>FIL</t>
  </si>
  <si>
    <t>CLAD</t>
  </si>
  <si>
    <t>DESPACHO DE LA TESORERÍA MUNICIPAL</t>
  </si>
  <si>
    <t>012_24</t>
  </si>
  <si>
    <t>DIRECCIÓN DE PROCESOS ADMINISTRATIVOS Y</t>
  </si>
  <si>
    <t>REFACCIONES Y ACCESORIOS MENORES DE MOBILIARIO Y EQUIPO DE ADMINISTRACIÓN EDUCACIONAL Y RECREATIVO</t>
  </si>
  <si>
    <t>ARRENDAMIENTO DE TERRENOS</t>
  </si>
  <si>
    <t>PA/442/2021-2024</t>
  </si>
  <si>
    <t>PA/466/2021-2024</t>
  </si>
  <si>
    <t>ARRENDAMIENTO DE ACTIVOS INTANGIBLES</t>
  </si>
  <si>
    <t>OTROS ARRENDAMIENTOS</t>
  </si>
  <si>
    <t>SERVICIOS FINANCIEROS Y BANCARIOS</t>
  </si>
  <si>
    <t>SERVICIOS DE COBRANZA, INVESTIGACIÓN CREDITICIA Y SIMILAR</t>
  </si>
  <si>
    <t>SERVICIOS DE RECAUDACIÓN, TRASLADO Y CUSTODIA DE VALORES</t>
  </si>
  <si>
    <t>CONSERVACIÓN Y MANTENIMIENTO MENOR DE INMUEBLES</t>
  </si>
  <si>
    <t>OTROS SERVICIOS DE TRASLADO Y HOSPEDAJE</t>
  </si>
  <si>
    <t>OTROS GASTOS POR RESPONSABILIDADES</t>
  </si>
  <si>
    <t>MUEBLES DE OFICINA Y ESTANTERÍA</t>
  </si>
  <si>
    <t>INVERSION PUBLICA</t>
  </si>
  <si>
    <t>EJECUCIÓN DE PROYECTOS PRODUCTIVOS NO INCLUIDOS EN CONCEPTOS ANTERIORES DE ESTE CAPÍTULO</t>
  </si>
  <si>
    <t>PLANTAS DE TRATAMIENTO</t>
  </si>
  <si>
    <t>CAT</t>
  </si>
  <si>
    <t>SERVICIOS FINANCIEROS, BANCARIOS Y COMERCIALES INTEGRALES</t>
  </si>
  <si>
    <t>TRANSFERENCIAS A FIDEICOMISOS DE ENTIDADES FEDERATIVAS Y MUNICIPIOS</t>
  </si>
  <si>
    <t>TERRENOS</t>
  </si>
  <si>
    <t>RECONOCIMIENTO CONTRA DERECHOS</t>
  </si>
  <si>
    <t>RECURSOS RECAUDADOS DE MANERA EFICIENTE PROGRAMADOS</t>
  </si>
  <si>
    <t>014_24</t>
  </si>
  <si>
    <t>DIRECCIÓN GENERAL DE INGRESOS</t>
  </si>
  <si>
    <t>DIVERSAS DEVOLUCIONES</t>
  </si>
  <si>
    <t>PENAS, MULTAS, ACCESORIOS Y ACTUALIZACIONES</t>
  </si>
  <si>
    <t>RED DE BASES</t>
  </si>
  <si>
    <t>ARTÍCULOS DEPORTIVOS</t>
  </si>
  <si>
    <t>F</t>
  </si>
  <si>
    <t>Actividades destinadas a la promoción y fomento de</t>
  </si>
  <si>
    <t>ESPACIOS DE PAZ</t>
  </si>
  <si>
    <t>ARRENDAMIENTO DE EQUIPO DE TRANSPORTE</t>
  </si>
  <si>
    <t>01_24</t>
  </si>
  <si>
    <t>PRESIDENCIA</t>
  </si>
  <si>
    <t>APOYO ECONÓMICO A PERSONAS FÍSICAS, ASOCIACIONES E INSTITUCIONES SIN FINES DE LUCRO</t>
  </si>
  <si>
    <t>001_24</t>
  </si>
  <si>
    <t>SECRETARÍA PARTICULAR</t>
  </si>
  <si>
    <t>LAS CORONELAS</t>
  </si>
  <si>
    <t>COMUNIDAD SOGUEROS DE SAN MIGUEL CUYUTLAN</t>
  </si>
  <si>
    <t>ALDEA PASITOS</t>
  </si>
  <si>
    <t>FESTIVAL DEL CINE EN GUADALAJARA</t>
  </si>
  <si>
    <t>TELETON</t>
  </si>
  <si>
    <t>MÉXICO DANZA</t>
  </si>
  <si>
    <t>ATENCIÓN A EVENTOS DEL GOBIERNO MUNICIPAL  Y AGENDA GUBERNAMENTAL</t>
  </si>
  <si>
    <t>002_24</t>
  </si>
  <si>
    <t>DIRECCIÓN GENERAL DE RELACIONES PÚBLICAS</t>
  </si>
  <si>
    <t>RELACIONES GUBERNAMENTALES</t>
  </si>
  <si>
    <t>005_24</t>
  </si>
  <si>
    <t>DIRECCIÓN GENERAL DE RELACIONES GUBERNAM</t>
  </si>
  <si>
    <t>INFORME DE GOBIERNO</t>
  </si>
  <si>
    <t>POSADA GENERAL</t>
  </si>
  <si>
    <t>DESPACHO DE LA JEFATURA DE GABINETE</t>
  </si>
  <si>
    <t>003_24</t>
  </si>
  <si>
    <t>JEFATURA DE GABINETE</t>
  </si>
  <si>
    <t>COMUNICACIÓN ESTRATÉGICA DEL GOBIERNO</t>
  </si>
  <si>
    <t>004_24</t>
  </si>
  <si>
    <t>DIRECCIÓN DE COMUNICACIÓN</t>
  </si>
  <si>
    <t>DIFUSIÓN POR RADIO, TELEVISIÓN Y OTROS MEDIOS DE MENSAJES SOBRE PROGRAMAS Y ACTIVIDADES GUBERNAMENTALES</t>
  </si>
  <si>
    <t>TRAILER CONCERT</t>
  </si>
  <si>
    <t>SERVICIOS DE LA INDUSTRIA FÍLMICA, DEL SONIDO Y DEL VIDEO</t>
  </si>
  <si>
    <t>SERVICIO DE CREACIÓN Y DIFUSIÓN DE CONTENIDO EXCLUSIVAMENTE A  TRAVÉS DE INTERNET</t>
  </si>
  <si>
    <t>BIENES ADQUIRIDOS</t>
  </si>
  <si>
    <t>MATERIAL IMPRESO E INFORMACIÓN DIGITAL</t>
  </si>
  <si>
    <t>VIDRIO Y PRODUCTOS DE VIDRIO</t>
  </si>
  <si>
    <t>ARRENDAMIENTO DE EDIFICIOS</t>
  </si>
  <si>
    <t>SERVICIOS DE PROTECCIÓN Y SEGURIDAD</t>
  </si>
  <si>
    <t>SEGUROS DE RESPONSABILIDAD PATRIMONIAL Y FIANZAS</t>
  </si>
  <si>
    <t>SEGURO DE BIENES PATRIMONIALES</t>
  </si>
  <si>
    <t>COMISIONES POR VENTAS</t>
  </si>
  <si>
    <t>SERVICIOS DE CREATIVIDAD, PREPRODUCCIÓN Y PRODUCCIÓN DE PUBLICIDAD, EXCEPTO INTERNET</t>
  </si>
  <si>
    <t>SERVICIOS FUNERARIOS Y DE CEMENTERIOS</t>
  </si>
  <si>
    <t>MUEBLES, EXCEPTO DE OFICINA Y ESTANTERÍA</t>
  </si>
  <si>
    <t>VEHICULOS Y EQUIPO DE TRANSPORTE</t>
  </si>
  <si>
    <t>SERVICIOS PERSONALES</t>
  </si>
  <si>
    <t>DIETAS</t>
  </si>
  <si>
    <t>SUELDO BASE AL PERSONAL PERMANENTE</t>
  </si>
  <si>
    <t>PLANTILLA</t>
  </si>
  <si>
    <t>HONORARIOS ASIMILABLES A SALARIOS</t>
  </si>
  <si>
    <t>SUELDOS BASE AL PERSONAL EVENTUAL</t>
  </si>
  <si>
    <t>EVENTUAL</t>
  </si>
  <si>
    <t>RETRIBUCIONES POR SERVICIOS DE CARÁCTER SOCIAL</t>
  </si>
  <si>
    <t>PRIMAS VACACIONALES</t>
  </si>
  <si>
    <t>GRATIFICACIÓN DE FIN DE AÑO</t>
  </si>
  <si>
    <t>HORAS EXTRAORDINARIAS</t>
  </si>
  <si>
    <t>COMPENSACIONES</t>
  </si>
  <si>
    <t>CUOTAS AL IMSS POR ENFERMEDADES Y MATERNIDAD (Modalidad 38)</t>
  </si>
  <si>
    <t>CUOTAS PARA LA VIVIENDA (IPEJAL 3%)</t>
  </si>
  <si>
    <t>APORTACIONES AL SISTEMA DE RETIRO SEDAR</t>
  </si>
  <si>
    <t>APORTACIONES AL SISTEMA DE RETIRO DE PENSIONES</t>
  </si>
  <si>
    <t>APORTACIONES PARA SEGUROS</t>
  </si>
  <si>
    <t>INDEMNIZACIONES</t>
  </si>
  <si>
    <t>OTRAS PRESTACIONES SOCIALES Y ECONÓMICAS</t>
  </si>
  <si>
    <t>SERVICIO DE MANTENIMIENTO EN LOS ESPACIOS PÚBLICOS</t>
  </si>
  <si>
    <t>019_24</t>
  </si>
  <si>
    <t>DIRECCIÓN ADMINISTRATIVA DE INFRAESTRUCT</t>
  </si>
  <si>
    <t>MAQUINARIA Y EQUIPO DE CONSTRUCCIÓN</t>
  </si>
  <si>
    <t>09_24</t>
  </si>
  <si>
    <t>COORDINACIÓN GENERAL DE DESARROLLO ECONÓMICO</t>
  </si>
  <si>
    <t>SACRIFICIO DE BOVINOS Y PORCINOS EN EL RASTRO MUNICIPAL</t>
  </si>
  <si>
    <t>027_24</t>
  </si>
  <si>
    <t>DIRECCIÓN DE RASTRO MUNICIPAL</t>
  </si>
  <si>
    <t>DESPACHO DE LA SECRETARÍA GENERAL</t>
  </si>
  <si>
    <t>P</t>
  </si>
  <si>
    <t xml:space="preserve">Actividades destinadas al desarrollo de programas </t>
  </si>
  <si>
    <t>PROCESOS ESTADISTICOS DEL MUNICIPIO</t>
  </si>
  <si>
    <t>006_24</t>
  </si>
  <si>
    <t>DIRECCIÓN GENERAL DE CENSOS Y ESTADISTIC</t>
  </si>
  <si>
    <t>K</t>
  </si>
  <si>
    <t>Proyectos de inversión sujetos a registro en la Ca</t>
  </si>
  <si>
    <t>OBRAS DE INFRAESTRUCTURA MUNICIPAL</t>
  </si>
  <si>
    <t>023_24</t>
  </si>
  <si>
    <t>DIRECCIÓN GENERAL DE OBRAS PÚBLICAS</t>
  </si>
  <si>
    <t>EDIFICACIÓN NO  HABITACIONAL</t>
  </si>
  <si>
    <t>CONSTRUCCIÓN DE OBRAS PARA EL ABASTECIMIENTO DE AGUA, PETRÓLEO, GAS, ELECTRICIDAD Y TELECOMUNICACIONES</t>
  </si>
  <si>
    <t>PLANTA POTABILIZADORA</t>
  </si>
  <si>
    <t>ROMPEDORA</t>
  </si>
  <si>
    <t>CONSTRUCCIÓN DE VÍAS DE COMUNICACIÓN</t>
  </si>
  <si>
    <t>PRESUPUESTO PARTICIPATIVO</t>
  </si>
  <si>
    <t>N</t>
  </si>
  <si>
    <t xml:space="preserve"> </t>
  </si>
  <si>
    <t>FOEDEN</t>
  </si>
  <si>
    <t>AYUDAS POR DESASTRES NATURALES Y OTROS SINIESTROS</t>
  </si>
  <si>
    <t>3.1.1</t>
  </si>
  <si>
    <t>ASUNTOS ECONÓMICOS Y COMERCIALES EN GENERAL</t>
  </si>
  <si>
    <t>DESARROLLO ECONÓMICO Y EMPLEO</t>
  </si>
  <si>
    <t>CAL AGRÍCOLA</t>
  </si>
  <si>
    <t>028_24</t>
  </si>
  <si>
    <t>DIRECCÍON GENERAL DE DESARROLLO RURAL</t>
  </si>
  <si>
    <t>SUBSIDIOS A LA PRODUCCIÓN</t>
  </si>
  <si>
    <t>INDEMINIZACIÓN AL PRODUCTOR GANADERO</t>
  </si>
  <si>
    <t>ADMINISTRACIÓN CENTRAL DE LA COORDINACIÓN GENERAL DE DESARROLLO ECONÓMICO</t>
  </si>
  <si>
    <t>026_24</t>
  </si>
  <si>
    <t>DESPACHO DE LA COORDINACIÓN GENERAL DE D</t>
  </si>
  <si>
    <t>PRODUCTOS QUÍMICOS, FARMACÉUTICOS Y DE LABORATORIO ADQUIRIDOS COMO MATERIA PRIMA</t>
  </si>
  <si>
    <t>OTROS PRODUCTOS ADQUIRIDOS COMO MATERIA PRIMA</t>
  </si>
  <si>
    <t>CAL, YESO Y PRODUCTOS DE YESO</t>
  </si>
  <si>
    <t>LIMPIEZA DE MINAS DE BASALTO</t>
  </si>
  <si>
    <t>CABALGATA</t>
  </si>
  <si>
    <t>EXPO AGROPECUARIA</t>
  </si>
  <si>
    <t>CHARRERIA</t>
  </si>
  <si>
    <t>MICTLAN</t>
  </si>
  <si>
    <t>ARBOL NAVIDEÑO</t>
  </si>
  <si>
    <t>ROSCA DE REYES</t>
  </si>
  <si>
    <t>EMBARCACIONES</t>
  </si>
  <si>
    <t>PAQUETE AGROECOLÓGICO</t>
  </si>
  <si>
    <t>2.2.4</t>
  </si>
  <si>
    <t>ALUMBRADO PÚBLICO</t>
  </si>
  <si>
    <t>SERVICIO DE MANTENIMIENTO DE ALUMBRADO PÚBLICO</t>
  </si>
  <si>
    <t>020_24</t>
  </si>
  <si>
    <t>DIRECCIÓN DE ALUMBRADO PÚBLICO</t>
  </si>
  <si>
    <t>2.4.2</t>
  </si>
  <si>
    <t>CULTURA</t>
  </si>
  <si>
    <t>POLITICA CULTURAL DE TLAJOMULCO DE ZUÑIGA</t>
  </si>
  <si>
    <t>017_24</t>
  </si>
  <si>
    <t>DIRECCIÓN GENERAL DE CULTURA</t>
  </si>
  <si>
    <t>FESTIVAL MAROMETA</t>
  </si>
  <si>
    <t>DIA DEL MAESTRO</t>
  </si>
  <si>
    <t>2.5.6</t>
  </si>
  <si>
    <t>OTRO SERVICIOS EDUCATIVOS Y ACTIVIDADES INHERENTES</t>
  </si>
  <si>
    <t>APOYO A INSTITUCIONES EDUCATIVAS</t>
  </si>
  <si>
    <t>AYUDAS SOCIALES A INSTITUCIONES DE ENSEÑANZA</t>
  </si>
  <si>
    <t>RENOVANDO TU ESCUELA EN COMUNIDAD</t>
  </si>
  <si>
    <t>PROGRAMA ABC Y REZAGO EDUCATIVO</t>
  </si>
  <si>
    <t>BECAS Y OTRAS AYUDAS PARA PROGRAMAS DE CAPACITACIÓN</t>
  </si>
  <si>
    <t>3.7.1</t>
  </si>
  <si>
    <t>TURISMO</t>
  </si>
  <si>
    <t>APOYO A TRADICIONES</t>
  </si>
  <si>
    <t>029_24</t>
  </si>
  <si>
    <t>DIRECCIÓN GENERAL DE TURISMO Y PROMOCIÓN</t>
  </si>
  <si>
    <t>ESCUELA DE CHARRERIA</t>
  </si>
  <si>
    <t>APOYO A LAS TRADICIONES (XAYACATES)</t>
  </si>
  <si>
    <t>2.6.8</t>
  </si>
  <si>
    <t>OTROS GRUPOS VULNERABLES</t>
  </si>
  <si>
    <t>13_24</t>
  </si>
  <si>
    <t>INSTITUTO MUNICIPAL DE LA MUJER TLAJOMULQUENSE (IMMT)</t>
  </si>
  <si>
    <t>ATENCION A MUJERES DEL MUNICIPIO</t>
  </si>
  <si>
    <t>033_24</t>
  </si>
  <si>
    <t>INSTITUTO MUNICIPAL DE LA MUJER TLAJOMUL</t>
  </si>
  <si>
    <t>14_24</t>
  </si>
  <si>
    <t>CENTRO DE ESTIMULACIÓN PARA PERSONAS CON DISCAPACIDAD INTELECTUAL (CENDI)</t>
  </si>
  <si>
    <t>ATENCIÓN PARA PERSONAS CON DISCAPACIDAD INTELECTUAL</t>
  </si>
  <si>
    <t>034_24</t>
  </si>
  <si>
    <t>CENTRO DE ESTIMULACIÓN PARA PERSONAS CON</t>
  </si>
  <si>
    <t>2.6.3</t>
  </si>
  <si>
    <t>FAMILIA E HIJOS</t>
  </si>
  <si>
    <t>12_24</t>
  </si>
  <si>
    <t>SISTEMA INTEGRAL PARA EL DESARROLLO DE LA FAMILIA (DIF)</t>
  </si>
  <si>
    <t>SISTEMA INTEGRAL PARA EL DESARROLLO DE LA FAMILIA</t>
  </si>
  <si>
    <t>032_24</t>
  </si>
  <si>
    <t>SISTEMA INTEGRAL PARA EL DESARROLLO DE L</t>
  </si>
  <si>
    <t>2.4.1</t>
  </si>
  <si>
    <t>DEPORTE Y RECREACIÓN</t>
  </si>
  <si>
    <t>16_24</t>
  </si>
  <si>
    <t>CONSEJO MUNICIPAL DEL DEPORTE (COMUDE)</t>
  </si>
  <si>
    <t>ACTIVIDADES DEPORTIVAS Y RECREATIVAS EN EL MUNICIPIO</t>
  </si>
  <si>
    <t>036_24</t>
  </si>
  <si>
    <t>1.5-01-24</t>
  </si>
  <si>
    <t>PARTICIPACIONES FEDERALES 2024</t>
  </si>
  <si>
    <t>DEUDA PUBLICA</t>
  </si>
  <si>
    <t>AMORTIZACIÓN DE LA DEUDA INTERNA CON INSTITUCIONES DE CRÉDITO</t>
  </si>
  <si>
    <t>INTERESES DE LA DEUDA INTERNA CON INSTITUCIONES  DE CRÉDITO</t>
  </si>
  <si>
    <t>2.6-01-24</t>
  </si>
  <si>
    <t>SUBSIDIO POLICÍA METROPOLITANA 2024 (APORTACIÓN ESTATAL)</t>
  </si>
  <si>
    <t>ESTÍMULOS</t>
  </si>
  <si>
    <t>2.5-02-24</t>
  </si>
  <si>
    <t>FONDO DE APORTACIÓN AL FORTALECIMIENTO MUNICIPAL 2024 (FORTAMUN)</t>
  </si>
  <si>
    <t>SERVICIO DE UNIDADES MOVILES ARRENDADAS</t>
  </si>
  <si>
    <t>OBRAS MULTIANUALES</t>
  </si>
  <si>
    <t>2.6-05-24</t>
  </si>
  <si>
    <t>PROGRAMA ESTRATEGIA ALE 2024 (APORTACIÓN ESTATAL)</t>
  </si>
  <si>
    <t>2.6-11-23</t>
  </si>
  <si>
    <t>ESTRATEGIA DE SEGURIDAD "PUNTOS PURPURA" 2023 (APORTACIÓN ESTATAL)</t>
  </si>
  <si>
    <t>2.5-03-1-23</t>
  </si>
  <si>
    <t>PRODDER 2023</t>
  </si>
  <si>
    <t>212-4</t>
  </si>
  <si>
    <t>FAIS 2012 (APORTACIÓN FEDERAL)</t>
  </si>
  <si>
    <t>2.6-01-23</t>
  </si>
  <si>
    <t>SUBSIDIO POLICÍA METROPOLITANA 2023 (APORTACIÓN ESTATAL)</t>
  </si>
  <si>
    <t>502.1-11</t>
  </si>
  <si>
    <t>FONDO DE FORTALECIMIENTO MUNICIPAL 2011 (FORTAMUN)</t>
  </si>
  <si>
    <t>2.5-01-23</t>
  </si>
  <si>
    <t>FONDO DE APORTACIÓN A LA INFRAESTRUCTURA SOCIAL MUNICIPAL 2023 (FAISM)</t>
  </si>
  <si>
    <t>1.6-01-24</t>
  </si>
  <si>
    <t>PARTICIPACIONES ESTATALES 2024</t>
  </si>
  <si>
    <t>2.6-06-23</t>
  </si>
  <si>
    <t>BARRIOS DE PAZ 2023 (APORTACIÓN ESTATAL)</t>
  </si>
  <si>
    <t>2.6-12-23</t>
  </si>
  <si>
    <t>FONDO PARA INVERSIONES METROPOLITANAS 2023 (APORTACIÓN ESTATAL)</t>
  </si>
  <si>
    <t>2.5-02-23</t>
  </si>
  <si>
    <t>FONDO DE APORTACIÓN AL FORTALECIMIENTO MUNICIPAL 2023 (FORTAMUN)</t>
  </si>
  <si>
    <t>2.6-05-23</t>
  </si>
  <si>
    <t>PROGRAMA ESTRATEGIA ALE 2023 (APORTACIÓN ESTATAL)</t>
  </si>
  <si>
    <t>1.1-14-24</t>
  </si>
  <si>
    <t>RECURSOS FISCALES (RESERVAS TERRITORIALES) 2024</t>
  </si>
  <si>
    <t>2.5-01-24</t>
  </si>
  <si>
    <t>FONDO DE APORTACIÓN A LA INFRAESTRUCTURA SOCIAL MUNICIPAL 2024 (FAISM-DF)</t>
  </si>
  <si>
    <t>INTERESES</t>
  </si>
  <si>
    <t>1.1-01-24</t>
  </si>
  <si>
    <t>FONDO MUNICIPAL EXCLUSIVO PARA LA RECAUDACIÓN DE RECURSOS DESTINADOS PARA LA CREACIÓN O MEJORAMIENTO DE INFRAESTRUCTURA Y EQUIPAMIENTOS URBANOS EN ESPACIOS PUBLICOS</t>
  </si>
  <si>
    <t>1.5-03-24</t>
  </si>
  <si>
    <t>PRODDER 2024 (APORTACIÓN MUNICIPAL)</t>
  </si>
  <si>
    <t>1.1-15-24</t>
  </si>
  <si>
    <t>CONSEJO DE COLABORACIÓN DEL MUNICIPIO DE TLAJOMULCO DE ZÚÑIGA</t>
  </si>
  <si>
    <t>2.5-03-24</t>
  </si>
  <si>
    <t>PRODDER 2024 (APORTACIÓN FEDERAL)</t>
  </si>
  <si>
    <t>2.5-06-24</t>
  </si>
  <si>
    <t>REGULARIZACIÓN DE VEHICULOS USADOS DE PROCEDENCIA EXTRANJERA 2023 (APORTACIÓN FEDERAL)</t>
  </si>
  <si>
    <t xml:space="preserve">Nuevo saldo 3era </t>
  </si>
  <si>
    <t>Total general</t>
  </si>
  <si>
    <t>Importe 2da Modificación</t>
  </si>
  <si>
    <t>Ampliación / Reducción</t>
  </si>
  <si>
    <t>3era Modificación</t>
  </si>
  <si>
    <t xml:space="preserve">Ampliación / Reducción </t>
  </si>
  <si>
    <t xml:space="preserve">3era Modificación </t>
  </si>
  <si>
    <t xml:space="preserve">2da Modificación </t>
  </si>
  <si>
    <t>Fuente de financiamiento</t>
  </si>
  <si>
    <t xml:space="preserve">Recurso correspondiente a un año anterior </t>
  </si>
  <si>
    <t xml:space="preserve">Se cambio las partidas en el anexo técnico con la SISEMH </t>
  </si>
  <si>
    <t>Observaciones</t>
  </si>
  <si>
    <t>Se cambia el recurso de Estrategia Ale 2024 a Recurso propios</t>
  </si>
  <si>
    <t>Punto de acuerdo PA/468/2021-2024 donde se aprueba el reconocimento de la Av. Javier Mina</t>
  </si>
  <si>
    <t>Solicitud de obra por acreditamiento del proyecto de vialidad, realizada por One Industrial Park</t>
  </si>
  <si>
    <t>Capitulo</t>
  </si>
  <si>
    <t>Codigo</t>
  </si>
  <si>
    <t xml:space="preserve">Fuente de Financiamiento </t>
  </si>
  <si>
    <t>Programa y Proyecto</t>
  </si>
  <si>
    <t>Tipo de Gasto</t>
  </si>
  <si>
    <t>AMORTIZACION DE LA DEUDA Y DISMINUCION DE PASIVOS</t>
  </si>
  <si>
    <t>GASTO CAPITAL</t>
  </si>
  <si>
    <t>GASTO CORRIENTE</t>
  </si>
  <si>
    <t>Detalle Clasificador Programatico</t>
  </si>
  <si>
    <t>Codigo Clasificación Programatica</t>
  </si>
  <si>
    <t>Codigo Función</t>
  </si>
  <si>
    <t>Nombre Función</t>
  </si>
  <si>
    <t>Codigo Finalidad</t>
  </si>
  <si>
    <t>Nombre Finalidad</t>
  </si>
  <si>
    <t>GOBIERNO</t>
  </si>
  <si>
    <t>DESARROLLO SOCIAL</t>
  </si>
  <si>
    <t>DESARROLLO ECONOMICO</t>
  </si>
  <si>
    <t>COORDINACION DE LA POLITICA DE GOBIERNO</t>
  </si>
  <si>
    <t xml:space="preserve">ASUNTOS DE ORDEN PÚBLICO Y DE SEGURIDAD INTERIOR </t>
  </si>
  <si>
    <t xml:space="preserve">PROTECCION AMBIENTAL </t>
  </si>
  <si>
    <t xml:space="preserve">VIVIENDA Y SERVICIOS A LA COMUNIDAD </t>
  </si>
  <si>
    <t>SALUD</t>
  </si>
  <si>
    <t xml:space="preserve">RECREACION, CULTURA Y OTRAS MANIFESTACIONES SOCIALES </t>
  </si>
  <si>
    <t>EDUCACIÓN</t>
  </si>
  <si>
    <t>PROTECCION SOCIAL</t>
  </si>
  <si>
    <t>ASUNTOS ECONOMICOS, COMERCIALES Y LABORALES EN GENERAL</t>
  </si>
  <si>
    <t xml:space="preserve">CIENCIA, TECNOLOGIA E INNOVACION </t>
  </si>
  <si>
    <t>Capitulo 9000</t>
  </si>
  <si>
    <t>Estado del Presupuesto</t>
  </si>
  <si>
    <t>MUNICIPIO DE TLAJOMULCO DE ZÚÑIGA, JALISCO</t>
  </si>
  <si>
    <t>3RA MODIFICACION A LA LEY DE INGRESOS PARA EL EJERCICIO FISCAL 2024</t>
  </si>
  <si>
    <t>CRI/LI</t>
  </si>
  <si>
    <t>DESCRIPCIÓN</t>
  </si>
  <si>
    <t>ESTIMADO</t>
  </si>
  <si>
    <t>3RA MODIFICACION</t>
  </si>
  <si>
    <t>AMPLIACIÓN</t>
  </si>
  <si>
    <t>TOTAL</t>
  </si>
  <si>
    <t>IMPUESTOS</t>
  </si>
  <si>
    <t>IMPUESTOS SOBRE LOS INGRESOS</t>
  </si>
  <si>
    <t>1.1.1</t>
  </si>
  <si>
    <t>Impuestos sobre espectáculos públicos</t>
  </si>
  <si>
    <t>1.1.1.1</t>
  </si>
  <si>
    <t>Función de circo y espectáculos de carpa</t>
  </si>
  <si>
    <t>1.1.1.2</t>
  </si>
  <si>
    <t>Conciertos, presentación de artistas, audiciones musicales, funciones de box, lucha libre, futbol, básquetbol, beisbol y otros espectáculos deportivos.</t>
  </si>
  <si>
    <t>1.1.1.3</t>
  </si>
  <si>
    <t>Peleas de gallos, palenques, carreras de caballos y similares</t>
  </si>
  <si>
    <t>1.1.1.4</t>
  </si>
  <si>
    <t>Eventos y espectáculos deportivos</t>
  </si>
  <si>
    <t>1.1.1.5</t>
  </si>
  <si>
    <t>Espectáculos culturales, teatrales, ballet, ópera y taurinos</t>
  </si>
  <si>
    <t>1.1.1.6</t>
  </si>
  <si>
    <t>Espectáculos taurinos y ecuestres</t>
  </si>
  <si>
    <t>1.1.1.7</t>
  </si>
  <si>
    <t>Otros espectáculos públicos</t>
  </si>
  <si>
    <t>IMPUESTOS SOBRE EL PATRIMONIO</t>
  </si>
  <si>
    <t>1.2.1</t>
  </si>
  <si>
    <t>Impuesto predial</t>
  </si>
  <si>
    <t>1.2.1.1</t>
  </si>
  <si>
    <t>Predios rústicos</t>
  </si>
  <si>
    <t>1.2.1.2</t>
  </si>
  <si>
    <t>Predios urbanos</t>
  </si>
  <si>
    <t>1.2.2</t>
  </si>
  <si>
    <t>Impuesto sobre transmisiones patrimoniales</t>
  </si>
  <si>
    <t>1.2.2.1</t>
  </si>
  <si>
    <t>Adquisición de departamentos, viviendas y casas para habitación</t>
  </si>
  <si>
    <t>1.2.2.2</t>
  </si>
  <si>
    <t>Regularización de terrenos</t>
  </si>
  <si>
    <t>1.2.3</t>
  </si>
  <si>
    <t>Impuestos sobre negocios jurídicos</t>
  </si>
  <si>
    <t>1.2.3.1</t>
  </si>
  <si>
    <t>Construcción de inmuebles</t>
  </si>
  <si>
    <t>1.2.3.2</t>
  </si>
  <si>
    <t>Reconstrucción de inmuebles</t>
  </si>
  <si>
    <t>1.2.3.3</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</si>
  <si>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</si>
  <si>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</si>
  <si>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</si>
  <si>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</si>
  <si>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</si>
  <si>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</si>
  <si>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</si>
  <si>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1.7.1.1</t>
  </si>
  <si>
    <t>Falta de pago</t>
  </si>
  <si>
    <t>Multas</t>
  </si>
  <si>
    <t>1.7.2.1</t>
  </si>
  <si>
    <t>Infracciones</t>
  </si>
  <si>
    <t>1.7.3</t>
  </si>
  <si>
    <t>Intereses</t>
  </si>
  <si>
    <t>1.7.3.1</t>
  </si>
  <si>
    <t>Plazo de créditos fiscales</t>
  </si>
  <si>
    <t>1.7.4</t>
  </si>
  <si>
    <t>Gastos de ejecución y de embargo</t>
  </si>
  <si>
    <t>1.7.4.1</t>
  </si>
  <si>
    <t>Gastos de notificación</t>
  </si>
  <si>
    <t>1.7.4.2</t>
  </si>
  <si>
    <t>Gastos de embargo</t>
  </si>
  <si>
    <t>1.7.4.3</t>
  </si>
  <si>
    <t>Otros gastos del procedimiento</t>
  </si>
  <si>
    <t>1.7.5</t>
  </si>
  <si>
    <t>Actualización</t>
  </si>
  <si>
    <t>1.7.5.1</t>
  </si>
  <si>
    <t>1.7.9</t>
  </si>
  <si>
    <t>Otros no especificados</t>
  </si>
  <si>
    <t>1.7.9.1</t>
  </si>
  <si>
    <t>Otros  accesorios</t>
  </si>
  <si>
    <t>OTROS IMPUESTOS</t>
  </si>
  <si>
    <t>1.8.1</t>
  </si>
  <si>
    <t>Impuestos extraordinarios</t>
  </si>
  <si>
    <t>1.8.1.1</t>
  </si>
  <si>
    <t>1.8.1.2</t>
  </si>
  <si>
    <t>Otros Impuestos</t>
  </si>
  <si>
    <t>IMPUESTOS NO COMPRENDIDOS EN LA LEY DE INGRESOS VIGENTE, CAUSADOS EN EJERCICIOS FISCALES ANTERIORES PENDIENTES DE LIQUIDACION O PAGO</t>
  </si>
  <si>
    <t>CUOTAS Y APORTACIONES DE SEGURIDAD SOCIAL</t>
  </si>
  <si>
    <t>APORTACIONES PARA FONDOS DE VIVIENDA</t>
  </si>
  <si>
    <t xml:space="preserve">CUOTAS PARA LA SEGURIDAD SOCIAL </t>
  </si>
  <si>
    <t>CUOTAS DE AHORRO PARA EL RETIRO</t>
  </si>
  <si>
    <t>OTRAS CUOTAS Y APORTACIONES PARA LA SEGURIDAD SOCIAL</t>
  </si>
  <si>
    <t>ACCESORIOS DE CUOTAS Y APORTACIONES DE SEGURIDAD SOCIAL</t>
  </si>
  <si>
    <t>CONTRIBUCIONES DE MEJORAS</t>
  </si>
  <si>
    <t>CONTRIBUCIÓN DE MEJORAS POR OBRAS PÚBLICAS</t>
  </si>
  <si>
    <t>Contribuciones de mejoras</t>
  </si>
  <si>
    <t>3.1.1.1</t>
  </si>
  <si>
    <t>Contribuciones de mejoras por obras públicas</t>
  </si>
  <si>
    <t>CONTRIBUCIONES DE MEJORAS NO COMPRENDIDAS EN LA LEY DE INGRESOS VIGENTE, CAUSADOS EN EJERCICIOS FISCALES ANTERIORES PENDIENTES DE LIQUIDACION O PAGO</t>
  </si>
  <si>
    <t>DERECHOS</t>
  </si>
  <si>
    <t>DERECHOS POR EL USO, GOCE, APROVECHAMIENTO O EXPLOTACIÓN DE BIENES DE DOMINIO PÚBLICO</t>
  </si>
  <si>
    <t>4.1.1</t>
  </si>
  <si>
    <t>Uso del piso</t>
  </si>
  <si>
    <t>4.1.1.1</t>
  </si>
  <si>
    <t>Estacionamientos exclusivos</t>
  </si>
  <si>
    <t>4.1.1.2</t>
  </si>
  <si>
    <t>Puestos permanentes y eventuales</t>
  </si>
  <si>
    <t>4.1.1.3</t>
  </si>
  <si>
    <t>Actividades comerciales e industriales</t>
  </si>
  <si>
    <t>4.1.1.4</t>
  </si>
  <si>
    <t>Espectáculos y diversiones públicas</t>
  </si>
  <si>
    <t>4.1.1.5</t>
  </si>
  <si>
    <t>Otros fines o actividades no previstas</t>
  </si>
  <si>
    <t>4.1.2</t>
  </si>
  <si>
    <t>Estacionamientos</t>
  </si>
  <si>
    <t>4.1.2.1</t>
  </si>
  <si>
    <t>Concesión de estacionamientos</t>
  </si>
  <si>
    <t>4.1.3</t>
  </si>
  <si>
    <t>De los Cementerios de dominio público</t>
  </si>
  <si>
    <t>4.1.3.1</t>
  </si>
  <si>
    <t>Lotes uso perpetuidad y temporal</t>
  </si>
  <si>
    <t>4.1.3.2</t>
  </si>
  <si>
    <t>Mantenimiento</t>
  </si>
  <si>
    <t>4.1.3.3</t>
  </si>
  <si>
    <t>Venta de gavetas a perpetuidad</t>
  </si>
  <si>
    <t>4.1.3.4</t>
  </si>
  <si>
    <t>Otros en cementerios</t>
  </si>
  <si>
    <t>4.1.4</t>
  </si>
  <si>
    <t>Uso, goce, aprovechamiento o explotación de otros bienes de dominio público</t>
  </si>
  <si>
    <t>4.1.4.1</t>
  </si>
  <si>
    <t>Arrendamiento o concesión de locales en mercados</t>
  </si>
  <si>
    <t>4.1.4.2</t>
  </si>
  <si>
    <t xml:space="preserve">Arrendamiento o concesión de kioscos en plazas y jardines </t>
  </si>
  <si>
    <t>4.1.4.3</t>
  </si>
  <si>
    <t>Arrendamiento o concesión de escusados y baños</t>
  </si>
  <si>
    <t>4.1.4.4</t>
  </si>
  <si>
    <t>Arrendamiento de inmuebles para anuncios</t>
  </si>
  <si>
    <t>4.1.4.5</t>
  </si>
  <si>
    <t>Otros arrendamientos o concesiones de bienes</t>
  </si>
  <si>
    <t>DERECHOS POR PRESTACIÓN DE SERVICIOS</t>
  </si>
  <si>
    <t>4.3.1</t>
  </si>
  <si>
    <t>Licencias y permisos de giros</t>
  </si>
  <si>
    <t>4.3.1.1</t>
  </si>
  <si>
    <t>Licencias, permisos o autorización de giros con venta de bebidas alcohólicas</t>
  </si>
  <si>
    <t>4.3.1.2</t>
  </si>
  <si>
    <t>Licencias, permisos o autorización de giros con servicios de bebidas alcohólicas</t>
  </si>
  <si>
    <t>4.3.1.3</t>
  </si>
  <si>
    <t>Licencias, permisos o autorización de otros conceptos distintos a los anteriores giros con bebidas alcohólicas</t>
  </si>
  <si>
    <t>4.3.1.4</t>
  </si>
  <si>
    <t>Permiso para el funcionamiento de horario extraordinario</t>
  </si>
  <si>
    <t>4.3.2</t>
  </si>
  <si>
    <t>Licencias y permisos para anuncios</t>
  </si>
  <si>
    <t>4.3.2.1</t>
  </si>
  <si>
    <t>Licencias y permisos de anuncios permanentes</t>
  </si>
  <si>
    <t>4.3.2.2</t>
  </si>
  <si>
    <t>Licencias y permisos de anuncios eventuales</t>
  </si>
  <si>
    <t>4.3.2.3</t>
  </si>
  <si>
    <t>Licencias y permisos de anuncios distintos a los anteriores</t>
  </si>
  <si>
    <t>4.3.3</t>
  </si>
  <si>
    <t>Licencias de construcción, reconstrucción, reparación o demolición de obras</t>
  </si>
  <si>
    <t>4.3.3.1</t>
  </si>
  <si>
    <t>Licencias de construcción</t>
  </si>
  <si>
    <t>4.3.3.2</t>
  </si>
  <si>
    <t>Licencias para demolición</t>
  </si>
  <si>
    <t>4.3.3.3</t>
  </si>
  <si>
    <t>Licencias para remodelación</t>
  </si>
  <si>
    <t>4.3.3.4</t>
  </si>
  <si>
    <t>Licencias para reconstrucción, reestructuración o adaptación</t>
  </si>
  <si>
    <t>4.3.3.5</t>
  </si>
  <si>
    <t>Licencias para ocupación provisional en la vía pública</t>
  </si>
  <si>
    <t>4.3.3.6</t>
  </si>
  <si>
    <t>Licencias para movimientos de tierras</t>
  </si>
  <si>
    <t>4.3.3.7</t>
  </si>
  <si>
    <t>Licencias similares no previstas en las anteriores</t>
  </si>
  <si>
    <t>4.3.4</t>
  </si>
  <si>
    <t>Alineamiento, designación de número oficial e inspección</t>
  </si>
  <si>
    <t>4.3.4.1</t>
  </si>
  <si>
    <t>Alineamiento</t>
  </si>
  <si>
    <t>4.3.4.2</t>
  </si>
  <si>
    <t>Designación de número oficial</t>
  </si>
  <si>
    <t>4.3.4.3</t>
  </si>
  <si>
    <t>Inspección de valor sobre inmuebles</t>
  </si>
  <si>
    <t>4.3.4.4</t>
  </si>
  <si>
    <t>Otros servicios similares</t>
  </si>
  <si>
    <t>4.3.5</t>
  </si>
  <si>
    <t>Licencias de cambio de régimen de propiedad y urbanización</t>
  </si>
  <si>
    <t>4.3.5.1</t>
  </si>
  <si>
    <t>Licencia de cambio de régimen de propiedad</t>
  </si>
  <si>
    <t>4.3.5.2</t>
  </si>
  <si>
    <t>Licencia de urbanización</t>
  </si>
  <si>
    <t>4.3.5.3</t>
  </si>
  <si>
    <t>Peritaje, dictamen e inspección de carácter extraordinario</t>
  </si>
  <si>
    <t>4.3.5.4</t>
  </si>
  <si>
    <t>Aprovechamiento de la infraestructura básica existente (vialidades)</t>
  </si>
  <si>
    <t>4.3.5.5</t>
  </si>
  <si>
    <t>Otros servicios en cambio de régimen de propiedad y urbanización</t>
  </si>
  <si>
    <t>4.3.6</t>
  </si>
  <si>
    <t>Servicios por obras</t>
  </si>
  <si>
    <t>4.3.6.1</t>
  </si>
  <si>
    <t>Medición de terrenos</t>
  </si>
  <si>
    <t>4.3.6.2</t>
  </si>
  <si>
    <t>Autorización para romper pavimento, banquetas o machuelos</t>
  </si>
  <si>
    <t>4.3.6.3</t>
  </si>
  <si>
    <t>Autorización para construcciones de infraestructura en la vía pública</t>
  </si>
  <si>
    <t>4.3.7</t>
  </si>
  <si>
    <t>Regularizaciones de los registros de obra</t>
  </si>
  <si>
    <t>4.3.7.1</t>
  </si>
  <si>
    <t>Regularización de predios en zonas de origen ejidal destinados al uso de casa habitación</t>
  </si>
  <si>
    <t>4.3.7.2</t>
  </si>
  <si>
    <t>Regularización de edificaciones existentes de uso no habitacional en zonas de origen ejidal con antigüedad mayor a los 5 años</t>
  </si>
  <si>
    <t>4.3.7.3</t>
  </si>
  <si>
    <t>Regularización de edificaciones existentes de uso no habitación en zonas de origen ejidal con antigüedad de hasta 5 años</t>
  </si>
  <si>
    <t>4.3.8</t>
  </si>
  <si>
    <t>Servicios de sanidad</t>
  </si>
  <si>
    <t>4.3.8.1</t>
  </si>
  <si>
    <t>Inhumaciones y reinhumaciones</t>
  </si>
  <si>
    <t>4.3.8.2</t>
  </si>
  <si>
    <t>Exhumaciones</t>
  </si>
  <si>
    <t>4.3.8.3</t>
  </si>
  <si>
    <t>Servicio de cremación</t>
  </si>
  <si>
    <t>4.3.8.4</t>
  </si>
  <si>
    <t>Traslado de cadáveres fuera del municipio</t>
  </si>
  <si>
    <t>4.3.9</t>
  </si>
  <si>
    <t>Servicio de limpieza, recolección, traslado, tratamiento y disposición final de residuos</t>
  </si>
  <si>
    <t>4.3.9.1</t>
  </si>
  <si>
    <t>Recolección y traslado de basura, desechos o desperdicios no peligrosos</t>
  </si>
  <si>
    <t>4.3.9.2</t>
  </si>
  <si>
    <t>Recolección y traslado de basura, desechos o desperdicios peligrosos</t>
  </si>
  <si>
    <t>4.3.9.3</t>
  </si>
  <si>
    <t>Limpieza de lotes baldíos, jardines, prados, banquetas y similares</t>
  </si>
  <si>
    <t>4.3.9.4</t>
  </si>
  <si>
    <t>Servicio exclusivo de camiones de aseo</t>
  </si>
  <si>
    <t>4.3.9.5</t>
  </si>
  <si>
    <t>Por utilizar tiraderos y rellenos sanitarios del municipio</t>
  </si>
  <si>
    <t>4.3.9.9</t>
  </si>
  <si>
    <t>4.3.10</t>
  </si>
  <si>
    <t>Agua potable y alcantarillado</t>
  </si>
  <si>
    <t>4.3.10.1</t>
  </si>
  <si>
    <t>Servicio doméstico</t>
  </si>
  <si>
    <t>4.3.10.2</t>
  </si>
  <si>
    <t>Servicio no doméstico</t>
  </si>
  <si>
    <t>4.3.10.3</t>
  </si>
  <si>
    <t>Predios baldíos</t>
  </si>
  <si>
    <t>4.3.10.4</t>
  </si>
  <si>
    <t>Servicios en localidades</t>
  </si>
  <si>
    <t>4.3.10.5</t>
  </si>
  <si>
    <t>20% para el saneamiento de las aguas residuales</t>
  </si>
  <si>
    <t>4.3.10.6</t>
  </si>
  <si>
    <t>3% para la infraestructura básica existente</t>
  </si>
  <si>
    <t>4.3.10.7</t>
  </si>
  <si>
    <t>Aprovechamiento de la infraestructura básica existente</t>
  </si>
  <si>
    <t>4.3.10.8</t>
  </si>
  <si>
    <t>Conexión o reconexión al servicio</t>
  </si>
  <si>
    <t>4.3.10.9</t>
  </si>
  <si>
    <t>Otros servicios de Agua Potable no previstos</t>
  </si>
  <si>
    <t>4.3.11</t>
  </si>
  <si>
    <t>Rastro</t>
  </si>
  <si>
    <t>4.3.11.1</t>
  </si>
  <si>
    <t>Autorización de matanza</t>
  </si>
  <si>
    <t>4.3.11.2</t>
  </si>
  <si>
    <t>Autorización de salida de animales del rastro para envíos fuera del municipio</t>
  </si>
  <si>
    <t>4.3.11.3</t>
  </si>
  <si>
    <t>Autorización de la introducción de ganado al rastro en horas extraordinarias</t>
  </si>
  <si>
    <t>4.3.11.4</t>
  </si>
  <si>
    <t>Sello de inspección sanitaria</t>
  </si>
  <si>
    <t>4.3.11.5</t>
  </si>
  <si>
    <t>Acarreo de carnes en camiones del municipio</t>
  </si>
  <si>
    <t>4.3.11.6</t>
  </si>
  <si>
    <t>Servicios de matanza en el rastro municipal</t>
  </si>
  <si>
    <t>4.3.11.7</t>
  </si>
  <si>
    <t>Venta de productos obtenidos en el rastro</t>
  </si>
  <si>
    <t>4.3.11.9</t>
  </si>
  <si>
    <t>Otros servicios prestados por el rastro municipal</t>
  </si>
  <si>
    <t>4.3.12</t>
  </si>
  <si>
    <t>Registro civil</t>
  </si>
  <si>
    <t>4.3.12.1</t>
  </si>
  <si>
    <t xml:space="preserve">Servicios en oficina fuera del horario </t>
  </si>
  <si>
    <t>4.3.12.2</t>
  </si>
  <si>
    <t>Servicios a domicilio</t>
  </si>
  <si>
    <t>4.3.12.3</t>
  </si>
  <si>
    <t>Anotaciones e inserciones en actas</t>
  </si>
  <si>
    <t>4.3.13</t>
  </si>
  <si>
    <t>Certificaciones</t>
  </si>
  <si>
    <t>4.3.13.1</t>
  </si>
  <si>
    <t>Expedición de certificados, certificaciones, constancias o copias certificadas</t>
  </si>
  <si>
    <t>4.3.13.2</t>
  </si>
  <si>
    <t>Extractos de actas</t>
  </si>
  <si>
    <t>4.3.13.3</t>
  </si>
  <si>
    <t>Dictámenes de trazo, uso y destino</t>
  </si>
  <si>
    <t>4.3.13.4</t>
  </si>
  <si>
    <t>Certificados o autorizaciones especiales</t>
  </si>
  <si>
    <t>4.3.14</t>
  </si>
  <si>
    <t>Servicios de catastro</t>
  </si>
  <si>
    <t>4.3.14.1</t>
  </si>
  <si>
    <t>Copias de planos</t>
  </si>
  <si>
    <t>4.3.14.2</t>
  </si>
  <si>
    <t>Certificaciones catastrales</t>
  </si>
  <si>
    <t>4.3.14.3</t>
  </si>
  <si>
    <t>Informes catastrales</t>
  </si>
  <si>
    <t>4.3.14.4</t>
  </si>
  <si>
    <t>Deslindes catastrales</t>
  </si>
  <si>
    <t>4.3.14.5</t>
  </si>
  <si>
    <t>Dictámenes catastrales</t>
  </si>
  <si>
    <t>4.3.14.6</t>
  </si>
  <si>
    <t>Revisión y autorización de avalúos</t>
  </si>
  <si>
    <t>OTROS DERECHOS</t>
  </si>
  <si>
    <t>4.4.1</t>
  </si>
  <si>
    <t>Derechos no especificados</t>
  </si>
  <si>
    <t>4.4.1.1</t>
  </si>
  <si>
    <t>Servicios prestados en horas hábiles</t>
  </si>
  <si>
    <t>4.4.1.2</t>
  </si>
  <si>
    <t>Servicios prestados en horas inhábiles</t>
  </si>
  <si>
    <t>4.4.1.3</t>
  </si>
  <si>
    <t>Solicitudes de información</t>
  </si>
  <si>
    <t>4.4.1.4</t>
  </si>
  <si>
    <t>Servicios médicos</t>
  </si>
  <si>
    <t>4.4.1.9</t>
  </si>
  <si>
    <t>Otros servicios no especificados</t>
  </si>
  <si>
    <t>ACCESORIOS DE DERECHOS</t>
  </si>
  <si>
    <t>4.5.1</t>
  </si>
  <si>
    <t>4.5.1.1</t>
  </si>
  <si>
    <t>4.5.2</t>
  </si>
  <si>
    <t>4.5.2.1</t>
  </si>
  <si>
    <t>4.5.3</t>
  </si>
  <si>
    <t>4.5.3.1</t>
  </si>
  <si>
    <t>4.5.4</t>
  </si>
  <si>
    <t>4.5.4.1</t>
  </si>
  <si>
    <t>4.5.4.2</t>
  </si>
  <si>
    <t>4.5.4.3</t>
  </si>
  <si>
    <t>4.5.5</t>
  </si>
  <si>
    <t>4.5.5.1</t>
  </si>
  <si>
    <t>4.5.9</t>
  </si>
  <si>
    <t>4.5.9.9</t>
  </si>
  <si>
    <t>DERECHOS NO COMPRENDIDOS EN LA LEY DE INGRESOS VIGENTE, CAUSADOS EN EJERCICIOS FISCALES ANTERIORES PENDIENTES DE LIQUIDACION O PAGO</t>
  </si>
  <si>
    <t>4.9.1</t>
  </si>
  <si>
    <t>DERECHOS NO COMPRENDIDOS EN LA LEY DE INGRESOS VIGENTE DE EJERCICIOS FISCALES ANTERIORES</t>
  </si>
  <si>
    <t>4.9.1.1</t>
  </si>
  <si>
    <t>Derechos no comprendidos en la ley de ingresos vigente causados en ejercicios fiscales anteriores</t>
  </si>
  <si>
    <t>PRODUCTOS</t>
  </si>
  <si>
    <t>5.1.1</t>
  </si>
  <si>
    <t>Uso, goce, aprovechamiento o explotación de  bienes de dominio privado</t>
  </si>
  <si>
    <t>5.1.1.1</t>
  </si>
  <si>
    <t>5.1.1.2</t>
  </si>
  <si>
    <t>5.1.1.3</t>
  </si>
  <si>
    <t>5.1.1.4</t>
  </si>
  <si>
    <t>5.1.1.9</t>
  </si>
  <si>
    <t>5.1.2</t>
  </si>
  <si>
    <t>Cementerios de dominio privado</t>
  </si>
  <si>
    <t>5.1.2.1</t>
  </si>
  <si>
    <t>5.1.2.2</t>
  </si>
  <si>
    <t>5.1.2.3</t>
  </si>
  <si>
    <t>5.1.2.9</t>
  </si>
  <si>
    <t>Otros</t>
  </si>
  <si>
    <t>5.1.9</t>
  </si>
  <si>
    <t>Productos diversos</t>
  </si>
  <si>
    <t>5.1.9.1</t>
  </si>
  <si>
    <t>Formas y ediciones impresas</t>
  </si>
  <si>
    <t>5.1.9.2</t>
  </si>
  <si>
    <t>Calcomanías, credenciales, placas, escudos y otros medios de identificación</t>
  </si>
  <si>
    <t>5.1.9.3</t>
  </si>
  <si>
    <t>Depósito de vehículos</t>
  </si>
  <si>
    <t>5.1.9.4</t>
  </si>
  <si>
    <t>Explotación de bienes municipales de dominio privado</t>
  </si>
  <si>
    <t>5.1.9.5</t>
  </si>
  <si>
    <t>Productos o utilidades de talleres y centros de trabajo</t>
  </si>
  <si>
    <t>5.1.9.6</t>
  </si>
  <si>
    <t>Venta de esquilmos, productos de aparcería, desechos y basuras</t>
  </si>
  <si>
    <t>5.1.9.7</t>
  </si>
  <si>
    <t>Venta de productos procedentes de viveros y jardines</t>
  </si>
  <si>
    <t>5.1.9.8</t>
  </si>
  <si>
    <t>Por proporcionar información en documentos o elementos técnicos</t>
  </si>
  <si>
    <t>5.1.9.9</t>
  </si>
  <si>
    <t>Otros productos no especificados</t>
  </si>
  <si>
    <t>PRODUCTOS NO COMPRENDIDOS EN LA LEY DE INGRESOS VIGENTE, CAUSADOS EN EJERCICIOS FISCALES ANTERIORES PENDIENTES DE LIQUIDACION O PAGO</t>
  </si>
  <si>
    <t>APROVECHAMIENTOS</t>
  </si>
  <si>
    <t>6.1.2</t>
  </si>
  <si>
    <t>6.1.2.1</t>
  </si>
  <si>
    <t>6.1.3</t>
  </si>
  <si>
    <t>Indemnizaciones</t>
  </si>
  <si>
    <t>6.1.3.1</t>
  </si>
  <si>
    <t>6.1.4</t>
  </si>
  <si>
    <t>Reintegros</t>
  </si>
  <si>
    <t>6.1.4.1</t>
  </si>
  <si>
    <t>6.1.5</t>
  </si>
  <si>
    <t>Aprovechamiento provenientes de obras públicas</t>
  </si>
  <si>
    <t>6.1.5.1</t>
  </si>
  <si>
    <t>Aprovechamientos provenientes de obras públicas</t>
  </si>
  <si>
    <t>6.1.6</t>
  </si>
  <si>
    <t>Aprovechamiento por participaciones derivadas de la aplicación de leyes</t>
  </si>
  <si>
    <t>6.1.6.1</t>
  </si>
  <si>
    <t>6.1.7</t>
  </si>
  <si>
    <t>Aprovechamientos por aportaciones y cooperaciones</t>
  </si>
  <si>
    <t>6.1.7.1</t>
  </si>
  <si>
    <t>6.1.8</t>
  </si>
  <si>
    <t>Otros aprovechamientos</t>
  </si>
  <si>
    <t>6.1.8.1</t>
  </si>
  <si>
    <t>Otros  aprovechamientos</t>
  </si>
  <si>
    <t>APROVECHAMIENTOS PATRIMONIALES</t>
  </si>
  <si>
    <t>ACCESORIOS DE APROVECHAMIENTOS</t>
  </si>
  <si>
    <t>6.3.1</t>
  </si>
  <si>
    <t>6.3.1.9</t>
  </si>
  <si>
    <t>Accesorios en aprovechamientos</t>
  </si>
  <si>
    <t>APROVECHAMIENTOS NO COMPRENDIDOS EN LA LEY DE INGRESOS VIGENTE, CAUSADOS EN EJERCICIOS FISCALES ANTERIORES PENDIENTES DE LIQUIDACION O PAGO</t>
  </si>
  <si>
    <t>6.9.1</t>
  </si>
  <si>
    <t>APROVECHAMIENTOS NO COMPRENDIDOS EN LA LEY DE INGRESOS VIGENTE</t>
  </si>
  <si>
    <t>6.9.1.1</t>
  </si>
  <si>
    <t>Aprovechamientos no comprendidos en la ley de ingresos vigente, ejercicios anteriores</t>
  </si>
  <si>
    <t>INGRESOS POR VENTA DE BIENES, PRESTACIÓN DE SERVICIOS Y OTROS INGRESOS</t>
  </si>
  <si>
    <t>INGRESOS POR VENTA DE BIENES Y PRESTACION DE SERVICIOS DE INSTITUCIONES PUBLICAS DE SEGURIDAD SOCIAL</t>
  </si>
  <si>
    <t>INGRESOS POR VENTA DE BIENES Y PRESTACION DE SERVICIOS DE EMPRESAS PRODUCTIVAS DEL ESTADO</t>
  </si>
  <si>
    <t>INGRESOS POR VENTA DE BIENES Y PRESTACION DE SERVICIOS DE ENTIDADES PARAESTATALES Y FIDEICOMISOS NO EMPRESARIALES Y NO FINANCIEROS</t>
  </si>
  <si>
    <t>INGRESOS POR VENTA DE BIENES Y PRESTACION DE SERVICIOS DE ENTIDADES PARAESTATALES EMPRESARIALES NO FINANCIERAS CON PARTICIPACION ESTATAL MAYORITARIA</t>
  </si>
  <si>
    <t>INGRESOS POR VENTA DE BIENES Y PRESTACION DE SERVICIOS DE ENTIDADES PARAESTATALES EMPRESARIALES FINANCIERAS MONETARIAS CON PARTICIPACION ESTATAL MAYORITARIA</t>
  </si>
  <si>
    <t>INGRESOS POR VENTA DE BIENES Y PRESTACION DE SERVICIOS DE ENTIDADES PARAESTATALES EMPRESARIALES FINANCIERAS NO MONETARIAS CON PARTICIPACION ESTATAL MAYORITARIA</t>
  </si>
  <si>
    <t>INGRESOS POR VENTA DE BIENES Y PRESTACION DE SERVICIOS DE FIDEICOMISOS FINANCIEROS PUBLICOS CON PARTICIPACION ESTATAL MAYORITARIA</t>
  </si>
  <si>
    <t>INGRESOS POR VENTA DE BIENES Y PRESTACION DE SERVICIOS DE LOS PODERES LEGISLATIVO Y JUDICIAL, Y DE LOS ORGANOS AUTONOMOS</t>
  </si>
  <si>
    <t>OTROS INGRESOS</t>
  </si>
  <si>
    <t>7.9.1</t>
  </si>
  <si>
    <t>Otros ingresos y beneficios</t>
  </si>
  <si>
    <t>7.9.1.1</t>
  </si>
  <si>
    <t xml:space="preserve">Otros ingresos y beneficios varios </t>
  </si>
  <si>
    <t>PARTICIPACIONES, APORTACIONES, CONVENIOS, INCENTIVOS DERIVADOS DE LA COLABORACION FISCAL Y FONDOS DISTINTOS DE APORTACIONES</t>
  </si>
  <si>
    <t>PARTICIPACIONES</t>
  </si>
  <si>
    <t>8.1.1</t>
  </si>
  <si>
    <t>Participaciones Federales</t>
  </si>
  <si>
    <t>8.1.1.1</t>
  </si>
  <si>
    <t>Fondo General de Participaciones</t>
  </si>
  <si>
    <t>8.1.1.2</t>
  </si>
  <si>
    <t>Fondo de Fomento Municipal</t>
  </si>
  <si>
    <t>8.1.1.3</t>
  </si>
  <si>
    <t>Fondo de Fiscalizacion y Recaudacion</t>
  </si>
  <si>
    <t>8.1.1.4</t>
  </si>
  <si>
    <t>Impuesto Especial Sobre Produccion y Servicios</t>
  </si>
  <si>
    <t>8.1.1.5</t>
  </si>
  <si>
    <t>Gasolinas y Diesel</t>
  </si>
  <si>
    <t>8.1.1.6</t>
  </si>
  <si>
    <t>Fondo de Impuesto Sobre la Renta</t>
  </si>
  <si>
    <t>8.1.1.7</t>
  </si>
  <si>
    <t>Fondo de Estabilización de los Ingresos de las Entidades Federativas</t>
  </si>
  <si>
    <t>8.1.2</t>
  </si>
  <si>
    <t>Estatales</t>
  </si>
  <si>
    <t>8.1.2.1</t>
  </si>
  <si>
    <t>Participaciones Estatales</t>
  </si>
  <si>
    <t>APORTACIONES</t>
  </si>
  <si>
    <t>8.2.1</t>
  </si>
  <si>
    <t>Aportaciones federales</t>
  </si>
  <si>
    <t>8.2.1.1</t>
  </si>
  <si>
    <t>Del fondo de infraestructura social municipal</t>
  </si>
  <si>
    <t>8.2.1.2</t>
  </si>
  <si>
    <t>Rendimientos financieros del fondo de aportaciones para la infraestructura social</t>
  </si>
  <si>
    <t>8.2.1.3</t>
  </si>
  <si>
    <t>Del fondo para el fortalecimiento municipal</t>
  </si>
  <si>
    <t>8.2.1.4</t>
  </si>
  <si>
    <t>Rendimientos financieros del fondo de aportaciones para el fortalecimiento municipal</t>
  </si>
  <si>
    <t>CONVENIOS</t>
  </si>
  <si>
    <t>8.3.1</t>
  </si>
  <si>
    <t>Convenios</t>
  </si>
  <si>
    <t>8.3.1.1</t>
  </si>
  <si>
    <t>Derivados del Gobierno Federal</t>
  </si>
  <si>
    <t>8.3.1.2</t>
  </si>
  <si>
    <t>Derivados del Gobierno Estatal</t>
  </si>
  <si>
    <t>8.3.1.9</t>
  </si>
  <si>
    <t>Otros Convenios</t>
  </si>
  <si>
    <t>INCENTIVOS DERIVADOS DE LA COLABORACION FISCAL</t>
  </si>
  <si>
    <t>8.4.1</t>
  </si>
  <si>
    <t>INCENTIVOS DE LA COLABORACION FISCAL</t>
  </si>
  <si>
    <t>8.4.1.1</t>
  </si>
  <si>
    <t>Tenencia o Uso de Vehiculos</t>
  </si>
  <si>
    <t>8.4.1.2</t>
  </si>
  <si>
    <t>Fondo de Compensación ISAN</t>
  </si>
  <si>
    <t>8.4.1.3</t>
  </si>
  <si>
    <t>Impuesto Sobre Automoviles Nuevos</t>
  </si>
  <si>
    <t>8.4.1.4</t>
  </si>
  <si>
    <t>Otros Incentivos Economicos</t>
  </si>
  <si>
    <t>FONDOS DISTINTOS DE APORTACIONES</t>
  </si>
  <si>
    <t>TRANSFERENCIAS, ASIGNACIONES, SUBSIDIOS Y SUBVENCIONES, Y PENSIONES Y JUBILACIONES</t>
  </si>
  <si>
    <t>TRANSFERENCIAS Y ASIGNACIONES</t>
  </si>
  <si>
    <t>9.1.1</t>
  </si>
  <si>
    <t>Transferencias internas y asignaciones al sector público</t>
  </si>
  <si>
    <t>9.1.1.1</t>
  </si>
  <si>
    <t>SUBSIDIOS Y SUBVENCIONES</t>
  </si>
  <si>
    <t>9.3.1</t>
  </si>
  <si>
    <t>Subsidio</t>
  </si>
  <si>
    <t>9.3.1.1</t>
  </si>
  <si>
    <t>9.3.2</t>
  </si>
  <si>
    <t>Subvenciones</t>
  </si>
  <si>
    <t>9.3.2.1</t>
  </si>
  <si>
    <t>PENSIONES Y JUBILACIONES</t>
  </si>
  <si>
    <t>TRANSFERENCIAS DEL FONDO MEXICANO DEL PETROLEO PARA LA ESTABILIZACION Y EL DESARROLLO</t>
  </si>
  <si>
    <t>INGRESOS DERIVADOS DE FINANCIAMIENTO</t>
  </si>
  <si>
    <t>ENDEUDAMIENTO INTERNO</t>
  </si>
  <si>
    <t>10.1.0.1</t>
  </si>
  <si>
    <t>Financiamientos</t>
  </si>
  <si>
    <t>10.1.0.1.1</t>
  </si>
  <si>
    <t>Banca oficial</t>
  </si>
  <si>
    <t>10.1.0.1.2</t>
  </si>
  <si>
    <t>Banca comercial</t>
  </si>
  <si>
    <t>10.1.0.1.3</t>
  </si>
  <si>
    <t>Créditos financieros</t>
  </si>
  <si>
    <t>10.1.0.1.9</t>
  </si>
  <si>
    <t>Otros financiamientos no especificados</t>
  </si>
  <si>
    <t>ENDEUDAMIENTO EXTERNO</t>
  </si>
  <si>
    <t>FINANCIAMIENTO INTERNO</t>
  </si>
  <si>
    <t>Capitulo 6000</t>
  </si>
  <si>
    <t>Suma de Ampliación / Reducción</t>
  </si>
  <si>
    <t>Correspondiente a intereses generados</t>
  </si>
  <si>
    <t>Apoyos y Subsidios</t>
  </si>
  <si>
    <t>Obras solcitadas</t>
  </si>
  <si>
    <t>Suma de Importe 2da 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</si>
</sst>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rgb="FF000000"/>
      <name val="Calibri"/>
      <family val="2"/>
    </font>
    <font>
      <b/>
      <sz val="12"/>
      <color rgb="FF000000"/>
      <name val="Arial"/>
      <family val="2"/>
    </font>
    <font>
      <b/>
      <sz val="12"/>
      <color rgb="FFFFFFFF"/>
      <name val="Arial"/>
      <family val="2"/>
    </font>
    <font>
      <b/>
      <sz val="12"/>
      <color theme="1"/>
      <name val="Arial"/>
      <family val="2"/>
    </font>
    <font>
      <sz val="12"/>
      <color rgb="FF000000"/>
      <name val="Arial"/>
      <family val="2"/>
    </font>
    <font>
      <sz val="9"/>
      <color theme="1"/>
      <name val="Aptos Narrow"/>
      <family val="2"/>
      <scheme val="minor"/>
    </font>
    <font>
      <sz val="10"/>
      <color theme="1"/>
      <name val="Aptos Narrow"/>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rgb="FFFFE6CB"/>
        <bgColor indexed="64"/>
      </patternFill>
    </fill>
    <fill>
      <patternFill patternType="solid">
        <fgColor rgb="FF00A79D"/>
        <bgColor indexed="64"/>
      </patternFill>
    </fill>
    <fill>
      <patternFill patternType="solid">
        <fgColor rgb="FFFFF2D4"/>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2" fillId="0" borderId="0" xfId="0" applyFont="1"/>
    <xf numFmtId="4" fontId="0" fillId="0" borderId="0" xfId="0" applyNumberFormat="1"/>
    <xf numFmtId="43" fontId="0" fillId="0" borderId="0" xfId="1" applyFont="1"/>
    <xf numFmtId="0" fontId="0" fillId="0" borderId="0" xfId="0" pivotButton="1"/>
    <xf numFmtId="0" fontId="0" fillId="0" borderId="0" xfId="0" applyAlignment="1">
      <alignment horizontal="left"/>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left" vertical="center" wrapText="1"/>
    </xf>
    <xf numFmtId="0" fontId="2" fillId="2" borderId="1" xfId="0" applyFont="1" applyFill="1" applyBorder="1" applyAlignment="1">
      <alignment horizontal="center" vertical="center" wrapText="1"/>
    </xf>
    <xf numFmtId="43" fontId="2" fillId="2" borderId="1" xfId="1" applyFont="1" applyFill="1"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xf>
    <xf numFmtId="43" fontId="0" fillId="0" borderId="1" xfId="1" applyFont="1" applyBorder="1" applyAlignment="1">
      <alignment horizontal="center" vertical="center"/>
    </xf>
    <xf numFmtId="43" fontId="0" fillId="0" borderId="0" xfId="1" applyFont="1" applyAlignment="1">
      <alignment horizontal="center" vertical="center"/>
    </xf>
    <xf numFmtId="0" fontId="0" fillId="0" borderId="1" xfId="0" applyBorder="1" applyAlignment="1">
      <alignment horizontal="center" vertical="center"/>
    </xf>
    <xf numFmtId="0" fontId="0" fillId="0" borderId="0" xfId="0" applyAlignment="1">
      <alignment horizontal="left" indent="1"/>
    </xf>
    <xf numFmtId="0" fontId="3" fillId="0" borderId="0" xfId="0" applyFont="1"/>
    <xf numFmtId="4" fontId="0" fillId="0" borderId="0" xfId="0" applyNumberFormat="1" applyAlignment="1">
      <alignment vertical="center"/>
    </xf>
    <xf numFmtId="0" fontId="0" fillId="0" borderId="0" xfId="0" applyAlignment="1">
      <alignment vertical="center"/>
    </xf>
    <xf numFmtId="0" fontId="0" fillId="0" borderId="0" xfId="0" pivotButton="1" applyAlignment="1">
      <alignment horizontal="center" vertical="center" wrapTex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5" fillId="4" borderId="12" xfId="0" applyFont="1" applyFill="1" applyBorder="1" applyAlignment="1">
      <alignment vertical="center" wrapText="1"/>
    </xf>
    <xf numFmtId="0" fontId="5" fillId="4" borderId="13" xfId="0" applyFont="1" applyFill="1" applyBorder="1" applyAlignment="1">
      <alignment vertical="center" wrapText="1"/>
    </xf>
    <xf numFmtId="164" fontId="5" fillId="4" borderId="13" xfId="0" applyNumberFormat="1" applyFont="1" applyFill="1" applyBorder="1" applyAlignment="1">
      <alignment vertical="center" wrapText="1"/>
    </xf>
    <xf numFmtId="0" fontId="5" fillId="4" borderId="12"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3" xfId="0" applyFont="1" applyFill="1" applyBorder="1" applyAlignment="1">
      <alignment vertical="center" wrapText="1"/>
    </xf>
    <xf numFmtId="164" fontId="6" fillId="5" borderId="15" xfId="0" applyNumberFormat="1" applyFont="1" applyFill="1" applyBorder="1" applyAlignment="1">
      <alignment horizontal="right" vertical="center" wrapText="1"/>
    </xf>
    <xf numFmtId="164" fontId="6" fillId="5" borderId="16" xfId="0" applyNumberFormat="1" applyFont="1" applyFill="1" applyBorder="1" applyAlignment="1">
      <alignment horizontal="right" vertical="center" wrapText="1"/>
    </xf>
    <xf numFmtId="0" fontId="7" fillId="5" borderId="14" xfId="0" applyFont="1" applyFill="1" applyBorder="1" applyAlignment="1">
      <alignment horizontal="center" vertical="center" wrapText="1"/>
    </xf>
    <xf numFmtId="0" fontId="4" fillId="5" borderId="15" xfId="0" applyFont="1" applyFill="1" applyBorder="1" applyAlignment="1">
      <alignment vertical="center" wrapText="1"/>
    </xf>
    <xf numFmtId="164" fontId="4" fillId="5" borderId="15" xfId="0" applyNumberFormat="1" applyFont="1" applyFill="1" applyBorder="1" applyAlignment="1">
      <alignment horizontal="right" vertical="center" wrapText="1"/>
    </xf>
    <xf numFmtId="164" fontId="4" fillId="5" borderId="16" xfId="0" applyNumberFormat="1" applyFont="1" applyFill="1" applyBorder="1" applyAlignment="1">
      <alignment horizontal="right" vertical="center" wrapText="1"/>
    </xf>
    <xf numFmtId="0" fontId="7" fillId="0" borderId="14" xfId="0" applyFont="1" applyBorder="1" applyAlignment="1">
      <alignment horizontal="center" vertical="center" wrapText="1"/>
    </xf>
    <xf numFmtId="0" fontId="7" fillId="0" borderId="15" xfId="0" applyFont="1" applyBorder="1" applyAlignment="1">
      <alignment vertical="center" wrapText="1"/>
    </xf>
    <xf numFmtId="164" fontId="7" fillId="0" borderId="15" xfId="0" applyNumberFormat="1" applyFont="1" applyBorder="1" applyAlignment="1">
      <alignment horizontal="right" vertical="center" wrapText="1"/>
    </xf>
    <xf numFmtId="164" fontId="7" fillId="0" borderId="16" xfId="0" applyNumberFormat="1" applyFont="1" applyBorder="1" applyAlignment="1">
      <alignment horizontal="right" vertical="center" wrapText="1"/>
    </xf>
    <xf numFmtId="0" fontId="6" fillId="5" borderId="15" xfId="0" applyFont="1" applyFill="1" applyBorder="1" applyAlignment="1">
      <alignmen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vertical="center" wrapText="1"/>
    </xf>
    <xf numFmtId="164" fontId="5" fillId="4" borderId="15" xfId="0" applyNumberFormat="1" applyFont="1" applyFill="1" applyBorder="1" applyAlignment="1">
      <alignment horizontal="right" vertical="center" wrapText="1"/>
    </xf>
    <xf numFmtId="164" fontId="5" fillId="4" borderId="16" xfId="0" applyNumberFormat="1" applyFont="1" applyFill="1" applyBorder="1" applyAlignment="1">
      <alignment horizontal="right" vertical="center" wrapText="1"/>
    </xf>
    <xf numFmtId="0" fontId="7" fillId="0" borderId="15" xfId="0" applyFont="1" applyBorder="1" applyAlignment="1">
      <alignment horizontal="justify" vertical="center" wrapText="1"/>
    </xf>
    <xf numFmtId="0" fontId="4" fillId="5" borderId="14"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vertical="center" wrapText="1"/>
    </xf>
    <xf numFmtId="164" fontId="6" fillId="5" borderId="18" xfId="0" applyNumberFormat="1" applyFont="1" applyFill="1" applyBorder="1" applyAlignment="1">
      <alignment horizontal="right" vertical="center" wrapText="1"/>
    </xf>
    <xf numFmtId="164" fontId="6" fillId="5" borderId="13" xfId="0" applyNumberFormat="1" applyFont="1" applyFill="1" applyBorder="1" applyAlignment="1">
      <alignment horizontal="right" vertical="center" wrapText="1"/>
    </xf>
    <xf numFmtId="164" fontId="0" fillId="0" borderId="0" xfId="0" applyNumberFormat="1"/>
    <xf numFmtId="0" fontId="8" fillId="0" borderId="0" xfId="0" pivotButton="1" applyFont="1" applyAlignment="1">
      <alignment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4" fontId="8" fillId="0" borderId="0" xfId="0" applyNumberFormat="1" applyFont="1" applyAlignment="1">
      <alignment vertical="center"/>
    </xf>
    <xf numFmtId="0" fontId="9" fillId="0" borderId="0" xfId="0" pivotButton="1" applyFont="1"/>
    <xf numFmtId="0" fontId="9" fillId="0" borderId="0" xfId="0" applyFont="1" applyAlignment="1">
      <alignment horizontal="center" vertical="center" wrapText="1"/>
    </xf>
    <xf numFmtId="0" fontId="9" fillId="0" borderId="0" xfId="0" applyFont="1" applyAlignment="1">
      <alignment horizontal="left"/>
    </xf>
    <xf numFmtId="4" fontId="9" fillId="0" borderId="0" xfId="0" applyNumberFormat="1" applyFont="1" applyAlignment="1">
      <alignment vertical="center"/>
    </xf>
    <xf numFmtId="0" fontId="9" fillId="0" borderId="0" xfId="0" applyFont="1" applyAlignment="1">
      <alignment horizontal="left" indent="1"/>
    </xf>
    <xf numFmtId="0" fontId="9" fillId="0" borderId="0" xfId="0" applyFont="1" applyAlignment="1">
      <alignment horizontal="left" indent="2"/>
    </xf>
    <xf numFmtId="0" fontId="9" fillId="0" borderId="0" xfId="0" applyFont="1" applyAlignment="1">
      <alignment horizontal="left" indent="3"/>
    </xf>
    <xf numFmtId="0" fontId="9" fillId="0" borderId="0" xfId="0" applyFont="1" applyAlignment="1">
      <alignment horizontal="left" indent="4"/>
    </xf>
    <xf numFmtId="0" fontId="9" fillId="0" borderId="0" xfId="0" pivotButton="1"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0" fontId="8" fillId="0" borderId="0" xfId="0" applyFont="1" applyAlignment="1">
      <alignment vertical="center" wrapText="1"/>
    </xf>
    <xf numFmtId="0" fontId="8" fillId="0" borderId="0" xfId="0" pivotButton="1" applyFont="1" applyAlignment="1">
      <alignment vertical="center"/>
    </xf>
    <xf numFmtId="0" fontId="8" fillId="0" borderId="0" xfId="0" applyFont="1" applyAlignme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164" fontId="4" fillId="3" borderId="11" xfId="0" applyNumberFormat="1" applyFont="1" applyFill="1" applyBorder="1" applyAlignment="1">
      <alignment horizontal="center" vertical="center" wrapText="1"/>
    </xf>
    <xf numFmtId="164" fontId="4" fillId="3" borderId="12" xfId="0" applyNumberFormat="1" applyFont="1" applyFill="1" applyBorder="1" applyAlignment="1">
      <alignment horizontal="center" vertical="center" wrapText="1"/>
    </xf>
  </cellXfs>
  <cellStyles count="2">
    <cellStyle name="Millares" xfId="1" builtinId="3"/>
    <cellStyle name="Normal" xfId="0" builtinId="0"/>
  </cellStyles>
  <dxfs count="2222">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alignment vertical="center"/>
    </dxf>
    <dxf>
      <alignment vertical="center"/>
    </dxf>
    <dxf>
      <alignment wrapText="1"/>
    </dxf>
    <dxf>
      <alignment wrapText="1"/>
    </dxf>
    <dxf>
      <alignment wrapText="1"/>
    </dxf>
    <dxf>
      <alignment horizontal="center"/>
    </dxf>
    <dxf>
      <alignment vertical="cent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vertical="center"/>
    </dxf>
    <dxf>
      <alignment vertical="center"/>
    </dxf>
    <dxf>
      <alignment horizontal="center"/>
    </dxf>
    <dxf>
      <alignment horizontal="center"/>
    </dxf>
    <dxf>
      <alignment horizontal="center"/>
    </dxf>
    <dxf>
      <alignment vertical="center"/>
    </dxf>
    <dxf>
      <alignment vertical="center"/>
    </dxf>
    <dxf>
      <alignment wrapText="1"/>
    </dxf>
    <dxf>
      <alignment wrapText="1"/>
    </dxf>
    <dxf>
      <alignment wrapText="1"/>
    </dxf>
    <dxf>
      <alignment horizontal="center"/>
    </dxf>
    <dxf>
      <alignment vertical="center"/>
    </dxf>
    <dxf>
      <alignment vertical="center"/>
    </dxf>
    <dxf>
      <alignment vertical="center"/>
    </dxf>
    <dxf>
      <alignment vertical="center"/>
    </dxf>
    <dxf>
      <alignment wrapText="1"/>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wrapText="1"/>
    </dxf>
    <dxf>
      <alignment wrapText="1"/>
    </dxf>
    <dxf>
      <alignment wrapText="1"/>
    </dxf>
    <dxf>
      <alignment wrapText="1"/>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horizontal="center"/>
    </dxf>
    <dxf>
      <alignment vertical="center"/>
    </dxf>
    <dxf>
      <alignment horizontal="center"/>
    </dxf>
    <dxf>
      <alignment vertical="center"/>
    </dxf>
    <dxf>
      <alignment horizontal="center"/>
    </dxf>
    <dxf>
      <alignment vertical="center"/>
    </dxf>
    <dxf>
      <alignment horizontal="center"/>
    </dxf>
    <dxf>
      <alignment vertical="center"/>
    </dxf>
    <dxf>
      <alignment horizontal="center"/>
    </dxf>
    <dxf>
      <alignment vertical="center"/>
    </dxf>
    <dxf>
      <alignment horizontal="center"/>
    </dxf>
    <dxf>
      <alignment vertical="center"/>
    </dxf>
    <dxf>
      <alignment horizontal="center"/>
    </dxf>
    <dxf>
      <alignment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IZABETH RODRIGUEZ RUBIO - PC-1074" refreshedDate="45544.662946412034" createdVersion="8" refreshedVersion="8" minRefreshableVersion="3" recordCount="519" xr:uid="{7350A1B7-AF43-4E0A-AC3F-ABA253974F76}">
  <cacheSource type="worksheet">
    <worksheetSource ref="A1:AO520" sheet="Cubo"/>
  </cacheSource>
  <cacheFields count="41">
    <cacheField name="Codigo Origen" numFmtId="0">
      <sharedItems/>
    </cacheField>
    <cacheField name="Origen (FF)" numFmtId="0">
      <sharedItems count="24">
        <s v="RECURSOS FISCALES 2024"/>
        <s v="PARTICIPACIONES FEDERALES 2024"/>
        <s v="PARTICIPACIONES ESTATALES 2024"/>
        <s v="SUBSIDIO POLICÍA METROPOLITANA 2024 (APORTACIÓN ESTATAL)"/>
        <s v="FONDO DE APORTACIÓN AL FORTALECIMIENTO MUNICIPAL 2024 (FORTAMUN)"/>
        <s v="PROGRAMA ESTRATEGIA ALE 2024 (APORTACIÓN ESTATAL)"/>
        <s v="CONSTRUCCIÓN DE PLANTA DE SEPARACIÓN, CLASIFICACIÓN Y RECICLAJE DE RESIDUOS SÓLIDOS URBANOS DE TLAJOMULCO DE ZUÑIGA, JALISCO 2023 (APORTACIÓN ESTATAL)"/>
        <s v="ESTRATEGIA DE SEGURIDAD &quot;PUNTOS PURPURA&quot; 2023 (APORTACIÓN ESTATAL)"/>
        <s v="PRODDER 2023"/>
        <s v="FAIS 2012 (APORTACIÓN FEDERAL)"/>
        <s v="SUBSIDIO POLICÍA METROPOLITANA 2023 (APORTACIÓN ESTATAL)"/>
        <s v="FONDO DE FORTALECIMIENTO MUNICIPAL 2011 (FORTAMUN)"/>
        <s v="FONDO DE APORTACIÓN A LA INFRAESTRUCTURA SOCIAL MUNICIPAL 2023 (FAISM)"/>
        <s v="BARRIOS DE PAZ 2023 (APORTACIÓN ESTATAL)"/>
        <s v="FONDO PARA INVERSIONES METROPOLITANAS 2023 (APORTACIÓN ESTATAL)"/>
        <s v="FONDO DE APORTACIÓN AL FORTALECIMIENTO MUNICIPAL 2023 (FORTAMUN)"/>
        <s v="PROGRAMA ESTRATEGIA ALE 2023 (APORTACIÓN ESTATAL)"/>
        <s v="RECURSOS FISCALES (RESERVAS TERRITORIALES) 2024"/>
        <s v="FONDO DE APORTACIÓN A LA INFRAESTRUCTURA SOCIAL MUNICIPAL 2024 (FAISM-DF)"/>
        <s v="FONDO MUNICIPAL EXCLUSIVO PARA LA RECAUDACIÓN DE RECURSOS DESTINADOS PARA LA CREACIÓN O MEJORAMIENTO DE INFRAESTRUCTURA Y EQUIPAMIENTOS URBANOS EN ESPACIOS PUBLICOS"/>
        <s v="PRODDER 2024 (APORTACIÓN MUNICIPAL)"/>
        <s v="CONSEJO DE COLABORACIÓN DEL MUNICIPIO DE TLAJOMULCO DE ZÚÑIGA"/>
        <s v="PRODDER 2024 (APORTACIÓN FEDERAL)"/>
        <s v="REGULARIZACIÓN DE VEHICULOS USADOS DE PROCEDENCIA EXTRANJERA 2023 (APORTACIÓN FEDERAL)"/>
      </sharedItems>
    </cacheField>
    <cacheField name="Codigo Finalidad" numFmtId="0">
      <sharedItems containsSemiMixedTypes="0" containsString="0" containsNumber="1" containsInteger="1" minValue="1" maxValue="3"/>
    </cacheField>
    <cacheField name="Nombre Finalidad" numFmtId="0">
      <sharedItems count="3">
        <s v="GOBIERNO"/>
        <s v="DESARROLLO SOCIAL"/>
        <s v="DESARROLLO ECONOMICO"/>
      </sharedItems>
    </cacheField>
    <cacheField name="Codigo Función" numFmtId="0">
      <sharedItems containsSemiMixedTypes="0" containsString="0" containsNumber="1" minValue="1.3" maxValue="3.8"/>
    </cacheField>
    <cacheField name="Nombre Función" numFmtId="0">
      <sharedItems count="12">
        <s v="COORDINACION DE LA POLITICA DE GOBIERNO"/>
        <s v="VIVIENDA Y SERVICIOS A LA COMUNIDAD "/>
        <s v="ASUNTOS DE ORDEN PÚBLICO Y DE SEGURIDAD INTERIOR "/>
        <s v="CIENCIA, TECNOLOGIA E INNOVACION "/>
        <s v="PROTECCION AMBIENTAL "/>
        <s v="SALUD"/>
        <s v="OTROS ASUNTOS SOCIALES"/>
        <s v="ASUNTOS ECONOMICOS, COMERCIALES Y LABORALES EN GENERAL"/>
        <s v="RECREACION, CULTURA Y OTRAS MANIFESTACIONES SOCIALES "/>
        <s v="EDUCACIÓN"/>
        <s v="TURISMO"/>
        <s v="PROTECCION SOCIAL"/>
      </sharedItems>
    </cacheField>
    <cacheField name="Codigo Subfuncion" numFmtId="0">
      <sharedItems/>
    </cacheField>
    <cacheField name="Nombre Subfuncion" numFmtId="0">
      <sharedItems count="18">
        <s v="FUNCIÓN PÚBLICA"/>
        <s v="DESARROLLO REGIONAL"/>
        <s v="PROTECCIÓN CIVIL"/>
        <s v="INNOVACIÓN"/>
        <s v="ORDENACIÓN DE DESECHOS"/>
        <s v="PRESTACIÓN DE SERVICIOS DE SALUD A LA COMUNIDAD"/>
        <s v="OTROS ASUNTOS SOCIALES"/>
        <s v="POLICÍA"/>
        <s v="ASUNTOS JURÍDICOS"/>
        <s v="PROTECCIÓN DE LA DIVERSIDAD BIOLÓGICA Y DEL PAISAJE"/>
        <s v="ASUNTOS ECONÓMICOS Y COMERCIALES EN GENERAL"/>
        <s v="ALUMBRADO PÚBLICO"/>
        <s v="CULTURA"/>
        <s v="OTRO SERVICIOS EDUCATIVOS Y ACTIVIDADES INHERENTES"/>
        <s v="TURISMO"/>
        <s v="OTROS GRUPOS VULNERABLES"/>
        <s v="FAMILIA E HIJOS"/>
        <s v="DEPORTE Y RECREACIÓN"/>
      </sharedItems>
    </cacheField>
    <cacheField name="Codigo Clasificación Programatica" numFmtId="0">
      <sharedItems/>
    </cacheField>
    <cacheField name="Detalle Clasificador Programatico" numFmtId="0">
      <sharedItems/>
    </cacheField>
    <cacheField name="Cod. Dependencia" numFmtId="0">
      <sharedItems/>
    </cacheField>
    <cacheField name="Dependencia" numFmtId="0">
      <sharedItems count="17">
        <s v="OFICIALÍA MAYOR"/>
        <s v="SECRETARÍA GENERAL DEL AYUNTAMIENTO"/>
        <s v="TESORERÍA MUNICIPAL"/>
        <s v="COORDINACIÓN GENERAL DE GOBIERNO INTELIGENTE E INNOVACIÓN GUBERNAMENTAL"/>
        <s v="GABINETE INTEGRAL DE INFRAESTRUCTURA Y SERVICIOS PÚBLICOS"/>
        <s v="COORDINACIÓN GENERAL DE GESTIÓN INTEGRAL DE LA CIUDAD"/>
        <s v="COMISARÍA DE LA POLICÍA PREVENTIVA MUNICIPAL"/>
        <s v="SINDICATURA MUNICIPAL"/>
        <s v="PRESIDENCIA"/>
        <s v="UNIDAD DE ACOPIO Y SALUD ANIMAL MUNICIPAL (UNASAM)"/>
        <s v="COORDINACIÓN GENERAL DE DESARROLLO ECONÓMICO"/>
        <s v="COORDINACIÓN GENERAL DE CONSTRUCCIÓN DE COMUNIDAD"/>
        <s v="INSTITUTO DE ALTERNATIVAS PARA LOS JÓVENES (INDAJO)"/>
        <s v="INSTITUTO MUNICIPAL DE LA MUJER TLAJOMULQUENSE (IMMT)"/>
        <s v="CENTRO DE ESTIMULACIÓN PARA PERSONAS CON DISCAPACIDAD INTELECTUAL (CENDI)"/>
        <s v="SISTEMA INTEGRAL PARA EL DESARROLLO DE LA FAMILIA (DIF)"/>
        <s v="CONSEJO MUNICIPAL DEL DEPORTE (COMUDE)"/>
      </sharedItems>
    </cacheField>
    <cacheField name="Codigo Programa" numFmtId="0">
      <sharedItems containsSemiMixedTypes="0" containsString="0" containsNumber="1" containsInteger="1" minValue="1" maxValue="8"/>
    </cacheField>
    <cacheField name="Nombre programa" numFmtId="0">
      <sharedItems count="8">
        <s v="GOBIERNO EFECTIVO"/>
        <s v="CORRESPONSABILIDAD SOCIAL (TRANSVERSAL)"/>
        <s v="INFRAESTRUCTURA Y SERVICIOS PÚBLICOS"/>
        <s v="CIUDAD SUSTENTABLE"/>
        <s v="SEGURIDAD CIUDADANA"/>
        <s v="SOCIEDAD COHESIVA Y RESILENTE"/>
        <s v="DESARROLLO ECONÓMICO Y EMPLEO"/>
        <s v="GESTIÓN INTEGRAL DEL AGUA"/>
      </sharedItems>
    </cacheField>
    <cacheField name="Codigo Proyecto" numFmtId="0">
      <sharedItems containsSemiMixedTypes="0" containsString="0" containsNumber="1" containsInteger="1" minValue="1" maxValue="57"/>
    </cacheField>
    <cacheField name="Proyecto" numFmtId="0">
      <sharedItems count="57">
        <s v="SERVICIOS PERSONALES"/>
        <s v="BIENES ADQUIRIDOS"/>
        <s v="PROGRAMA DE ECONOMÍA SOLIDARIA TLAJOMULCO &quot;CHAMBA PARA TODOS&quot;"/>
        <s v="DESPACHO DE LA TESORERÍA MUNICIPAL"/>
        <s v="RED DE BASES"/>
        <s v="ADMINISTRACIÓN CENTRAL DE PROTECCIÓN CIVIL Y BOMBEROS"/>
        <s v="INFRAESTRUCTURA TECNOLOGICA ENTREGADA"/>
        <s v="RECOLECCION DE RESIDUOS SOLIDOS  URBANOS"/>
        <s v="SERVICIOS MÉDICOS DE CALIDAD"/>
        <s v="SERVICIO DE MANTENIMIENTO EN LOS ESPACIOS PÚBLICOS"/>
        <s v="POLITICA DE INTEGRAL DE LA CIUDAD"/>
        <s v="ESPACIOS DE PAZ"/>
        <s v="EQUIPAMIENTO"/>
        <s v="RECURSOS RECAUDADOS DE MANERA EFICIENTE PROGRAMADOS"/>
        <s v="DEFENSORÍA LEGAL"/>
        <s v="ATENCIÓN A EVENTOS DEL GOBIERNO MUNICIPAL  Y AGENDA GUBERNAMENTAL"/>
        <s v="RELACIONES GUBERNAMENTALES"/>
        <s v="PROCESOS ESTADISTICOS DEL MUNICIPIO"/>
        <s v="CONTROL DE FELINOS, CANINOS Y VIDA SILVESTRE EN EL MUNICIPIO"/>
        <s v="SACRIFICIO DE BOVINOS Y PORCINOS EN EL RASTRO MUNICIPAL"/>
        <s v="ADMINISTRACIÓN CENTRAL DE LA COORDINACIÓN GENERAL DE DESARROLLO ECONÓMICO"/>
        <s v="SUMINISTRO DE AGUA"/>
        <s v="SERVICIO DE MANTENIMIENTO DE ALUMBRADO PÚBLICO"/>
        <s v="POLITICA CULTURAL DE TLAJOMULCO DE ZUÑIGA"/>
        <s v="APOYO A INSTITUCIONES EDUCATIVAS"/>
        <s v="PAQUETE AGROECOLÓGICO"/>
        <s v="EQUIPOS DE PROTECCIÓN  Y HERRAMIENTA MANUAL"/>
        <s v="DESPLIEGUE OPERATIVO PROTECCIÓN CIVIL Y SERVICIOS MEDICOS"/>
        <s v="DESPLIEGUE OPERATIVO COMISARIA DE LA POLICIA"/>
        <s v="DESPACHO DE LA JEFATURA DE GABINETE"/>
        <s v="OBRAS DE INFRAESTRUCTURA MUNICIPAL"/>
        <s v="CAPACITACIÓN"/>
        <s v="COMUNICACIÓN ESTRATÉGICA DEL GOBIERNO"/>
        <s v="SISTEMAS INFORMATICOS MODERNIZADOS RECIBIDOS"/>
        <s v="SERVICIO DE UNIDADES MOVILES ARRENDADAS"/>
        <s v="DESPACHO DE LA SECRETARÍA GENERAL"/>
        <s v="BECAS  A ESTUDIANTES"/>
        <s v="POLÍTICA DE VIVIENDA"/>
        <s v="PROYECTO DE PRESUPUESTO"/>
        <s v="APOYO A LAS AGENCIAS Y DELEGACIONES DEL MUNICIPIO"/>
        <s v="APOYO A TRADICIONES"/>
        <s v="PROGRAMAS Y ACCIONES CULTURALES, RECREATIVOS Y DEPORTIVAS"/>
        <s v="ATENCION A MUJERES DEL MUNICIPIO"/>
        <s v="ATENCIÓN PARA PERSONAS CON DISCAPACIDAD INTELECTUAL"/>
        <s v="SISTEMA INTEGRAL PARA EL DESARROLLO DE LA FAMILIA"/>
        <s v="ACTIVIDADES DEPORTIVAS Y RECREATIVAS EN EL MUNICIPIO"/>
        <s v="CAL AGRÍCOLA"/>
        <s v="INDEMINIZACIÓN AL PRODUCTOR GANADERO"/>
        <s v="TLAJOMULCO CUIDA A QUIEN CUIDA"/>
        <s v="APOYO A LAS ESTANCIAS INFANTILES"/>
        <s v="MOCHILAS Y ÚTILES ESCOLARES"/>
        <s v="UNIFORMES ESCOLARES"/>
        <s v="APOYO ECONÓMICO A PERSONAS FÍSICAS, ASOCIACIONES E INSTITUCIONES SIN FINES DE LUCRO"/>
        <s v="PROGRAMA ABC Y REZAGO EDUCATIVO"/>
        <s v="APOYO A INSTITUCIONES"/>
        <s v="FOEDEN"/>
        <s v="PRESUPUESTO PARTICIPATIVO"/>
      </sharedItems>
    </cacheField>
    <cacheField name="Cod. Unidad Ejectura" numFmtId="0">
      <sharedItems/>
    </cacheField>
    <cacheField name="Centro costos" numFmtId="0">
      <sharedItems/>
    </cacheField>
    <cacheField name="Tipo de Gasto" numFmtId="0">
      <sharedItems count="3">
        <s v="GASTO CORRIENTE"/>
        <s v="GASTO CAPITAL"/>
        <s v="AMORTIZACION DE LA DEUDA Y DISMINUCION DE PASIVOS"/>
      </sharedItems>
    </cacheField>
    <cacheField name="Capitulo codigo" numFmtId="0">
      <sharedItems containsSemiMixedTypes="0" containsString="0" containsNumber="1" containsInteger="1" minValue="1000" maxValue="9000" count="7">
        <n v="1000"/>
        <n v="2000"/>
        <n v="3000"/>
        <n v="4000"/>
        <n v="5000"/>
        <n v="6000"/>
        <n v="9000"/>
      </sharedItems>
    </cacheField>
    <cacheField name="Capitulo nombre" numFmtId="0">
      <sharedItems count="7">
        <s v="SERVICIOS PERSONALES"/>
        <s v="MATERIALES Y SUMINISTROS"/>
        <s v="SERVICIOS GENERALES"/>
        <s v="TRANSFERENCIAS, ASIGNACIONES, SUBSIDIOS Y OTRAS AYUDAS"/>
        <s v="BIENES MUEBLES, INMUEBLES E INTANGIBLES"/>
        <s v="INVERSION PUBLICA"/>
        <s v="DEUDA PUBLICA"/>
      </sharedItems>
    </cacheField>
    <cacheField name="Partida" numFmtId="0">
      <sharedItems containsSemiMixedTypes="0" containsString="0" containsNumber="1" containsInteger="1" minValue="1111" maxValue="9211" count="151">
        <n v="1111"/>
        <n v="1131"/>
        <n v="1211"/>
        <n v="1221"/>
        <n v="1231"/>
        <n v="1321"/>
        <n v="1322"/>
        <n v="1331"/>
        <n v="1341"/>
        <n v="1411"/>
        <n v="1421"/>
        <n v="1431"/>
        <n v="1432"/>
        <n v="1441"/>
        <n v="1521"/>
        <n v="1591"/>
        <n v="1711"/>
        <n v="2111"/>
        <n v="2121"/>
        <n v="2131"/>
        <n v="2141"/>
        <n v="2151"/>
        <n v="2161"/>
        <n v="2171"/>
        <n v="2181"/>
        <n v="2211"/>
        <n v="2221"/>
        <n v="2231"/>
        <n v="2351"/>
        <n v="2391"/>
        <n v="2411"/>
        <n v="2421"/>
        <n v="2431"/>
        <n v="2441"/>
        <n v="2451"/>
        <n v="2461"/>
        <n v="2471"/>
        <n v="2481"/>
        <n v="2491"/>
        <n v="2511"/>
        <n v="2521"/>
        <n v="2531"/>
        <n v="2541"/>
        <n v="2551"/>
        <n v="2561"/>
        <n v="2591"/>
        <n v="2611"/>
        <n v="2711"/>
        <n v="2721"/>
        <n v="2731"/>
        <n v="2821"/>
        <n v="2831"/>
        <n v="2911"/>
        <n v="2921"/>
        <n v="2931"/>
        <n v="2941"/>
        <n v="2961"/>
        <n v="2971"/>
        <n v="2981"/>
        <n v="2991"/>
        <n v="3111"/>
        <n v="3141"/>
        <n v="3151"/>
        <n v="3161"/>
        <n v="3171"/>
        <n v="3181"/>
        <n v="3211"/>
        <n v="3221"/>
        <n v="3231"/>
        <n v="3251"/>
        <n v="3261"/>
        <n v="3271"/>
        <n v="3291"/>
        <n v="3311"/>
        <n v="3321"/>
        <n v="3331"/>
        <n v="3341"/>
        <n v="3351"/>
        <n v="3361"/>
        <n v="3371"/>
        <n v="3381"/>
        <n v="3391"/>
        <n v="3411"/>
        <n v="3421"/>
        <n v="3431"/>
        <n v="3441"/>
        <n v="3451"/>
        <n v="3471"/>
        <n v="3481"/>
        <n v="3491"/>
        <n v="3511"/>
        <n v="3521"/>
        <n v="3531"/>
        <n v="3541"/>
        <n v="3551"/>
        <n v="3561"/>
        <n v="3571"/>
        <n v="3581"/>
        <n v="3611"/>
        <n v="3631"/>
        <n v="3651"/>
        <n v="3661"/>
        <n v="3711"/>
        <n v="3721"/>
        <n v="3751"/>
        <n v="3791"/>
        <n v="3821"/>
        <n v="3911"/>
        <n v="3921"/>
        <n v="3922"/>
        <n v="3941"/>
        <n v="3942"/>
        <n v="3951"/>
        <n v="3961"/>
        <n v="3962"/>
        <n v="4211"/>
        <n v="4251"/>
        <n v="4311"/>
        <n v="4411"/>
        <n v="4421"/>
        <n v="4431"/>
        <n v="4451"/>
        <n v="4481"/>
        <n v="5111"/>
        <n v="5121"/>
        <n v="5151"/>
        <n v="5191"/>
        <n v="5211"/>
        <n v="5231"/>
        <n v="5311"/>
        <n v="5321"/>
        <n v="5411"/>
        <n v="5451"/>
        <n v="5611"/>
        <n v="5621"/>
        <n v="5631"/>
        <n v="5641"/>
        <n v="5651"/>
        <n v="5661"/>
        <n v="5671"/>
        <n v="5691"/>
        <n v="5781"/>
        <n v="5811"/>
        <n v="5911"/>
        <n v="5971"/>
        <n v="6121"/>
        <n v="6131"/>
        <n v="6151"/>
        <n v="6321"/>
        <n v="9111"/>
        <n v="9211"/>
      </sharedItems>
    </cacheField>
    <cacheField name="Descripción" numFmtId="0">
      <sharedItems count="151">
        <s v="DIETAS"/>
        <s v="SUELDO BASE AL PERSONAL PERMANENTE"/>
        <s v="HONORARIOS ASIMILABLES A SALARIOS"/>
        <s v="SUELDOS BASE AL PERSONAL EVENTUAL"/>
        <s v="RETRIBUCIONES POR SERVICIOS DE CARÁCTER SOCIAL"/>
        <s v="PRIMAS VACACIONALES"/>
        <s v="GRATIFICACIÓN DE FIN DE AÑO"/>
        <s v="HORAS EXTRAORDINARIAS"/>
        <s v="COMPENSACIONES"/>
        <s v="CUOTAS AL IMSS POR ENFERMEDADES Y MATERNIDAD (Modalidad 38)"/>
        <s v="CUOTAS PARA LA VIVIENDA (IPEJAL 3%)"/>
        <s v="APORTACIONES AL SISTEMA DE RETIRO SEDAR"/>
        <s v="APORTACIONES AL SISTEMA DE RETIRO DE PENSIONES"/>
        <s v="APORTACIONES PARA SEGUROS"/>
        <s v="INDEMNIZACIONES"/>
        <s v="OTRAS PRESTACIONES SOCIALES Y ECONÓMICAS"/>
        <s v="ESTÍMULOS"/>
        <s v="MATERIALES, ÚTILES Y EQUIPOS MENORES DE OFICINA"/>
        <s v="MATERIALES Y ÚTILES DE IMPRESIÓN Y REPRODUCCIÓN"/>
        <s v="MATERIAL ESTADÍSTICO Y GEOGRÁFICO"/>
        <s v="MATERIALES, ÚTILES Y EQUIPOS MENORES DE TECNOLOGÍAS DE LA INFORMACIÓN Y COMUNICACIONES"/>
        <s v="MATERIAL IMPRESO E INFORMACIÓN DIGITAL"/>
        <s v="MATERIAL DE LIMPIEZA"/>
        <s v="MATERIALES Y ÚTILES DE ENSEÑANZA"/>
        <s v="MATERIALES PARA EL REGISTRO E IDENTIFICACIÓN DE BIENES Y PERSONAS"/>
        <s v="PRODUCTOS ALIMENTICIOS PARA PERSONAS"/>
        <s v="PRODUCTOS ALIMENTICIOS PARA ANIMALES"/>
        <s v="UTENSILIOS PARA EL SERVICIO DE ALIMENTACIÓN"/>
        <s v="PRODUCTOS QUÍMICOS, FARMACÉUTICOS Y DE LABORATORIO ADQUIRIDOS COMO MATERIA PRIMA"/>
        <s v="OTROS PRODUCTOS ADQUIRIDOS COMO MATERIA PRIMA"/>
        <s v="PRODUCTOS MINERALES NO METÁLICOS"/>
        <s v="CEMENTO Y PRODUCTOS DE CONCRETO"/>
        <s v="CAL, YESO Y PRODUCTOS DE YESO"/>
        <s v="MADERA Y PRODUCTOS DE MADERA"/>
        <s v="VIDRIO Y PRODUCTOS DE VIDRIO"/>
        <s v="MATERIAL ELÉCTRICO Y ELECTRÓNICO"/>
        <s v="ARTÍCULOS METÁLICOS PARA LA CONSTRUCCIÓN"/>
        <s v="MATERIALES COMPLEMENTARIOS"/>
        <s v="OTROS MATERIALES Y ARTÍCULOS DE CONSTRUCCIÓN Y REPARACIÓN"/>
        <s v="PRODUCTOS QUÍMICOS BÁSICOS"/>
        <s v="FERTILIZANTES, PESTICIDAS Y OTROS AGROQUÍMICOS"/>
        <s v="MEDICINAS Y PRODUCTOS FARMACÉUTICOS"/>
        <s v="MATERIALES, ACCESORIOS Y SUMINISTROS MÉDICOS"/>
        <s v="MATERIALES, ACCESORIOS Y SUMINISTROS DE LABORATORIO"/>
        <s v="FIBRAS SINTÉTICAS, HULES PLÁSTICOS Y DERIVADOS"/>
        <s v="OTROS PRODUCTOS QUÍMICOS"/>
        <s v="COMBUSTIBLES, LUBRICANTES Y ADITIVOS"/>
        <s v="VESTUARIO Y UNIFORMES"/>
        <s v="PRENDAS DE SEGURIDAD Y PROTECCIÓN PERSONAL"/>
        <s v="ARTÍCULOS DEPORTIVOS"/>
        <s v="MATRIALES Y SUMINISTROS PARA SEGURIDAD"/>
        <s v="PRENDAS DE PROTECCIÓN PARA SEGURIDAD PÚBLICA Y NACIONAL"/>
        <s v="HERRAMIENTAS MENORES"/>
        <s v="REFACCIONES Y ACCESORIOS MENORES DE EDIFICIOS"/>
        <s v="REFACCIONES Y ACCESORIOS MENORES DE MOBILIARIO Y EQUIPO DE ADMINISTRACIÓN EDUCACIONAL Y RECREATIVO"/>
        <s v="REFACCIONES Y ACCESORIOS MENORES DE EQUIPO DE CÓMPUTO Y TECNOLOGÍAS DE LA INFORMACIÓN"/>
        <s v="REFACCIONES Y ACCESORIOS MENORES DE EQUIPO DE TRANSPORTE"/>
        <s v="REFACCIONES Y ACCESORIOS MENORES DE EQUIPO DE DEFE"/>
        <s v="REFACCIONES Y ACCESORIOS MENORES DE MAQUINARIA Y OTROS EQUIPOS"/>
        <s v="HERRAMIENTAS, REFACCIONES Y ACCESORIOS MENORES"/>
        <s v="ENERGÍA ELÉCTRICA"/>
        <s v="TELEFONÍA TRADICIONAL"/>
        <s v="TELEFONÍA CELULAR"/>
        <s v="SERVICIOS DE TELECOMUNICACIONES Y SATÉLITES"/>
        <s v="SERVICIOS DE ACCESO DE INTERNET, REDES Y PROCESAMIENTO DE INFORMACIÓN"/>
        <s v="SERVICIOS POSTALES Y TELEGRÁFICOS"/>
        <s v="ARRENDAMIENTO DE TERRENOS"/>
        <s v="ARRENDAMIENTO DE EDIFICIOS"/>
        <s v="ARRENDAMIENTO DE MOBILIARIO Y EQUIPO DE ADMINISTRACIÓN, EDUCACIONAL Y RECREATIVO"/>
        <s v="ARRENDAMIENTO DE EQUIPO DE TRANSPORTE"/>
        <s v="ARRENDAMIENTO DE MAQUINARIA, OTROS EQUIPOS Y HERRAMIENTAS"/>
        <s v="ARRENDAMIENTO DE ACTIVOS INTANGIBLES"/>
        <s v="OTROS ARRENDAMIENTOS"/>
        <s v="SERVICIOS LEGALES, DE CONTABILIDAD, AUDITORÍA Y RELACIONADOS"/>
        <s v="SERVICIOS DE DISEÑO, ARQUITECTURA, INGENIERÍA Y ACTIVIDADES RELACIONADAS"/>
        <s v="SERVICIOS DE CONSULTORÍA ADMINISTRATIVA, PROCESOS, TÉCNICA Y EN TECNOLOGÍAS DE LA INFORMACIÓN"/>
        <s v="SERVICIOS DE CAPACITACIÓN"/>
        <s v="SERVICIOS DE INVESTIGACION CIENTIFICA Y DESARROLLO"/>
        <s v="SERVICIOS DE APOYO ADMINISTRATIVO, FOTOCOPIADO E IMPRESIÓN"/>
        <s v="SERVICIOS DE PROTECCIÓN Y SEGURIDAD"/>
        <s v="SERVICIOS DE VIGILANCIA"/>
        <s v="SERVICIOS PROFESIONALES, CIENTÍFICOS Y TÉCNICOS INTEGRALES"/>
        <s v="SERVICIOS FINANCIEROS Y BANCARIOS"/>
        <s v="SERVICIOS DE COBRANZA, INVESTIGACIÓN CREDITICIA Y SIMILAR"/>
        <s v="SERVICIOS DE RECAUDACIÓN, TRASLADO Y CUSTODIA DE VALORES"/>
        <s v="SEGUROS DE RESPONSABILIDAD PATRIMONIAL Y FIANZAS"/>
        <s v="SEGURO DE BIENES PATRIMONIALES"/>
        <s v="FLETES Y MANIOBRAS"/>
        <s v="COMISIONES POR VENTAS"/>
        <s v="SERVICIOS FINANCIEROS, BANCARIOS Y COMERCIALES INTEGRALES"/>
        <s v="CONSERVACIÓN Y MANTENIMIENTO MENOR DE INMUEBLES"/>
        <s v="INSTALACIÓN, REPARACIÓN Y MANTENIMIENTO DE MOBILIARIO Y EQUIPO DE ADMINISTRACIÓN, EDUCACIONAL Y RECREATIVO"/>
        <s v="INSTALACIÓN, REPARACIÓN Y MANTENIMIENTO DE EQUIPO DE CÓMPUTO Y TECNOLOGÍA DE LA INFORMACIÓN"/>
        <s v="INSTALACIÓN, REPARACIÓN Y MANTENIMIENTO DE EQUIPO E INSTRUMENTAL MÉDICO Y DE LABORATORIO"/>
        <s v="REPARACIÓN Y MANTENIMIENTO DE EQUIPO DE TRANSPORTE"/>
        <s v="REPARACIÓN Y MANTENIMIENTO DE EQUIPO DE DEFENSA Y SEGURIDAD"/>
        <s v="INSTALACIÓN, REPARACIÓN Y MANTENIMIENTO DE MAQUINARIA, OTROS EQUIPOS Y HERRAMIENTA"/>
        <s v="SERVICIOS DE LIMPIEZA Y MANEJO DE DESECHOS"/>
        <s v="DIFUSIÓN POR RADIO, TELEVISIÓN Y OTROS MEDIOS DE MENSAJES SOBRE PROGRAMAS Y ACTIVIDADES GUBERNAMENTALES"/>
        <s v="SERVICIOS DE CREATIVIDAD, PREPRODUCCIÓN Y PRODUCCIÓN DE PUBLICIDAD, EXCEPTO INTERNET"/>
        <s v="SERVICIOS DE LA INDUSTRIA FÍLMICA, DEL SONIDO Y DEL VIDEO"/>
        <s v="SERVICIO DE CREACIÓN Y DIFUSIÓN DE CONTENIDO EXCLUSIVAMENTE A  TRAVÉS DE INTERNET"/>
        <s v="PASAJES AÉREOS"/>
        <s v="PASAJES TERRESTRES"/>
        <s v="VIÁTICOS EN EL PAÍS"/>
        <s v="OTROS SERVICIOS DE TRASLADO Y HOSPEDAJE"/>
        <s v="GASTOS DE ORDEN  SOCIAL Y CULTURAL"/>
        <s v="SERVICIOS FUNERARIOS Y DE CEMENTERIOS"/>
        <s v="Reintegro de Remanentes de Recursos Federales y Estatales"/>
        <s v="IMPUESTOS Y DERECHOS"/>
        <s v="SENTENCIAS Y RESOLUCIONES POR AUTORIDAD COMPETENTE"/>
        <s v="DIVERSAS DEVOLUCIONES"/>
        <s v="PENAS, MULTAS, ACCESORIOS Y ACTUALIZACIONES"/>
        <s v="OTROS GASTOS POR RESPONSABILIDADES"/>
        <s v="DIVERSOS GASTOS POR INCIDENTE VIAL"/>
        <s v="TRANSFERENCIAS OTORGADAS A ENTIDADES PARAESTATALES NO EMPRESARIALES Y NO FINANCIERAS"/>
        <s v="TRANSFERENCIAS A FIDEICOMISOS DE ENTIDADES FEDERATIVAS Y MUNICIPIOS"/>
        <s v="SUBSIDIOS A LA PRODUCCIÓN"/>
        <s v="AYUDAS SOCIALES A PERSONAS"/>
        <s v="BECAS Y OTRAS AYUDAS PARA PROGRAMAS DE CAPACITACIÓN"/>
        <s v="AYUDAS SOCIALES A INSTITUCIONES DE ENSEÑANZA"/>
        <s v="AYUDAS SOCIALES A INSTITUCIONES SIN FINES DE LUCRO"/>
        <s v="AYUDAS POR DESASTRES NATURALES Y OTROS SINIESTROS"/>
        <s v="MUEBLES DE OFICINA Y ESTANTERÍA"/>
        <s v="MUEBLES, EXCEPTO DE OFICINA Y ESTANTERÍA"/>
        <s v="EQUIPO DE CÓMPUTO DE TECNOLOGÍAS DE LA INFORMACIÓN"/>
        <s v="OTROS MOBILIARIOS Y EQUIPOS DE ADMINISTRACIÓN"/>
        <s v="EQUIPOS Y APARATOS AUDIOVISUALES"/>
        <s v="CÁMARAS FOTOGRÁFICAS Y DE VIDEO"/>
        <s v="EQUIPO MÉDICO Y DE LABORATORIO"/>
        <s v="INSTRUMENTAL MÉDICO Y DE LABORATORIO"/>
        <s v="VEHICULOS Y EQUIPO DE TRANSPORTE"/>
        <s v="EMBARCACIONES"/>
        <s v="MAQUINARIA Y EQUIPO AGROPECUARIO"/>
        <s v="MAQUINARIA Y EQUIPO INDUSTRIAL"/>
        <s v="MAQUINARIA Y EQUIPO DE CONSTRUCCIÓN"/>
        <s v="SISTEMAS DE AIRE ACONDICIONADO, CALEFACCIÓN Y DE REFRIGERACIÓN INDUSTRIAL Y COMERCIAL"/>
        <s v="EQUIPO DE COMUNICACIÓN Y TELECOMUNICACIÓN"/>
        <s v="EQUIPO DE GENERACIÓN ELÉCTRICA, APARATOS Y ACCESORIOS ELÉCTRICOS"/>
        <s v="HERRAMIENTAS Y MÁQUINAS-HERRAMIENTA"/>
        <s v="OTROS EQUIPOS"/>
        <s v="ÁRBOLES Y PLANTAS"/>
        <s v="TERRENOS"/>
        <s v="SOFTWARE"/>
        <s v="LICENCIAS INFORMÁTICAS E INTELECTUALES"/>
        <s v="EDIFICACIÓN NO  HABITACIONAL"/>
        <s v="CONSTRUCCIÓN DE OBRAS PARA EL ABASTECIMIENTO DE AGUA, PETRÓLEO, GAS, ELECTRICIDAD Y TELECOMUNICACIONES"/>
        <s v="CONSTRUCCIÓN DE VÍAS DE COMUNICACIÓN"/>
        <s v="EJECUCIÓN DE PROYECTOS PRODUCTIVOS NO INCLUIDOS EN CONCEPTOS ANTERIORES DE ESTE CAPÍTULO"/>
        <s v="AMORTIZACIÓN DE LA DEUDA INTERNA CON INSTITUCIONES DE CRÉDITO"/>
        <s v="INTERESES DE LA DEUDA INTERNA CON INSTITUCIONES  DE CRÉDITO"/>
      </sharedItems>
    </cacheField>
    <cacheField name="Codigo Destino" numFmtId="0">
      <sharedItems containsSemiMixedTypes="0" containsString="0" containsNumber="1" containsInteger="1" minValue="0" maxValue="42"/>
    </cacheField>
    <cacheField name="Concepto Destino" numFmtId="0">
      <sharedItems count="41">
        <s v="SIN DESCRIPCIÓN PARA DESTINOS 00"/>
        <s v="PLANTILLA"/>
        <s v="EVENTUAL"/>
        <s v="PA/442/2021-2024"/>
        <s v="PA/466/2021-2024"/>
        <s v="LIMPIEZA DE MINAS DE BASALTO"/>
        <s v="FORMATOS IPH"/>
        <s v="TRAILER CONCERT"/>
        <s v="INFORME DE GOBIERNO"/>
        <s v="POSADA GENERAL"/>
        <s v="CABALGATA"/>
        <s v="EXPO AGROPECUARIA"/>
        <s v="CHARRERIA"/>
        <s v="MICTLAN"/>
        <s v="ARBOL NAVIDEÑO"/>
        <s v="ROSCA DE REYES"/>
        <s v="FESTIVAL MAROMETA"/>
        <s v="DIA DEL MAESTRO"/>
        <s v="ESCUELA DE CHARRERIA"/>
        <s v="RENTA TU CASA"/>
        <s v="VIVIENDA PROTEGIDA"/>
        <s v="PROGRAMA DE APOYO A LADRILLEROS"/>
        <s v="LAS CORONELAS"/>
        <s v="COMUNIDAD SOGUEROS DE SAN MIGUEL CUYUTLAN"/>
        <s v="APOYO A LAS TRADICIONES (XAYACATES)"/>
        <s v="RENOVANDO TU ESCUELA EN COMUNIDAD"/>
        <s v="RECONSTRUCCIÓN DEL TEJIDO SOCIAL"/>
        <s v="FIL"/>
        <s v="CLAD"/>
        <s v="ALDEA PASITOS"/>
        <s v="FESTIVAL DEL CINE EN GUADALAJARA"/>
        <s v="TELETON"/>
        <s v="MÉXICO DANZA"/>
        <s v="EXPEDICION DE PASAPORTES"/>
        <s v="RECONOCIMIENTO CONTRA DERECHOS"/>
        <s v="OBRAS MULTIANUALES"/>
        <s v="PLANTA POTABILIZADORA"/>
        <s v="ROMPEDORA"/>
        <s v="INTERESES"/>
        <s v="PLANTAS DE TRATAMIENTO"/>
        <s v="CAT"/>
      </sharedItems>
    </cacheField>
    <cacheField name="Importe 2da Modificación" numFmtId="0">
      <sharedItems containsSemiMixedTypes="0" containsString="0" containsNumber="1" minValue="0" maxValue="708116760.38"/>
    </cacheField>
    <cacheField name="Ampliación / Reducción" numFmtId="0">
      <sharedItems containsString="0" containsBlank="1" containsNumber="1" minValue="-1690000" maxValue="60000000"/>
    </cacheField>
    <cacheField name="3era Modificación" numFmtId="4">
      <sharedItems containsSemiMixedTypes="0" containsString="0" containsNumber="1" minValue="0" maxValue="708116760.38"/>
    </cacheField>
    <cacheField name="Presupuestado" numFmtId="0">
      <sharedItems containsString="0" containsBlank="1" containsNumber="1" minValue="0" maxValue="677552010.19000006"/>
    </cacheField>
    <cacheField name="Pre-Comprometido" numFmtId="0">
      <sharedItems containsString="0" containsBlank="1" containsNumber="1" minValue="0" maxValue="397451722.95999998"/>
    </cacheField>
    <cacheField name="Comprometido" numFmtId="0">
      <sharedItems containsString="0" containsBlank="1" containsNumber="1" minValue="0" maxValue="397451722.95999998"/>
    </cacheField>
    <cacheField name="Devengado" numFmtId="0">
      <sharedItems containsString="0" containsBlank="1" containsNumber="1" minValue="0" maxValue="397451722.95999998"/>
    </cacheField>
    <cacheField name="Ejercido" numFmtId="0">
      <sharedItems containsString="0" containsBlank="1" containsNumber="1" minValue="0" maxValue="397450772.95999998"/>
    </cacheField>
    <cacheField name="Pagado" numFmtId="0">
      <sharedItems containsString="0" containsBlank="1" containsNumber="1" minValue="0" maxValue="397450772.95999998"/>
    </cacheField>
    <cacheField name="Disponible/Subejercicio" numFmtId="4">
      <sharedItems containsString="0" containsBlank="1" containsNumber="1" minValue="-980955.69" maxValue="310665037.42000002"/>
    </cacheField>
    <cacheField name="Nuevo saldo 3era " numFmtId="4">
      <sharedItems containsString="0" containsBlank="1" containsNumber="1" minValue="-749.99000000022352" maxValue="310665037.42000002"/>
    </cacheField>
    <cacheField name="Ampliación" numFmtId="0">
      <sharedItems containsString="0" containsBlank="1" containsNumber="1" minValue="0" maxValue="150278328.94999999"/>
    </cacheField>
    <cacheField name="Ampliación por transferencia" numFmtId="0">
      <sharedItems containsString="0" containsBlank="1" containsNumber="1" minValue="0" maxValue="91265586.430000007"/>
    </cacheField>
    <cacheField name="Disminución" numFmtId="0">
      <sharedItems containsString="0" containsBlank="1" containsNumber="1" containsInteger="1" minValue="0" maxValue="0"/>
    </cacheField>
    <cacheField name="Disminución por transferencia" numFmtId="0">
      <sharedItems containsString="0" containsBlank="1" containsNumber="1" minValue="0" maxValue="122892487.36"/>
    </cacheField>
    <cacheField name="Ajuste por" numFmtId="0">
      <sharedItems containsString="0" containsBlank="1" containsNumber="1" minValue="-122892473.06" maxValue="189843915.3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9">
  <r>
    <s v="1.1-00-24"/>
    <x v="0"/>
    <n v="1"/>
    <x v="0"/>
    <n v="1.3"/>
    <x v="0"/>
    <s v="1.3.4"/>
    <x v="0"/>
    <s v="E"/>
    <s v="Actividades del sector público, que realiza en for"/>
    <s v="05_24"/>
    <x v="0"/>
    <n v="6"/>
    <x v="0"/>
    <n v="24"/>
    <x v="0"/>
    <s v="015_24"/>
    <s v="DIRECCIÓN GENERAL DE ADMINISTRACIÓN"/>
    <x v="0"/>
    <x v="0"/>
    <x v="0"/>
    <x v="0"/>
    <x v="0"/>
    <n v="0"/>
    <x v="0"/>
    <n v="1986144.84"/>
    <m/>
    <n v="1986144.84"/>
    <n v="12975991.18"/>
    <n v="1986144.84"/>
    <n v="1986144.84"/>
    <n v="1986144.84"/>
    <n v="1986144.84"/>
    <n v="1986144.84"/>
    <n v="0"/>
    <n v="0"/>
    <n v="0"/>
    <n v="0"/>
    <n v="0"/>
    <n v="10989846.34"/>
    <n v="-10989846.34"/>
  </r>
  <r>
    <s v="1.5-01-24"/>
    <x v="1"/>
    <n v="1"/>
    <x v="0"/>
    <n v="1.3"/>
    <x v="0"/>
    <s v="1.3.4"/>
    <x v="0"/>
    <s v="E"/>
    <s v="Actividades del sector público, que realiza en for"/>
    <s v="05_24"/>
    <x v="0"/>
    <n v="6"/>
    <x v="0"/>
    <n v="24"/>
    <x v="0"/>
    <s v="015_24"/>
    <s v="DIRECCIÓN GENERAL DE ADMINISTRACIÓN"/>
    <x v="0"/>
    <x v="0"/>
    <x v="0"/>
    <x v="0"/>
    <x v="0"/>
    <n v="0"/>
    <x v="0"/>
    <n v="6997225.9000000004"/>
    <m/>
    <n v="6997225.9000000004"/>
    <n v="0"/>
    <n v="2034190.76"/>
    <n v="2034190.76"/>
    <n v="2034190.76"/>
    <n v="2034190.76"/>
    <n v="2034190.76"/>
    <n v="4963035.1400000006"/>
    <n v="4963035.1400000006"/>
    <n v="6997225.9000000004"/>
    <n v="0"/>
    <n v="0"/>
    <n v="0"/>
    <n v="6997225.9000000004"/>
  </r>
  <r>
    <s v="1.6-01-24"/>
    <x v="2"/>
    <n v="1"/>
    <x v="0"/>
    <n v="1.3"/>
    <x v="0"/>
    <s v="1.3.4"/>
    <x v="0"/>
    <s v="E"/>
    <s v="Actividades del sector público, que realiza en for"/>
    <s v="05_24"/>
    <x v="0"/>
    <n v="6"/>
    <x v="0"/>
    <n v="24"/>
    <x v="0"/>
    <s v="015_24"/>
    <s v="DIRECCIÓN GENERAL DE ADMINISTRACIÓN"/>
    <x v="0"/>
    <x v="0"/>
    <x v="0"/>
    <x v="0"/>
    <x v="0"/>
    <n v="0"/>
    <x v="0"/>
    <n v="3992620.44"/>
    <m/>
    <n v="3992620.44"/>
    <n v="0"/>
    <n v="3992620.44"/>
    <n v="3992620.44"/>
    <n v="3992620.44"/>
    <n v="3992620.44"/>
    <n v="3992620.44"/>
    <n v="0"/>
    <n v="0"/>
    <n v="0"/>
    <n v="3992620.44"/>
    <n v="0"/>
    <n v="0"/>
    <n v="3992620.44"/>
  </r>
  <r>
    <s v="1.1-00-24"/>
    <x v="0"/>
    <n v="1"/>
    <x v="0"/>
    <n v="1.3"/>
    <x v="0"/>
    <s v="1.3.4"/>
    <x v="0"/>
    <s v="E"/>
    <s v="Actividades del sector público, que realiza en for"/>
    <s v="05_24"/>
    <x v="0"/>
    <n v="6"/>
    <x v="0"/>
    <n v="24"/>
    <x v="0"/>
    <s v="015_24"/>
    <s v="DIRECCIÓN GENERAL DE ADMINISTRACIÓN"/>
    <x v="0"/>
    <x v="0"/>
    <x v="0"/>
    <x v="1"/>
    <x v="1"/>
    <n v="13"/>
    <x v="1"/>
    <n v="55136596.079999998"/>
    <m/>
    <n v="55136596.079999998"/>
    <n v="66640393.869999997"/>
    <n v="55136596.079999998"/>
    <n v="55136596.079999998"/>
    <n v="55136596.079999998"/>
    <n v="55136596.079999998"/>
    <n v="55136596.079999998"/>
    <n v="0"/>
    <n v="0"/>
    <n v="0"/>
    <n v="0"/>
    <n v="0"/>
    <n v="11503797.789999999"/>
    <n v="-11503797.789999999"/>
  </r>
  <r>
    <s v="1.5-01-24"/>
    <x v="1"/>
    <n v="1"/>
    <x v="0"/>
    <n v="1.3"/>
    <x v="0"/>
    <s v="1.3.4"/>
    <x v="0"/>
    <s v="E"/>
    <s v="Actividades del sector público, que realiza en for"/>
    <s v="05_24"/>
    <x v="0"/>
    <n v="6"/>
    <x v="0"/>
    <n v="24"/>
    <x v="0"/>
    <s v="015_24"/>
    <s v="DIRECCIÓN GENERAL DE ADMINISTRACIÓN"/>
    <x v="0"/>
    <x v="0"/>
    <x v="0"/>
    <x v="1"/>
    <x v="1"/>
    <n v="13"/>
    <x v="1"/>
    <n v="708116760.38"/>
    <m/>
    <n v="708116760.38"/>
    <n v="677552010.19000006"/>
    <n v="397451722.95999998"/>
    <n v="397451722.95999998"/>
    <n v="397451722.95999998"/>
    <n v="397450772.95999998"/>
    <n v="397450772.95999998"/>
    <n v="310665037.42000002"/>
    <n v="310665037.42000002"/>
    <n v="30564745.93"/>
    <n v="4.26"/>
    <n v="0"/>
    <n v="0"/>
    <n v="30564750.190000001"/>
  </r>
  <r>
    <s v="1.1-00-24"/>
    <x v="0"/>
    <n v="1"/>
    <x v="0"/>
    <n v="1.3"/>
    <x v="0"/>
    <s v="1.3.4"/>
    <x v="0"/>
    <s v="E"/>
    <s v="Actividades del sector público, que realiza en for"/>
    <s v="05_24"/>
    <x v="0"/>
    <n v="6"/>
    <x v="0"/>
    <n v="24"/>
    <x v="0"/>
    <s v="015_24"/>
    <s v="DIRECCIÓN GENERAL DE ADMINISTRACIÓN"/>
    <x v="0"/>
    <x v="0"/>
    <x v="0"/>
    <x v="2"/>
    <x v="2"/>
    <n v="0"/>
    <x v="0"/>
    <n v="1200000"/>
    <m/>
    <n v="1200000"/>
    <n v="0"/>
    <n v="1047390.99"/>
    <n v="1047390.99"/>
    <n v="1047390.99"/>
    <n v="1047390.99"/>
    <n v="1047390.99"/>
    <n v="152609.01"/>
    <n v="152609.01"/>
    <n v="0"/>
    <n v="1200000"/>
    <n v="0"/>
    <n v="0"/>
    <n v="1200000"/>
  </r>
  <r>
    <s v="1.1-00-24"/>
    <x v="0"/>
    <n v="1"/>
    <x v="0"/>
    <n v="1.3"/>
    <x v="0"/>
    <s v="1.3.4"/>
    <x v="0"/>
    <s v="E"/>
    <s v="Actividades del sector público, que realiza en for"/>
    <s v="05_24"/>
    <x v="0"/>
    <n v="6"/>
    <x v="0"/>
    <n v="24"/>
    <x v="0"/>
    <s v="015_24"/>
    <s v="DIRECCIÓN GENERAL DE ADMINISTRACIÓN"/>
    <x v="0"/>
    <x v="0"/>
    <x v="0"/>
    <x v="3"/>
    <x v="3"/>
    <n v="14"/>
    <x v="2"/>
    <n v="10136308.68"/>
    <m/>
    <n v="10136308.68"/>
    <n v="52109314.159999996"/>
    <n v="10136308.68"/>
    <n v="10136308.68"/>
    <n v="10136308.68"/>
    <n v="10136308.68"/>
    <n v="10136308.68"/>
    <n v="0"/>
    <n v="0"/>
    <n v="0"/>
    <n v="20286199.98"/>
    <n v="0"/>
    <n v="62259205.460000001"/>
    <n v="-41973005.479999997"/>
  </r>
  <r>
    <s v="1.5-01-24"/>
    <x v="1"/>
    <n v="1"/>
    <x v="0"/>
    <n v="1.3"/>
    <x v="0"/>
    <s v="1.3.4"/>
    <x v="0"/>
    <s v="E"/>
    <s v="Actividades del sector público, que realiza en for"/>
    <s v="05_24"/>
    <x v="0"/>
    <n v="6"/>
    <x v="0"/>
    <n v="24"/>
    <x v="0"/>
    <s v="015_24"/>
    <s v="DIRECCIÓN GENERAL DE ADMINISTRACIÓN"/>
    <x v="0"/>
    <x v="0"/>
    <x v="0"/>
    <x v="3"/>
    <x v="3"/>
    <n v="14"/>
    <x v="2"/>
    <n v="22797697.030000001"/>
    <m/>
    <n v="22797697.030000001"/>
    <n v="0"/>
    <n v="0"/>
    <n v="0"/>
    <n v="0"/>
    <n v="0"/>
    <n v="0"/>
    <n v="22797697.030000001"/>
    <n v="22797697.030000001"/>
    <n v="25297697.030000001"/>
    <n v="0"/>
    <n v="0"/>
    <n v="2500000"/>
    <n v="22797697.030000001"/>
  </r>
  <r>
    <s v="1.6-01-24"/>
    <x v="2"/>
    <n v="1"/>
    <x v="0"/>
    <n v="1.3"/>
    <x v="0"/>
    <s v="1.3.4"/>
    <x v="0"/>
    <s v="E"/>
    <s v="Actividades del sector público, que realiza en for"/>
    <s v="05_24"/>
    <x v="0"/>
    <n v="6"/>
    <x v="0"/>
    <n v="21"/>
    <x v="1"/>
    <s v="015_24"/>
    <s v="DIRECCIÓN GENERAL DE ADMINISTRACIÓN"/>
    <x v="0"/>
    <x v="0"/>
    <x v="0"/>
    <x v="3"/>
    <x v="3"/>
    <n v="14"/>
    <x v="2"/>
    <n v="0"/>
    <m/>
    <n v="0"/>
    <n v="0"/>
    <n v="0"/>
    <n v="0"/>
    <n v="0"/>
    <n v="0"/>
    <n v="0"/>
    <n v="0"/>
    <n v="0"/>
    <n v="0"/>
    <n v="0"/>
    <n v="0"/>
    <n v="0"/>
    <n v="0"/>
  </r>
  <r>
    <s v="1.6-01-24"/>
    <x v="2"/>
    <n v="1"/>
    <x v="0"/>
    <n v="1.3"/>
    <x v="0"/>
    <s v="1.3.4"/>
    <x v="0"/>
    <s v="E"/>
    <s v="Actividades del sector público, que realiza en for"/>
    <s v="05_24"/>
    <x v="0"/>
    <n v="6"/>
    <x v="0"/>
    <n v="24"/>
    <x v="0"/>
    <s v="015_24"/>
    <s v="DIRECCIÓN GENERAL DE ADMINISTRACIÓN"/>
    <x v="0"/>
    <x v="0"/>
    <x v="0"/>
    <x v="3"/>
    <x v="3"/>
    <n v="14"/>
    <x v="2"/>
    <n v="104949357.40000001"/>
    <m/>
    <n v="104949357.40000001"/>
    <n v="67987848.969999999"/>
    <n v="87717600.700000003"/>
    <n v="87717600.700000003"/>
    <n v="87717600.700000003"/>
    <n v="87437792.75"/>
    <n v="87332008.799999997"/>
    <n v="17231756.700000003"/>
    <n v="17231756.700000003"/>
    <n v="37388978.770000003"/>
    <n v="2.74"/>
    <n v="0"/>
    <n v="427473.08"/>
    <n v="36961508.43"/>
  </r>
  <r>
    <s v="1.1-00-24"/>
    <x v="0"/>
    <n v="1"/>
    <x v="0"/>
    <n v="1.3"/>
    <x v="0"/>
    <s v="1.3.4"/>
    <x v="0"/>
    <s v="E"/>
    <s v="Actividades del sector público, que realiza en for"/>
    <s v="05_24"/>
    <x v="0"/>
    <n v="6"/>
    <x v="0"/>
    <n v="24"/>
    <x v="0"/>
    <s v="015_24"/>
    <s v="DIRECCIÓN GENERAL DE ADMINISTRACIÓN"/>
    <x v="0"/>
    <x v="0"/>
    <x v="0"/>
    <x v="4"/>
    <x v="4"/>
    <n v="0"/>
    <x v="0"/>
    <n v="0"/>
    <m/>
    <n v="0"/>
    <n v="26400"/>
    <n v="0"/>
    <n v="0"/>
    <n v="0"/>
    <n v="0"/>
    <n v="0"/>
    <n v="0"/>
    <n v="0"/>
    <n v="0"/>
    <n v="0"/>
    <n v="0"/>
    <n v="26400"/>
    <n v="-26400"/>
  </r>
  <r>
    <s v="1.5-01-24"/>
    <x v="1"/>
    <n v="1"/>
    <x v="0"/>
    <n v="1.3"/>
    <x v="0"/>
    <s v="1.3.4"/>
    <x v="0"/>
    <s v="E"/>
    <s v="Actividades del sector público, que realiza en for"/>
    <s v="05_24"/>
    <x v="0"/>
    <n v="6"/>
    <x v="0"/>
    <n v="24"/>
    <x v="0"/>
    <s v="015_24"/>
    <s v="DIRECCIÓN GENERAL DE ADMINISTRACIÓN"/>
    <x v="0"/>
    <x v="0"/>
    <x v="0"/>
    <x v="4"/>
    <x v="4"/>
    <n v="0"/>
    <x v="0"/>
    <n v="26400"/>
    <m/>
    <n v="26400"/>
    <n v="0"/>
    <n v="0"/>
    <n v="0"/>
    <n v="0"/>
    <n v="0"/>
    <n v="0"/>
    <n v="26400"/>
    <n v="26400"/>
    <n v="26400"/>
    <n v="0"/>
    <n v="0"/>
    <n v="0"/>
    <n v="26400"/>
  </r>
  <r>
    <s v="1.1-00-24"/>
    <x v="0"/>
    <n v="1"/>
    <x v="0"/>
    <n v="1.3"/>
    <x v="0"/>
    <s v="1.3.4"/>
    <x v="0"/>
    <s v="E"/>
    <s v="Actividades del sector público, que realiza en for"/>
    <s v="05_24"/>
    <x v="0"/>
    <n v="6"/>
    <x v="0"/>
    <n v="24"/>
    <x v="0"/>
    <s v="015_24"/>
    <s v="DIRECCIÓN GENERAL DE ADMINISTRACIÓN"/>
    <x v="0"/>
    <x v="0"/>
    <x v="0"/>
    <x v="5"/>
    <x v="5"/>
    <n v="13"/>
    <x v="1"/>
    <n v="23260.11"/>
    <m/>
    <n v="23260.11"/>
    <n v="10516224.880000001"/>
    <n v="23260.11"/>
    <n v="23260.11"/>
    <n v="23260.11"/>
    <n v="23260.11"/>
    <n v="23260.11"/>
    <n v="0"/>
    <n v="0"/>
    <n v="0"/>
    <n v="2.83"/>
    <n v="0"/>
    <n v="10492967.6"/>
    <n v="-10492964.77"/>
  </r>
  <r>
    <s v="1.1-00-24"/>
    <x v="0"/>
    <n v="1"/>
    <x v="0"/>
    <n v="1.3"/>
    <x v="0"/>
    <s v="1.3.4"/>
    <x v="0"/>
    <s v="E"/>
    <s v="Actividades del sector público, que realiza en for"/>
    <s v="05_24"/>
    <x v="0"/>
    <n v="6"/>
    <x v="0"/>
    <n v="24"/>
    <x v="0"/>
    <s v="015_24"/>
    <s v="DIRECCIÓN GENERAL DE ADMINISTRACIÓN"/>
    <x v="0"/>
    <x v="0"/>
    <x v="0"/>
    <x v="5"/>
    <x v="5"/>
    <n v="14"/>
    <x v="2"/>
    <n v="20486.72"/>
    <m/>
    <n v="20486.72"/>
    <n v="1512329.12"/>
    <n v="20486.72"/>
    <n v="20486.72"/>
    <n v="20486.72"/>
    <n v="20486.72"/>
    <n v="20486.72"/>
    <n v="0"/>
    <n v="0"/>
    <n v="0"/>
    <n v="184513.6"/>
    <n v="0"/>
    <n v="1676356"/>
    <n v="-1491842.4"/>
  </r>
  <r>
    <s v="1.5-01-24"/>
    <x v="1"/>
    <n v="1"/>
    <x v="0"/>
    <n v="1.3"/>
    <x v="0"/>
    <s v="1.3.4"/>
    <x v="0"/>
    <s v="E"/>
    <s v="Actividades del sector público, que realiza en for"/>
    <s v="05_24"/>
    <x v="0"/>
    <n v="6"/>
    <x v="0"/>
    <n v="24"/>
    <x v="0"/>
    <s v="015_24"/>
    <s v="DIRECCIÓN GENERAL DE ADMINISTRACIÓN"/>
    <x v="0"/>
    <x v="0"/>
    <x v="0"/>
    <x v="5"/>
    <x v="5"/>
    <n v="13"/>
    <x v="1"/>
    <n v="12757703.050000001"/>
    <m/>
    <n v="12757703.050000001"/>
    <n v="0"/>
    <n v="10937225.779999999"/>
    <n v="10937225.779999999"/>
    <n v="10937225.779999999"/>
    <n v="9972369.5099999998"/>
    <n v="9920641.9199999999"/>
    <n v="1820477.2700000014"/>
    <n v="1820477.2700000014"/>
    <n v="10757703.050000001"/>
    <n v="2000000"/>
    <n v="0"/>
    <n v="0"/>
    <n v="12757703.050000001"/>
  </r>
  <r>
    <s v="1.5-01-24"/>
    <x v="1"/>
    <n v="1"/>
    <x v="0"/>
    <n v="1.3"/>
    <x v="0"/>
    <s v="1.3.4"/>
    <x v="0"/>
    <s v="E"/>
    <s v="Actividades del sector público, que realiza en for"/>
    <s v="05_24"/>
    <x v="0"/>
    <n v="6"/>
    <x v="0"/>
    <n v="24"/>
    <x v="0"/>
    <s v="015_24"/>
    <s v="DIRECCIÓN GENERAL DE ADMINISTRACIÓN"/>
    <x v="0"/>
    <x v="0"/>
    <x v="0"/>
    <x v="5"/>
    <x v="5"/>
    <n v="14"/>
    <x v="2"/>
    <n v="1479595.2"/>
    <m/>
    <n v="1479595.2"/>
    <n v="0"/>
    <n v="1474030.21"/>
    <n v="1474030.21"/>
    <n v="1474030.21"/>
    <n v="1472993"/>
    <n v="1472993"/>
    <n v="5564.9899999999907"/>
    <n v="5564.9899999999907"/>
    <n v="1663121.59"/>
    <n v="0"/>
    <n v="0"/>
    <n v="183526.39"/>
    <n v="1479595.2"/>
  </r>
  <r>
    <s v="1.6-01-24"/>
    <x v="2"/>
    <n v="1"/>
    <x v="0"/>
    <n v="1.3"/>
    <x v="0"/>
    <s v="1.3.4"/>
    <x v="0"/>
    <s v="E"/>
    <s v="Actividades del sector público, que realiza en for"/>
    <s v="05_24"/>
    <x v="0"/>
    <n v="6"/>
    <x v="0"/>
    <n v="24"/>
    <x v="0"/>
    <s v="015_24"/>
    <s v="DIRECCIÓN GENERAL DE ADMINISTRACIÓN"/>
    <x v="0"/>
    <x v="0"/>
    <x v="0"/>
    <x v="5"/>
    <x v="5"/>
    <n v="14"/>
    <x v="2"/>
    <n v="1496757.97"/>
    <m/>
    <n v="1496757.97"/>
    <n v="0"/>
    <n v="981903.72"/>
    <n v="981903.72"/>
    <n v="981903.72"/>
    <n v="933158.40000000002"/>
    <n v="914149.48"/>
    <n v="514854.25"/>
    <n v="514854.25"/>
    <n v="1300000"/>
    <n v="196757.97"/>
    <n v="0"/>
    <n v="0"/>
    <n v="1496757.97"/>
  </r>
  <r>
    <s v="1.1-00-24"/>
    <x v="0"/>
    <n v="1"/>
    <x v="0"/>
    <n v="1.3"/>
    <x v="0"/>
    <s v="1.3.4"/>
    <x v="0"/>
    <s v="E"/>
    <s v="Actividades del sector público, que realiza en for"/>
    <s v="05_24"/>
    <x v="0"/>
    <n v="6"/>
    <x v="0"/>
    <n v="24"/>
    <x v="0"/>
    <s v="015_24"/>
    <s v="DIRECCIÓN GENERAL DE ADMINISTRACIÓN"/>
    <x v="0"/>
    <x v="0"/>
    <x v="0"/>
    <x v="6"/>
    <x v="6"/>
    <n v="13"/>
    <x v="1"/>
    <n v="218306.17"/>
    <m/>
    <n v="218306.17"/>
    <n v="105162275.34"/>
    <n v="218306.17"/>
    <n v="218306.17"/>
    <n v="218306.17"/>
    <n v="218306.17"/>
    <n v="218306.17"/>
    <n v="0"/>
    <n v="0"/>
    <n v="0"/>
    <n v="8306.08"/>
    <n v="0"/>
    <n v="104952275.25"/>
    <n v="-104943969.17"/>
  </r>
  <r>
    <s v="1.1-00-24"/>
    <x v="0"/>
    <n v="1"/>
    <x v="0"/>
    <n v="1.3"/>
    <x v="0"/>
    <s v="1.3.4"/>
    <x v="0"/>
    <s v="E"/>
    <s v="Actividades del sector público, que realiza en for"/>
    <s v="05_24"/>
    <x v="0"/>
    <n v="6"/>
    <x v="0"/>
    <n v="24"/>
    <x v="0"/>
    <s v="015_24"/>
    <s v="DIRECCIÓN GENERAL DE ADMINISTRACIÓN"/>
    <x v="0"/>
    <x v="0"/>
    <x v="0"/>
    <x v="6"/>
    <x v="6"/>
    <n v="14"/>
    <x v="2"/>
    <n v="62676.46"/>
    <m/>
    <n v="62676.46"/>
    <n v="15123264.68"/>
    <n v="62676.46"/>
    <n v="62676.46"/>
    <n v="62676.46"/>
    <n v="62676.46"/>
    <n v="62676.46"/>
    <n v="0"/>
    <n v="0"/>
    <n v="0"/>
    <n v="0"/>
    <n v="0"/>
    <n v="15060588.220000001"/>
    <n v="-15060588.220000001"/>
  </r>
  <r>
    <s v="1.5-01-24"/>
    <x v="1"/>
    <n v="1"/>
    <x v="0"/>
    <n v="1.3"/>
    <x v="0"/>
    <s v="1.3.4"/>
    <x v="0"/>
    <s v="E"/>
    <s v="Actividades del sector público, que realiza en for"/>
    <s v="05_24"/>
    <x v="0"/>
    <n v="6"/>
    <x v="0"/>
    <n v="24"/>
    <x v="0"/>
    <s v="015_24"/>
    <s v="DIRECCIÓN GENERAL DE ADMINISTRACIÓN"/>
    <x v="0"/>
    <x v="0"/>
    <x v="0"/>
    <x v="6"/>
    <x v="6"/>
    <n v="13"/>
    <x v="1"/>
    <n v="107591325.45"/>
    <m/>
    <n v="107591325.45"/>
    <n v="0"/>
    <n v="27532305.77"/>
    <n v="27532305.77"/>
    <n v="27532305.77"/>
    <n v="14348272.48"/>
    <n v="13631271.41"/>
    <n v="80059019.680000007"/>
    <n v="80059019.680000007"/>
    <n v="107599629.75"/>
    <n v="0"/>
    <n v="0"/>
    <n v="8304.2999999999993"/>
    <n v="107591325.45"/>
  </r>
  <r>
    <s v="1.6-01-24"/>
    <x v="2"/>
    <n v="1"/>
    <x v="0"/>
    <n v="1.3"/>
    <x v="0"/>
    <s v="1.3.4"/>
    <x v="0"/>
    <s v="E"/>
    <s v="Actividades del sector público, que realiza en for"/>
    <s v="05_24"/>
    <x v="0"/>
    <n v="6"/>
    <x v="0"/>
    <n v="24"/>
    <x v="0"/>
    <s v="015_24"/>
    <s v="DIRECCIÓN GENERAL DE ADMINISTRACIÓN"/>
    <x v="0"/>
    <x v="0"/>
    <x v="0"/>
    <x v="6"/>
    <x v="6"/>
    <n v="14"/>
    <x v="2"/>
    <n v="16905722.420000002"/>
    <m/>
    <n v="16905722.420000002"/>
    <n v="0"/>
    <n v="12995182.01"/>
    <n v="12995182.01"/>
    <n v="12995182.01"/>
    <n v="12383070.689999999"/>
    <n v="12124069.140000001"/>
    <n v="3910540.410000002"/>
    <n v="3910540.410000002"/>
    <n v="20898342.859999999"/>
    <n v="0"/>
    <n v="0"/>
    <n v="3992620.44"/>
    <n v="16905722.420000002"/>
  </r>
  <r>
    <s v="1.1-00-24"/>
    <x v="0"/>
    <n v="1"/>
    <x v="0"/>
    <n v="1.3"/>
    <x v="0"/>
    <s v="1.3.4"/>
    <x v="0"/>
    <s v="E"/>
    <s v="Actividades del sector público, que realiza en for"/>
    <s v="05_24"/>
    <x v="0"/>
    <n v="6"/>
    <x v="0"/>
    <n v="24"/>
    <x v="0"/>
    <s v="015_24"/>
    <s v="DIRECCIÓN GENERAL DE ADMINISTRACIÓN"/>
    <x v="0"/>
    <x v="0"/>
    <x v="0"/>
    <x v="7"/>
    <x v="7"/>
    <n v="0"/>
    <x v="0"/>
    <n v="210546.86"/>
    <m/>
    <n v="210546.86"/>
    <n v="700000"/>
    <n v="210546.86"/>
    <n v="210546.86"/>
    <n v="210546.86"/>
    <n v="210546.86"/>
    <n v="210546.86"/>
    <n v="0"/>
    <n v="0"/>
    <n v="0"/>
    <n v="0"/>
    <n v="0"/>
    <n v="489453.14"/>
    <n v="-489453.14"/>
  </r>
  <r>
    <s v="1.5-01-24"/>
    <x v="1"/>
    <n v="1"/>
    <x v="0"/>
    <n v="1.3"/>
    <x v="0"/>
    <s v="1.3.4"/>
    <x v="0"/>
    <s v="E"/>
    <s v="Actividades del sector público, que realiza en for"/>
    <s v="05_24"/>
    <x v="0"/>
    <n v="6"/>
    <x v="0"/>
    <n v="24"/>
    <x v="0"/>
    <s v="015_24"/>
    <s v="DIRECCIÓN GENERAL DE ADMINISTRACIÓN"/>
    <x v="0"/>
    <x v="0"/>
    <x v="0"/>
    <x v="7"/>
    <x v="7"/>
    <n v="0"/>
    <x v="0"/>
    <n v="228292.44"/>
    <m/>
    <n v="228292.44"/>
    <n v="0"/>
    <n v="28206.54"/>
    <n v="28206.54"/>
    <n v="28206.54"/>
    <n v="28206.54"/>
    <n v="28206.54"/>
    <n v="200085.9"/>
    <n v="200085.9"/>
    <n v="228292.44"/>
    <n v="0"/>
    <n v="0"/>
    <n v="0"/>
    <n v="228292.44"/>
  </r>
  <r>
    <s v="1.6-01-24"/>
    <x v="2"/>
    <n v="1"/>
    <x v="0"/>
    <n v="1.3"/>
    <x v="0"/>
    <s v="1.3.4"/>
    <x v="0"/>
    <s v="E"/>
    <s v="Actividades del sector público, que realiza en for"/>
    <s v="05_24"/>
    <x v="0"/>
    <n v="6"/>
    <x v="0"/>
    <n v="24"/>
    <x v="0"/>
    <s v="015_24"/>
    <s v="DIRECCIÓN GENERAL DE ADMINISTRACIÓN"/>
    <x v="0"/>
    <x v="0"/>
    <x v="0"/>
    <x v="7"/>
    <x v="7"/>
    <n v="0"/>
    <x v="0"/>
    <n v="261160.7"/>
    <m/>
    <n v="261160.7"/>
    <n v="0"/>
    <n v="261160.7"/>
    <n v="261160.7"/>
    <n v="261160.7"/>
    <n v="261160.7"/>
    <n v="261160.7"/>
    <n v="0"/>
    <n v="0"/>
    <n v="0"/>
    <n v="261160.7"/>
    <n v="0"/>
    <n v="0"/>
    <n v="261160.7"/>
  </r>
  <r>
    <s v="1.1-00-24"/>
    <x v="0"/>
    <n v="1"/>
    <x v="0"/>
    <n v="1.3"/>
    <x v="0"/>
    <s v="1.3.4"/>
    <x v="0"/>
    <s v="E"/>
    <s v="Actividades del sector público, que realiza en for"/>
    <s v="05_24"/>
    <x v="0"/>
    <n v="6"/>
    <x v="0"/>
    <n v="24"/>
    <x v="0"/>
    <s v="015_24"/>
    <s v="DIRECCIÓN GENERAL DE ADMINISTRACIÓN"/>
    <x v="0"/>
    <x v="0"/>
    <x v="0"/>
    <x v="8"/>
    <x v="8"/>
    <n v="0"/>
    <x v="0"/>
    <n v="124381.8"/>
    <m/>
    <n v="124381.8"/>
    <n v="7500000"/>
    <n v="124381.8"/>
    <n v="124381.8"/>
    <n v="124381.8"/>
    <n v="124381.8"/>
    <n v="124381.8"/>
    <n v="0"/>
    <n v="0"/>
    <n v="0"/>
    <n v="0"/>
    <n v="0"/>
    <n v="7375618.2000000002"/>
    <n v="-7375618.2000000002"/>
  </r>
  <r>
    <s v="1.5-01-24"/>
    <x v="1"/>
    <n v="1"/>
    <x v="0"/>
    <n v="1.3"/>
    <x v="0"/>
    <s v="1.3.4"/>
    <x v="0"/>
    <s v="E"/>
    <s v="Actividades del sector público, que realiza en for"/>
    <s v="05_24"/>
    <x v="0"/>
    <n v="6"/>
    <x v="0"/>
    <n v="24"/>
    <x v="0"/>
    <s v="015_24"/>
    <s v="DIRECCIÓN GENERAL DE ADMINISTRACIÓN"/>
    <x v="0"/>
    <x v="0"/>
    <x v="0"/>
    <x v="8"/>
    <x v="8"/>
    <n v="0"/>
    <x v="0"/>
    <n v="6920373.2000000002"/>
    <m/>
    <n v="6920373.2000000002"/>
    <n v="0"/>
    <n v="156975"/>
    <n v="156975"/>
    <n v="156975"/>
    <n v="156975"/>
    <n v="156975"/>
    <n v="6763398.2000000002"/>
    <n v="6763398.2000000002"/>
    <n v="6920373.2000000002"/>
    <n v="0"/>
    <n v="0"/>
    <n v="0"/>
    <n v="6920373.2000000002"/>
  </r>
  <r>
    <s v="1.6-01-24"/>
    <x v="2"/>
    <n v="1"/>
    <x v="0"/>
    <n v="1.3"/>
    <x v="0"/>
    <s v="1.3.4"/>
    <x v="0"/>
    <s v="E"/>
    <s v="Actividades del sector público, que realiza en for"/>
    <s v="05_24"/>
    <x v="0"/>
    <n v="6"/>
    <x v="0"/>
    <n v="24"/>
    <x v="0"/>
    <s v="015_24"/>
    <s v="DIRECCIÓN GENERAL DE ADMINISTRACIÓN"/>
    <x v="0"/>
    <x v="0"/>
    <x v="0"/>
    <x v="8"/>
    <x v="8"/>
    <n v="0"/>
    <x v="0"/>
    <n v="455245"/>
    <m/>
    <n v="455245"/>
    <n v="0"/>
    <n v="455245"/>
    <n v="455245"/>
    <n v="455245"/>
    <n v="455245"/>
    <n v="455245"/>
    <n v="0"/>
    <n v="0"/>
    <n v="0"/>
    <n v="455245"/>
    <n v="0"/>
    <n v="0"/>
    <n v="455245"/>
  </r>
  <r>
    <s v="1.1-00-24"/>
    <x v="0"/>
    <n v="1"/>
    <x v="0"/>
    <n v="1.3"/>
    <x v="0"/>
    <s v="1.3.4"/>
    <x v="0"/>
    <s v="E"/>
    <s v="Actividades del sector público, que realiza en for"/>
    <s v="05_24"/>
    <x v="0"/>
    <n v="6"/>
    <x v="0"/>
    <n v="24"/>
    <x v="0"/>
    <s v="015_24"/>
    <s v="DIRECCIÓN GENERAL DE ADMINISTRACIÓN"/>
    <x v="0"/>
    <x v="0"/>
    <x v="0"/>
    <x v="9"/>
    <x v="9"/>
    <n v="13"/>
    <x v="1"/>
    <n v="3492412.72"/>
    <m/>
    <n v="3492412.72"/>
    <n v="45430103.369999997"/>
    <n v="3492412.72"/>
    <n v="3492412.72"/>
    <n v="3492412.72"/>
    <n v="3492412.72"/>
    <n v="3492412.72"/>
    <n v="0"/>
    <n v="0"/>
    <n v="0"/>
    <n v="42.74"/>
    <n v="0"/>
    <n v="41937733.390000001"/>
    <n v="-41937690.649999999"/>
  </r>
  <r>
    <s v="1.1-00-24"/>
    <x v="0"/>
    <n v="1"/>
    <x v="0"/>
    <n v="1.3"/>
    <x v="0"/>
    <s v="1.3.4"/>
    <x v="0"/>
    <s v="E"/>
    <s v="Actividades del sector público, que realiza en for"/>
    <s v="05_24"/>
    <x v="0"/>
    <n v="6"/>
    <x v="0"/>
    <n v="24"/>
    <x v="0"/>
    <s v="015_24"/>
    <s v="DIRECCIÓN GENERAL DE ADMINISTRACIÓN"/>
    <x v="0"/>
    <x v="0"/>
    <x v="0"/>
    <x v="9"/>
    <x v="9"/>
    <n v="14"/>
    <x v="2"/>
    <n v="1264922.69"/>
    <m/>
    <n v="1264922.69"/>
    <n v="6533249.9100000001"/>
    <n v="1264922.69"/>
    <n v="1264922.69"/>
    <n v="1264922.69"/>
    <n v="1264922.69"/>
    <n v="1264922.69"/>
    <n v="0"/>
    <n v="0"/>
    <n v="0"/>
    <n v="797098.75"/>
    <n v="0"/>
    <n v="6065425.9699999997"/>
    <n v="-5268327.22"/>
  </r>
  <r>
    <s v="1.5-01-24"/>
    <x v="1"/>
    <n v="1"/>
    <x v="0"/>
    <n v="1.3"/>
    <x v="0"/>
    <s v="1.3.4"/>
    <x v="0"/>
    <s v="E"/>
    <s v="Actividades del sector público, que realiza en for"/>
    <s v="05_24"/>
    <x v="0"/>
    <n v="6"/>
    <x v="0"/>
    <n v="24"/>
    <x v="0"/>
    <s v="015_24"/>
    <s v="DIRECCIÓN GENERAL DE ADMINISTRACIÓN"/>
    <x v="0"/>
    <x v="0"/>
    <x v="0"/>
    <x v="9"/>
    <x v="9"/>
    <n v="13"/>
    <x v="1"/>
    <n v="43081348.140000001"/>
    <m/>
    <n v="43081348.140000001"/>
    <n v="0"/>
    <n v="24268180.370000001"/>
    <n v="24268180.370000001"/>
    <n v="24268180.370000001"/>
    <n v="24268180.370000001"/>
    <n v="24268180.370000001"/>
    <n v="18813167.77"/>
    <n v="18813167.77"/>
    <n v="43081390.539999999"/>
    <n v="0"/>
    <n v="0"/>
    <n v="42.4"/>
    <n v="43081348.140000001"/>
  </r>
  <r>
    <s v="1.5-01-24"/>
    <x v="1"/>
    <n v="1"/>
    <x v="0"/>
    <n v="1.3"/>
    <x v="0"/>
    <s v="1.3.4"/>
    <x v="0"/>
    <s v="E"/>
    <s v="Actividades del sector público, que realiza en for"/>
    <s v="05_24"/>
    <x v="0"/>
    <n v="6"/>
    <x v="0"/>
    <n v="24"/>
    <x v="0"/>
    <s v="015_24"/>
    <s v="DIRECCIÓN GENERAL DE ADMINISTRACIÓN"/>
    <x v="0"/>
    <x v="0"/>
    <x v="0"/>
    <x v="9"/>
    <x v="9"/>
    <n v="14"/>
    <x v="2"/>
    <n v="1959014.55"/>
    <m/>
    <n v="1959014.55"/>
    <n v="0"/>
    <n v="1959014.55"/>
    <n v="1959014.55"/>
    <n v="1959014.55"/>
    <n v="1959014.55"/>
    <n v="1959014.55"/>
    <n v="0"/>
    <n v="0"/>
    <n v="1959014.55"/>
    <n v="0"/>
    <n v="0"/>
    <n v="0"/>
    <n v="1959014.55"/>
  </r>
  <r>
    <s v="1.6-01-24"/>
    <x v="2"/>
    <n v="1"/>
    <x v="0"/>
    <n v="1.3"/>
    <x v="0"/>
    <s v="1.3.4"/>
    <x v="0"/>
    <s v="E"/>
    <s v="Actividades del sector público, que realiza en for"/>
    <s v="05_24"/>
    <x v="0"/>
    <n v="6"/>
    <x v="0"/>
    <n v="24"/>
    <x v="0"/>
    <s v="015_24"/>
    <s v="DIRECCIÓN GENERAL DE ADMINISTRACIÓN"/>
    <x v="0"/>
    <x v="0"/>
    <x v="0"/>
    <x v="9"/>
    <x v="9"/>
    <n v="14"/>
    <x v="2"/>
    <n v="4106411.08"/>
    <m/>
    <n v="4106411.08"/>
    <n v="0"/>
    <n v="2299992.2400000002"/>
    <n v="2299992.2400000002"/>
    <n v="2299992.2400000002"/>
    <n v="2299992.2400000002"/>
    <n v="2299992.2400000002"/>
    <n v="1806418.8399999999"/>
    <n v="1806418.8399999999"/>
    <n v="3350953.81"/>
    <n v="755457.27"/>
    <n v="0"/>
    <n v="0"/>
    <n v="4106411.08"/>
  </r>
  <r>
    <s v="1.1-00-24"/>
    <x v="0"/>
    <n v="1"/>
    <x v="0"/>
    <n v="1.3"/>
    <x v="0"/>
    <s v="1.3.4"/>
    <x v="0"/>
    <s v="E"/>
    <s v="Actividades del sector público, que realiza en for"/>
    <s v="05_24"/>
    <x v="0"/>
    <n v="6"/>
    <x v="0"/>
    <n v="24"/>
    <x v="0"/>
    <s v="015_24"/>
    <s v="DIRECCIÓN GENERAL DE ADMINISTRACIÓN"/>
    <x v="0"/>
    <x v="0"/>
    <x v="0"/>
    <x v="10"/>
    <x v="10"/>
    <n v="13"/>
    <x v="1"/>
    <n v="1647769.43"/>
    <m/>
    <n v="1647769.43"/>
    <n v="22715052.239999998"/>
    <n v="1647769.43"/>
    <n v="1647769.43"/>
    <n v="1647769.43"/>
    <n v="1647769.43"/>
    <n v="1647769.43"/>
    <n v="0"/>
    <n v="0"/>
    <n v="0"/>
    <n v="0"/>
    <n v="0"/>
    <n v="21067282.809999999"/>
    <n v="-21067282.809999999"/>
  </r>
  <r>
    <s v="1.1-00-24"/>
    <x v="0"/>
    <n v="1"/>
    <x v="0"/>
    <n v="1.3"/>
    <x v="0"/>
    <s v="1.3.4"/>
    <x v="0"/>
    <s v="E"/>
    <s v="Actividades del sector público, que realiza en for"/>
    <s v="05_24"/>
    <x v="0"/>
    <n v="6"/>
    <x v="0"/>
    <n v="24"/>
    <x v="0"/>
    <s v="015_24"/>
    <s v="DIRECCIÓN GENERAL DE ADMINISTRACIÓN"/>
    <x v="0"/>
    <x v="0"/>
    <x v="0"/>
    <x v="10"/>
    <x v="10"/>
    <n v="14"/>
    <x v="2"/>
    <n v="462325.63"/>
    <m/>
    <n v="462325.63"/>
    <n v="3266624.41"/>
    <n v="461419.27"/>
    <n v="461419.27"/>
    <n v="461419.27"/>
    <n v="461419.27"/>
    <n v="461419.27"/>
    <n v="906.35999999998603"/>
    <n v="906.35999999998603"/>
    <n v="0"/>
    <n v="0.38"/>
    <n v="0"/>
    <n v="2804299.16"/>
    <n v="-2804298.78"/>
  </r>
  <r>
    <s v="1.5-01-24"/>
    <x v="1"/>
    <n v="1"/>
    <x v="0"/>
    <n v="1.3"/>
    <x v="0"/>
    <s v="1.3.4"/>
    <x v="0"/>
    <s v="E"/>
    <s v="Actividades del sector público, que realiza en for"/>
    <s v="05_24"/>
    <x v="0"/>
    <n v="6"/>
    <x v="0"/>
    <n v="21"/>
    <x v="1"/>
    <s v="015_24"/>
    <s v="DIRECCIÓN GENERAL DE ADMINISTRACIÓN"/>
    <x v="0"/>
    <x v="0"/>
    <x v="0"/>
    <x v="10"/>
    <x v="10"/>
    <n v="13"/>
    <x v="1"/>
    <n v="0"/>
    <m/>
    <n v="0"/>
    <n v="0"/>
    <n v="0"/>
    <n v="0"/>
    <n v="0"/>
    <n v="0"/>
    <n v="0"/>
    <n v="0"/>
    <n v="0"/>
    <n v="0"/>
    <n v="0"/>
    <n v="0"/>
    <n v="0"/>
    <n v="0"/>
  </r>
  <r>
    <s v="1.5-01-24"/>
    <x v="1"/>
    <n v="1"/>
    <x v="0"/>
    <n v="1.3"/>
    <x v="0"/>
    <s v="1.3.4"/>
    <x v="0"/>
    <s v="E"/>
    <s v="Actividades del sector público, que realiza en for"/>
    <s v="05_24"/>
    <x v="0"/>
    <n v="6"/>
    <x v="0"/>
    <n v="24"/>
    <x v="0"/>
    <s v="015_24"/>
    <s v="DIRECCIÓN GENERAL DE ADMINISTRACIÓN"/>
    <x v="0"/>
    <x v="0"/>
    <x v="0"/>
    <x v="10"/>
    <x v="10"/>
    <n v="13"/>
    <x v="1"/>
    <n v="21639111"/>
    <m/>
    <n v="21639111"/>
    <n v="0"/>
    <n v="12281071.640000001"/>
    <n v="12281071.640000001"/>
    <n v="12281071.640000001"/>
    <n v="12281071.640000001"/>
    <n v="12281071.640000001"/>
    <n v="9358039.3599999994"/>
    <n v="9358039.3599999994"/>
    <n v="21639111"/>
    <n v="0"/>
    <n v="0"/>
    <n v="0"/>
    <n v="21639111"/>
  </r>
  <r>
    <s v="1.6-01-24"/>
    <x v="2"/>
    <n v="1"/>
    <x v="0"/>
    <n v="1.3"/>
    <x v="0"/>
    <s v="1.3.4"/>
    <x v="0"/>
    <s v="E"/>
    <s v="Actividades del sector público, que realiza en for"/>
    <s v="05_24"/>
    <x v="0"/>
    <n v="6"/>
    <x v="0"/>
    <n v="21"/>
    <x v="1"/>
    <s v="015_24"/>
    <s v="DIRECCIÓN GENERAL DE ADMINISTRACIÓN"/>
    <x v="0"/>
    <x v="0"/>
    <x v="0"/>
    <x v="10"/>
    <x v="10"/>
    <n v="14"/>
    <x v="2"/>
    <n v="0"/>
    <m/>
    <n v="0"/>
    <n v="0"/>
    <n v="0"/>
    <n v="0"/>
    <n v="0"/>
    <n v="0"/>
    <n v="0"/>
    <n v="0"/>
    <n v="0"/>
    <n v="0"/>
    <n v="0"/>
    <n v="0"/>
    <n v="0"/>
    <n v="0"/>
  </r>
  <r>
    <s v="1.6-01-24"/>
    <x v="2"/>
    <n v="1"/>
    <x v="0"/>
    <n v="1.3"/>
    <x v="0"/>
    <s v="1.3.4"/>
    <x v="0"/>
    <s v="E"/>
    <s v="Actividades del sector público, que realiza en for"/>
    <s v="05_24"/>
    <x v="0"/>
    <n v="6"/>
    <x v="0"/>
    <n v="24"/>
    <x v="0"/>
    <s v="015_24"/>
    <s v="DIRECCIÓN GENERAL DE ADMINISTRACIÓN"/>
    <x v="0"/>
    <x v="0"/>
    <x v="0"/>
    <x v="10"/>
    <x v="10"/>
    <n v="14"/>
    <x v="2"/>
    <n v="3202848.53"/>
    <m/>
    <n v="3202848.53"/>
    <n v="0"/>
    <n v="2506884.39"/>
    <n v="2506884.39"/>
    <n v="2506884.39"/>
    <n v="2506884.39"/>
    <n v="2506884.39"/>
    <n v="695964.13999999966"/>
    <n v="695964.13999999966"/>
    <n v="3202848.53"/>
    <n v="0"/>
    <n v="0"/>
    <n v="0"/>
    <n v="3202848.53"/>
  </r>
  <r>
    <s v="1.1-00-24"/>
    <x v="0"/>
    <n v="1"/>
    <x v="0"/>
    <n v="1.3"/>
    <x v="0"/>
    <s v="1.3.4"/>
    <x v="0"/>
    <s v="E"/>
    <s v="Actividades del sector público, que realiza en for"/>
    <s v="05_24"/>
    <x v="0"/>
    <n v="6"/>
    <x v="0"/>
    <n v="24"/>
    <x v="0"/>
    <s v="015_24"/>
    <s v="DIRECCIÓN GENERAL DE ADMINISTRACIÓN"/>
    <x v="0"/>
    <x v="0"/>
    <x v="0"/>
    <x v="11"/>
    <x v="11"/>
    <n v="13"/>
    <x v="1"/>
    <n v="1693329.93"/>
    <m/>
    <n v="1693329.93"/>
    <n v="15143370.32"/>
    <n v="1693329.93"/>
    <n v="1693329.93"/>
    <n v="1693329.93"/>
    <n v="1693329.93"/>
    <n v="1693329.93"/>
    <n v="0"/>
    <n v="0"/>
    <n v="0"/>
    <n v="45.18"/>
    <n v="0"/>
    <n v="13450085.57"/>
    <n v="-13450040.390000001"/>
  </r>
  <r>
    <s v="1.1-00-24"/>
    <x v="0"/>
    <n v="1"/>
    <x v="0"/>
    <n v="1.3"/>
    <x v="0"/>
    <s v="1.3.4"/>
    <x v="0"/>
    <s v="E"/>
    <s v="Actividades del sector público, que realiza en for"/>
    <s v="05_24"/>
    <x v="0"/>
    <n v="6"/>
    <x v="0"/>
    <n v="24"/>
    <x v="0"/>
    <s v="015_24"/>
    <s v="DIRECCIÓN GENERAL DE ADMINISTRACIÓN"/>
    <x v="0"/>
    <x v="0"/>
    <x v="0"/>
    <x v="11"/>
    <x v="11"/>
    <n v="14"/>
    <x v="2"/>
    <n v="514513.31"/>
    <m/>
    <n v="514513.31"/>
    <n v="2177747.44"/>
    <n v="514513.31"/>
    <n v="514513.31"/>
    <n v="514513.31"/>
    <n v="514513.31"/>
    <n v="514513.31"/>
    <n v="0"/>
    <n v="0"/>
    <n v="0"/>
    <n v="265702"/>
    <n v="0"/>
    <n v="1928936.13"/>
    <n v="-1663234.13"/>
  </r>
  <r>
    <s v="1.5-01-24"/>
    <x v="1"/>
    <n v="1"/>
    <x v="0"/>
    <n v="1.3"/>
    <x v="0"/>
    <s v="1.3.4"/>
    <x v="0"/>
    <s v="E"/>
    <s v="Actividades del sector público, que realiza en for"/>
    <s v="05_24"/>
    <x v="0"/>
    <n v="6"/>
    <x v="0"/>
    <n v="24"/>
    <x v="0"/>
    <s v="015_24"/>
    <s v="DIRECCIÓN GENERAL DE ADMINISTRACIÓN"/>
    <x v="0"/>
    <x v="0"/>
    <x v="0"/>
    <x v="11"/>
    <x v="11"/>
    <n v="13"/>
    <x v="1"/>
    <n v="13831257.02"/>
    <m/>
    <n v="13831257.02"/>
    <n v="0"/>
    <n v="7539543.04"/>
    <n v="7539543.04"/>
    <n v="7539543.04"/>
    <n v="7539543.04"/>
    <n v="7539543.04"/>
    <n v="6291713.9799999995"/>
    <n v="6291713.9799999995"/>
    <n v="13831302.199999999"/>
    <n v="0"/>
    <n v="0"/>
    <n v="45.18"/>
    <n v="13831257.02"/>
  </r>
  <r>
    <s v="1.5-01-24"/>
    <x v="1"/>
    <n v="1"/>
    <x v="0"/>
    <n v="1.3"/>
    <x v="0"/>
    <s v="1.3.4"/>
    <x v="0"/>
    <s v="E"/>
    <s v="Actividades del sector público, que realiza en for"/>
    <s v="05_24"/>
    <x v="0"/>
    <n v="6"/>
    <x v="0"/>
    <n v="24"/>
    <x v="0"/>
    <s v="015_24"/>
    <s v="DIRECCIÓN GENERAL DE ADMINISTRACIÓN"/>
    <x v="0"/>
    <x v="0"/>
    <x v="0"/>
    <x v="11"/>
    <x v="11"/>
    <n v="14"/>
    <x v="2"/>
    <n v="697726.57"/>
    <m/>
    <n v="697726.57"/>
    <n v="0"/>
    <n v="697726.57"/>
    <n v="697726.57"/>
    <n v="697726.57"/>
    <n v="697726.57"/>
    <n v="697726.57"/>
    <n v="0"/>
    <n v="0"/>
    <n v="697726.57"/>
    <n v="0"/>
    <n v="0"/>
    <n v="0"/>
    <n v="697726.57"/>
  </r>
  <r>
    <s v="1.6-01-24"/>
    <x v="2"/>
    <n v="1"/>
    <x v="0"/>
    <n v="1.3"/>
    <x v="0"/>
    <s v="1.3.4"/>
    <x v="0"/>
    <s v="E"/>
    <s v="Actividades del sector público, que realiza en for"/>
    <s v="05_24"/>
    <x v="0"/>
    <n v="6"/>
    <x v="0"/>
    <n v="24"/>
    <x v="0"/>
    <s v="015_24"/>
    <s v="DIRECCIÓN GENERAL DE ADMINISTRACIÓN"/>
    <x v="0"/>
    <x v="0"/>
    <x v="0"/>
    <x v="11"/>
    <x v="11"/>
    <n v="14"/>
    <x v="2"/>
    <n v="1231209.56"/>
    <m/>
    <n v="1231209.56"/>
    <n v="0"/>
    <n v="628707.87"/>
    <n v="628707.87"/>
    <n v="628707.87"/>
    <n v="628707.87"/>
    <n v="628707.87"/>
    <n v="602501.69000000006"/>
    <n v="602501.69000000006"/>
    <n v="980439.15"/>
    <n v="250770.41"/>
    <n v="0"/>
    <n v="0"/>
    <n v="1231209.56"/>
  </r>
  <r>
    <s v="1.1-00-24"/>
    <x v="0"/>
    <n v="1"/>
    <x v="0"/>
    <n v="1.3"/>
    <x v="0"/>
    <s v="1.3.4"/>
    <x v="0"/>
    <s v="E"/>
    <s v="Actividades del sector público, que realiza en for"/>
    <s v="05_24"/>
    <x v="0"/>
    <n v="6"/>
    <x v="0"/>
    <n v="24"/>
    <x v="0"/>
    <s v="015_24"/>
    <s v="DIRECCIÓN GENERAL DE ADMINISTRACIÓN"/>
    <x v="0"/>
    <x v="0"/>
    <x v="0"/>
    <x v="12"/>
    <x v="12"/>
    <n v="13"/>
    <x v="1"/>
    <n v="9611981.8100000005"/>
    <m/>
    <n v="9611981.8100000005"/>
    <n v="132504454.87"/>
    <n v="9611981.8100000005"/>
    <n v="9611981.8100000005"/>
    <n v="9611981.8100000005"/>
    <n v="9611981.8100000005"/>
    <n v="9611981.8100000005"/>
    <n v="0"/>
    <n v="0"/>
    <n v="0"/>
    <n v="14.3"/>
    <n v="0"/>
    <n v="122892487.36"/>
    <n v="-122892473.06"/>
  </r>
  <r>
    <s v="1.1-00-24"/>
    <x v="0"/>
    <n v="1"/>
    <x v="0"/>
    <n v="1.3"/>
    <x v="0"/>
    <s v="1.3.4"/>
    <x v="0"/>
    <s v="E"/>
    <s v="Actividades del sector público, que realiza en for"/>
    <s v="05_24"/>
    <x v="0"/>
    <n v="6"/>
    <x v="0"/>
    <n v="24"/>
    <x v="0"/>
    <s v="015_24"/>
    <s v="DIRECCIÓN GENERAL DE ADMINISTRACIÓN"/>
    <x v="0"/>
    <x v="0"/>
    <x v="0"/>
    <x v="12"/>
    <x v="12"/>
    <n v="14"/>
    <x v="2"/>
    <n v="4551856.1900000004"/>
    <m/>
    <n v="4551856.1900000004"/>
    <n v="19055325.550000001"/>
    <n v="4546569.07"/>
    <n v="4546569.07"/>
    <n v="4546569.07"/>
    <n v="4546569.07"/>
    <n v="4546569.07"/>
    <n v="5287.1200000001118"/>
    <n v="5287.1200000001118"/>
    <n v="0"/>
    <n v="0"/>
    <n v="0"/>
    <n v="14503469.359999999"/>
    <n v="-14503469.359999999"/>
  </r>
  <r>
    <s v="1.5-01-24"/>
    <x v="1"/>
    <n v="1"/>
    <x v="0"/>
    <n v="1.3"/>
    <x v="0"/>
    <s v="1.3.4"/>
    <x v="0"/>
    <s v="E"/>
    <s v="Actividades del sector público, que realiza en for"/>
    <s v="05_24"/>
    <x v="0"/>
    <n v="6"/>
    <x v="0"/>
    <n v="21"/>
    <x v="1"/>
    <s v="015_24"/>
    <s v="DIRECCIÓN GENERAL DE ADMINISTRACIÓN"/>
    <x v="0"/>
    <x v="0"/>
    <x v="0"/>
    <x v="12"/>
    <x v="12"/>
    <n v="13"/>
    <x v="1"/>
    <n v="0"/>
    <m/>
    <n v="0"/>
    <n v="0"/>
    <n v="0"/>
    <n v="0"/>
    <n v="0"/>
    <n v="0"/>
    <n v="0"/>
    <n v="0"/>
    <n v="0"/>
    <n v="0"/>
    <n v="0"/>
    <n v="0"/>
    <n v="0"/>
    <n v="0"/>
  </r>
  <r>
    <s v="1.5-01-24"/>
    <x v="1"/>
    <n v="1"/>
    <x v="0"/>
    <n v="1.3"/>
    <x v="0"/>
    <s v="1.3.4"/>
    <x v="0"/>
    <s v="E"/>
    <s v="Actividades del sector público, que realiza en for"/>
    <s v="05_24"/>
    <x v="0"/>
    <n v="6"/>
    <x v="0"/>
    <n v="24"/>
    <x v="0"/>
    <s v="015_24"/>
    <s v="DIRECCIÓN GENERAL DE ADMINISTRACIÓN"/>
    <x v="0"/>
    <x v="0"/>
    <x v="0"/>
    <x v="12"/>
    <x v="12"/>
    <n v="13"/>
    <x v="1"/>
    <n v="124228154.03"/>
    <m/>
    <n v="124228154.03"/>
    <n v="0"/>
    <n v="72976487.280000001"/>
    <n v="72976487.280000001"/>
    <n v="72976487.280000001"/>
    <n v="72976487.280000001"/>
    <n v="72976487.280000001"/>
    <n v="51251666.75"/>
    <n v="51251666.75"/>
    <n v="126228154.03"/>
    <n v="0"/>
    <n v="0"/>
    <n v="2000000"/>
    <n v="124228154.03"/>
  </r>
  <r>
    <s v="1.6-01-24"/>
    <x v="2"/>
    <n v="1"/>
    <x v="0"/>
    <n v="1.3"/>
    <x v="0"/>
    <s v="1.3.4"/>
    <x v="0"/>
    <s v="E"/>
    <s v="Actividades del sector público, que realiza en for"/>
    <s v="05_24"/>
    <x v="0"/>
    <n v="6"/>
    <x v="0"/>
    <n v="21"/>
    <x v="1"/>
    <s v="015_24"/>
    <s v="DIRECCIÓN GENERAL DE ADMINISTRACIÓN"/>
    <x v="0"/>
    <x v="0"/>
    <x v="0"/>
    <x v="12"/>
    <x v="12"/>
    <n v="14"/>
    <x v="2"/>
    <n v="0"/>
    <m/>
    <n v="0"/>
    <n v="0"/>
    <n v="0"/>
    <n v="0"/>
    <n v="0"/>
    <n v="0"/>
    <n v="0"/>
    <n v="0"/>
    <n v="0"/>
    <n v="0"/>
    <n v="0"/>
    <n v="0"/>
    <n v="0"/>
    <n v="0"/>
  </r>
  <r>
    <s v="1.6-01-24"/>
    <x v="2"/>
    <n v="1"/>
    <x v="0"/>
    <n v="1.3"/>
    <x v="0"/>
    <s v="1.3.4"/>
    <x v="0"/>
    <s v="E"/>
    <s v="Actividades del sector público, que realiza en for"/>
    <s v="05_24"/>
    <x v="0"/>
    <n v="6"/>
    <x v="0"/>
    <n v="24"/>
    <x v="0"/>
    <s v="015_24"/>
    <s v="DIRECCIÓN GENERAL DE ADMINISTRACIÓN"/>
    <x v="0"/>
    <x v="0"/>
    <x v="0"/>
    <x v="12"/>
    <x v="12"/>
    <n v="14"/>
    <x v="2"/>
    <n v="16828326.399999999"/>
    <m/>
    <n v="16828326.399999999"/>
    <n v="0"/>
    <n v="14962861.66"/>
    <n v="14962861.66"/>
    <n v="14962861.66"/>
    <n v="14962861.66"/>
    <n v="14962861.66"/>
    <n v="1865464.7399999984"/>
    <n v="1865464.7399999984"/>
    <n v="16828326.399999999"/>
    <n v="0"/>
    <n v="0"/>
    <n v="0"/>
    <n v="16828326.399999999"/>
  </r>
  <r>
    <s v="1.1-00-24"/>
    <x v="0"/>
    <n v="1"/>
    <x v="0"/>
    <n v="1.3"/>
    <x v="0"/>
    <s v="1.3.4"/>
    <x v="0"/>
    <s v="E"/>
    <s v="Actividades del sector público, que realiza en for"/>
    <s v="05_24"/>
    <x v="0"/>
    <n v="6"/>
    <x v="0"/>
    <n v="24"/>
    <x v="0"/>
    <s v="015_24"/>
    <s v="DIRECCIÓN GENERAL DE ADMINISTRACIÓN"/>
    <x v="0"/>
    <x v="0"/>
    <x v="0"/>
    <x v="13"/>
    <x v="13"/>
    <n v="0"/>
    <x v="0"/>
    <n v="11088589.48"/>
    <m/>
    <n v="11088589.48"/>
    <n v="13616211"/>
    <n v="11088589.48"/>
    <n v="11088589.48"/>
    <n v="11088589.48"/>
    <n v="11088589.48"/>
    <n v="11088589.48"/>
    <n v="0"/>
    <n v="0"/>
    <n v="0"/>
    <n v="0"/>
    <n v="0"/>
    <n v="2527621.52"/>
    <n v="-2527621.52"/>
  </r>
  <r>
    <s v="1.5-01-24"/>
    <x v="1"/>
    <n v="1"/>
    <x v="0"/>
    <n v="1.3"/>
    <x v="0"/>
    <s v="1.3.4"/>
    <x v="0"/>
    <s v="E"/>
    <s v="Actividades del sector público, que realiza en for"/>
    <s v="05_24"/>
    <x v="0"/>
    <n v="6"/>
    <x v="0"/>
    <n v="24"/>
    <x v="0"/>
    <s v="015_24"/>
    <s v="DIRECCIÓN GENERAL DE ADMINISTRACIÓN"/>
    <x v="0"/>
    <x v="0"/>
    <x v="0"/>
    <x v="13"/>
    <x v="13"/>
    <n v="0"/>
    <x v="0"/>
    <n v="2527621.52"/>
    <m/>
    <n v="2527621.52"/>
    <n v="0"/>
    <n v="0"/>
    <n v="0"/>
    <n v="0"/>
    <n v="0"/>
    <n v="0"/>
    <n v="2527621.52"/>
    <n v="2527621.52"/>
    <n v="2527621.52"/>
    <n v="0"/>
    <n v="0"/>
    <n v="0"/>
    <n v="2527621.52"/>
  </r>
  <r>
    <s v="1.1-00-24"/>
    <x v="0"/>
    <n v="1"/>
    <x v="0"/>
    <n v="1.3"/>
    <x v="0"/>
    <s v="1.3.4"/>
    <x v="0"/>
    <s v="E"/>
    <s v="Actividades del sector público, que realiza en for"/>
    <s v="05_24"/>
    <x v="0"/>
    <n v="6"/>
    <x v="0"/>
    <n v="24"/>
    <x v="0"/>
    <s v="015_24"/>
    <s v="DIRECCIÓN GENERAL DE ADMINISTRACIÓN"/>
    <x v="0"/>
    <x v="0"/>
    <x v="0"/>
    <x v="14"/>
    <x v="14"/>
    <n v="0"/>
    <x v="0"/>
    <n v="1119343.1200000001"/>
    <m/>
    <n v="1119343.1200000001"/>
    <n v="5373789"/>
    <n v="1119343.1200000001"/>
    <n v="1119343.1200000001"/>
    <n v="1119343.1200000001"/>
    <n v="1119343.1200000001"/>
    <n v="1119343.1200000001"/>
    <n v="0"/>
    <n v="0"/>
    <n v="0"/>
    <n v="0"/>
    <n v="0"/>
    <n v="4254445.88"/>
    <n v="-4254445.88"/>
  </r>
  <r>
    <s v="1.5-01-24"/>
    <x v="1"/>
    <n v="1"/>
    <x v="0"/>
    <n v="1.3"/>
    <x v="0"/>
    <s v="1.3.4"/>
    <x v="0"/>
    <s v="E"/>
    <s v="Actividades del sector público, que realiza en for"/>
    <s v="05_24"/>
    <x v="0"/>
    <n v="6"/>
    <x v="0"/>
    <n v="24"/>
    <x v="0"/>
    <s v="015_24"/>
    <s v="DIRECCIÓN GENERAL DE ADMINISTRACIÓN"/>
    <x v="0"/>
    <x v="0"/>
    <x v="0"/>
    <x v="14"/>
    <x v="14"/>
    <n v="0"/>
    <x v="0"/>
    <n v="4254445.88"/>
    <m/>
    <n v="4254445.88"/>
    <n v="0"/>
    <n v="0"/>
    <n v="0"/>
    <n v="0"/>
    <n v="0"/>
    <n v="0"/>
    <n v="4254445.88"/>
    <n v="4254445.88"/>
    <n v="4254445.88"/>
    <n v="0"/>
    <n v="0"/>
    <n v="0"/>
    <n v="4254445.88"/>
  </r>
  <r>
    <s v="1.1-00-24"/>
    <x v="0"/>
    <n v="1"/>
    <x v="0"/>
    <n v="1.3"/>
    <x v="0"/>
    <s v="1.3.4"/>
    <x v="0"/>
    <s v="E"/>
    <s v="Actividades del sector público, que realiza en for"/>
    <s v="05_24"/>
    <x v="0"/>
    <n v="6"/>
    <x v="0"/>
    <n v="24"/>
    <x v="0"/>
    <s v="015_24"/>
    <s v="DIRECCIÓN GENERAL DE ADMINISTRACIÓN"/>
    <x v="0"/>
    <x v="0"/>
    <x v="0"/>
    <x v="15"/>
    <x v="15"/>
    <n v="0"/>
    <x v="0"/>
    <n v="7894713.7000000002"/>
    <m/>
    <n v="7894713.7000000002"/>
    <n v="38357222.049999997"/>
    <n v="7895463.6900000004"/>
    <n v="7895463.6900000004"/>
    <n v="7895463.6900000004"/>
    <n v="7895463.6900000004"/>
    <n v="7895463.6900000004"/>
    <n v="-749.99000000022352"/>
    <n v="-749.99000000022352"/>
    <n v="0"/>
    <n v="0.16"/>
    <n v="0"/>
    <n v="30462508.510000002"/>
    <n v="-30462508.350000001"/>
  </r>
  <r>
    <s v="1.5-01-24"/>
    <x v="1"/>
    <n v="1"/>
    <x v="0"/>
    <n v="1.3"/>
    <x v="0"/>
    <s v="1.3.4"/>
    <x v="0"/>
    <s v="E"/>
    <s v="Actividades del sector público, que realiza en for"/>
    <s v="05_24"/>
    <x v="0"/>
    <n v="6"/>
    <x v="0"/>
    <n v="21"/>
    <x v="1"/>
    <s v="015_24"/>
    <s v="DIRECCIÓN GENERAL DE ADMINISTRACIÓN"/>
    <x v="0"/>
    <x v="0"/>
    <x v="0"/>
    <x v="15"/>
    <x v="15"/>
    <n v="0"/>
    <x v="0"/>
    <n v="0"/>
    <m/>
    <n v="0"/>
    <n v="0"/>
    <n v="0"/>
    <n v="0"/>
    <n v="0"/>
    <n v="0"/>
    <n v="0"/>
    <n v="0"/>
    <n v="0"/>
    <n v="0"/>
    <n v="0"/>
    <n v="0"/>
    <n v="0"/>
    <n v="0"/>
  </r>
  <r>
    <s v="1.5-01-24"/>
    <x v="1"/>
    <n v="1"/>
    <x v="0"/>
    <n v="1.3"/>
    <x v="0"/>
    <s v="1.3.4"/>
    <x v="0"/>
    <s v="E"/>
    <s v="Actividades del sector público, que realiza en for"/>
    <s v="05_24"/>
    <x v="0"/>
    <n v="6"/>
    <x v="0"/>
    <n v="24"/>
    <x v="0"/>
    <s v="015_24"/>
    <s v="DIRECCIÓN GENERAL DE ADMINISTRACIÓN"/>
    <x v="0"/>
    <x v="0"/>
    <x v="0"/>
    <x v="15"/>
    <x v="15"/>
    <n v="0"/>
    <x v="0"/>
    <n v="42784458.119999997"/>
    <m/>
    <n v="42784458.119999997"/>
    <n v="0"/>
    <n v="18290862.370000001"/>
    <n v="18290862.370000001"/>
    <n v="12241836.939999999"/>
    <n v="6302744.3099999996"/>
    <n v="6302744.3099999996"/>
    <n v="24493595.749999996"/>
    <n v="24493595.749999996"/>
    <n v="32784458.120000001"/>
    <n v="10000000"/>
    <n v="0"/>
    <n v="0"/>
    <n v="42784458.119999997"/>
  </r>
  <r>
    <s v="1.6-01-24"/>
    <x v="2"/>
    <n v="1"/>
    <x v="0"/>
    <n v="1.3"/>
    <x v="0"/>
    <s v="1.3.4"/>
    <x v="0"/>
    <s v="E"/>
    <s v="Actividades del sector público, que realiza en for"/>
    <s v="05_24"/>
    <x v="0"/>
    <n v="6"/>
    <x v="0"/>
    <n v="24"/>
    <x v="0"/>
    <s v="015_24"/>
    <s v="DIRECCIÓN GENERAL DE ADMINISTRACIÓN"/>
    <x v="0"/>
    <x v="0"/>
    <x v="0"/>
    <x v="15"/>
    <x v="15"/>
    <n v="0"/>
    <x v="0"/>
    <n v="63756599.289999999"/>
    <m/>
    <n v="63756599.289999999"/>
    <n v="73756599.450000003"/>
    <n v="50595294.530000001"/>
    <n v="50595294.530000001"/>
    <n v="45304299.649999999"/>
    <n v="45160687.450000003"/>
    <n v="45160687.450000003"/>
    <n v="13161304.759999998"/>
    <n v="13161304.759999998"/>
    <n v="0"/>
    <n v="0"/>
    <n v="0"/>
    <n v="10000000.16"/>
    <n v="-10000000.16"/>
  </r>
  <r>
    <s v="2.6-01-24"/>
    <x v="3"/>
    <n v="1"/>
    <x v="0"/>
    <n v="1.3"/>
    <x v="0"/>
    <s v="1.3.4"/>
    <x v="0"/>
    <s v="E"/>
    <s v="Actividades del sector público, que realiza en for"/>
    <s v="05_24"/>
    <x v="0"/>
    <n v="6"/>
    <x v="0"/>
    <n v="24"/>
    <x v="0"/>
    <s v="015_24"/>
    <s v="DIRECCIÓN GENERAL DE ADMINISTRACIÓN"/>
    <x v="0"/>
    <x v="0"/>
    <x v="0"/>
    <x v="16"/>
    <x v="16"/>
    <n v="0"/>
    <x v="0"/>
    <n v="22000000"/>
    <m/>
    <n v="22000000"/>
    <n v="0"/>
    <n v="13408020.960000001"/>
    <n v="13408020.960000001"/>
    <n v="13408020.960000001"/>
    <n v="13408020.960000001"/>
    <n v="13408020.960000001"/>
    <n v="8591979.0399999991"/>
    <n v="8591979.0399999991"/>
    <n v="22000000"/>
    <n v="0"/>
    <n v="0"/>
    <n v="0"/>
    <n v="22000000"/>
  </r>
  <r>
    <s v="1.1-00-24"/>
    <x v="0"/>
    <n v="2"/>
    <x v="1"/>
    <n v="2.2000000000000002"/>
    <x v="1"/>
    <s v="2.2.7"/>
    <x v="1"/>
    <s v="S"/>
    <s v="Definidos en el Presupuesto de Egresos y los que s"/>
    <s v="02_24"/>
    <x v="1"/>
    <n v="1"/>
    <x v="1"/>
    <n v="16"/>
    <x v="2"/>
    <s v="010_24"/>
    <s v="DIRECCIÓN GENERAL DE CULTURA DE LA PAZ Y"/>
    <x v="0"/>
    <x v="1"/>
    <x v="1"/>
    <x v="17"/>
    <x v="17"/>
    <n v="0"/>
    <x v="0"/>
    <n v="27000"/>
    <m/>
    <n v="27000"/>
    <n v="0"/>
    <n v="11226.93"/>
    <n v="11226.93"/>
    <n v="11226.93"/>
    <n v="11226.93"/>
    <n v="11226.93"/>
    <n v="15773.07"/>
    <n v="15773.07"/>
    <n v="0"/>
    <n v="27000"/>
    <n v="0"/>
    <n v="0"/>
    <n v="27000"/>
  </r>
  <r>
    <s v="1.1-00-24"/>
    <x v="0"/>
    <n v="1"/>
    <x v="0"/>
    <n v="1.3"/>
    <x v="0"/>
    <s v="1.3.4"/>
    <x v="0"/>
    <s v="M"/>
    <s v="Actividades de apoyo administrativo desarrolladas "/>
    <s v="04_24"/>
    <x v="2"/>
    <n v="6"/>
    <x v="0"/>
    <n v="18"/>
    <x v="3"/>
    <s v="012_24"/>
    <s v="DIRECCIÓN DE PROCESOS ADMINISTRATIVOS Y"/>
    <x v="0"/>
    <x v="1"/>
    <x v="1"/>
    <x v="17"/>
    <x v="17"/>
    <n v="0"/>
    <x v="0"/>
    <n v="75914"/>
    <m/>
    <n v="75914"/>
    <n v="0"/>
    <n v="74286.559999999998"/>
    <n v="74286.559999999998"/>
    <n v="38475.33"/>
    <n v="38475.33"/>
    <n v="38475.33"/>
    <n v="1627.4400000000023"/>
    <n v="1627.4400000000023"/>
    <n v="62000"/>
    <n v="15011"/>
    <n v="0"/>
    <n v="1097"/>
    <n v="75914"/>
  </r>
  <r>
    <s v="1.1-00-24"/>
    <x v="0"/>
    <n v="1"/>
    <x v="0"/>
    <n v="1.3"/>
    <x v="0"/>
    <s v="1.3.4"/>
    <x v="0"/>
    <s v="S"/>
    <s v="Definidos en el Presupuesto de Egresos y los que s"/>
    <s v="02_24"/>
    <x v="1"/>
    <n v="1"/>
    <x v="1"/>
    <n v="14"/>
    <x v="4"/>
    <s v="010_24"/>
    <s v="DIRECCIÓN GENERAL DE CULTURA DE LA PAZ Y"/>
    <x v="0"/>
    <x v="1"/>
    <x v="1"/>
    <x v="17"/>
    <x v="17"/>
    <n v="0"/>
    <x v="0"/>
    <n v="50000"/>
    <m/>
    <n v="50000"/>
    <n v="0"/>
    <n v="26953.54"/>
    <n v="23055.94"/>
    <n v="15015.98"/>
    <n v="15015.98"/>
    <n v="15015.98"/>
    <n v="23046.46"/>
    <n v="26944.06"/>
    <n v="21000"/>
    <n v="29000"/>
    <n v="0"/>
    <n v="0"/>
    <n v="50000"/>
  </r>
  <r>
    <s v="1.1-00-24"/>
    <x v="0"/>
    <n v="1"/>
    <x v="0"/>
    <n v="1.3"/>
    <x v="0"/>
    <s v="1.3.4"/>
    <x v="0"/>
    <s v="E"/>
    <s v="Actividades del sector público, que realiza en for"/>
    <s v="05_24"/>
    <x v="0"/>
    <n v="6"/>
    <x v="0"/>
    <n v="21"/>
    <x v="1"/>
    <s v="015_24"/>
    <s v="DIRECCIÓN GENERAL DE ADMINISTRACIÓN"/>
    <x v="0"/>
    <x v="1"/>
    <x v="1"/>
    <x v="17"/>
    <x v="17"/>
    <n v="0"/>
    <x v="0"/>
    <n v="3463213.18"/>
    <m/>
    <n v="3463213.18"/>
    <n v="3474000"/>
    <n v="2250498.1"/>
    <n v="2248468.1"/>
    <n v="2228468.09"/>
    <n v="1704103.78"/>
    <n v="1704103.78"/>
    <n v="1212715.08"/>
    <n v="1214745.08"/>
    <n v="0"/>
    <n v="11000"/>
    <n v="0"/>
    <n v="21786.82"/>
    <n v="-10786.82"/>
  </r>
  <r>
    <s v="1.1-00-24"/>
    <x v="0"/>
    <n v="2"/>
    <x v="1"/>
    <n v="2.2000000000000002"/>
    <x v="1"/>
    <s v="2.2.7"/>
    <x v="1"/>
    <s v="S"/>
    <s v="Definidos en el Presupuesto de Egresos y los que s"/>
    <s v="02_24"/>
    <x v="1"/>
    <n v="1"/>
    <x v="1"/>
    <n v="16"/>
    <x v="2"/>
    <s v="010_24"/>
    <s v="DIRECCIÓN GENERAL DE CULTURA DE LA PAZ Y"/>
    <x v="0"/>
    <x v="1"/>
    <x v="1"/>
    <x v="18"/>
    <x v="18"/>
    <n v="0"/>
    <x v="0"/>
    <n v="0"/>
    <m/>
    <n v="0"/>
    <n v="0"/>
    <n v="0"/>
    <n v="0"/>
    <n v="0"/>
    <n v="0"/>
    <n v="0"/>
    <n v="0"/>
    <n v="0"/>
    <n v="0"/>
    <n v="13000"/>
    <n v="0"/>
    <n v="13000"/>
    <n v="0"/>
  </r>
  <r>
    <s v="1.1-00-24"/>
    <x v="0"/>
    <n v="1"/>
    <x v="0"/>
    <n v="1.3"/>
    <x v="0"/>
    <s v="1.3.4"/>
    <x v="0"/>
    <s v="S"/>
    <s v="Definidos en el Presupuesto de Egresos y los que s"/>
    <s v="02_24"/>
    <x v="1"/>
    <n v="1"/>
    <x v="1"/>
    <n v="14"/>
    <x v="4"/>
    <s v="010_24"/>
    <s v="DIRECCIÓN GENERAL DE CULTURA DE LA PAZ Y"/>
    <x v="0"/>
    <x v="1"/>
    <x v="1"/>
    <x v="18"/>
    <x v="18"/>
    <n v="0"/>
    <x v="0"/>
    <n v="0"/>
    <m/>
    <n v="0"/>
    <n v="70000"/>
    <n v="0"/>
    <n v="0"/>
    <n v="0"/>
    <n v="0"/>
    <n v="0"/>
    <n v="0"/>
    <n v="0"/>
    <n v="0"/>
    <n v="0"/>
    <n v="0"/>
    <n v="70000"/>
    <n v="-70000"/>
  </r>
  <r>
    <s v="1.1-00-24"/>
    <x v="0"/>
    <n v="1"/>
    <x v="0"/>
    <n v="1.7"/>
    <x v="2"/>
    <s v="1.7.2"/>
    <x v="2"/>
    <s v="E"/>
    <s v="Actividades del sector público, que realiza en for"/>
    <s v="02_24"/>
    <x v="1"/>
    <n v="3"/>
    <x v="2"/>
    <n v="11"/>
    <x v="5"/>
    <s v="009_24"/>
    <s v="DIRECCIÓN GENERAL ADJUNTA DE PROTECCIÓN"/>
    <x v="0"/>
    <x v="1"/>
    <x v="1"/>
    <x v="19"/>
    <x v="19"/>
    <n v="0"/>
    <x v="0"/>
    <n v="2000000"/>
    <m/>
    <n v="2000000"/>
    <n v="1000000"/>
    <n v="1017600"/>
    <n v="20000"/>
    <n v="0"/>
    <n v="0"/>
    <n v="0"/>
    <n v="982400"/>
    <n v="1980000"/>
    <n v="0"/>
    <n v="1000000"/>
    <n v="0"/>
    <n v="0"/>
    <n v="1000000"/>
  </r>
  <r>
    <s v="1.1-00-24"/>
    <x v="0"/>
    <n v="3"/>
    <x v="2"/>
    <n v="3.8"/>
    <x v="3"/>
    <s v="3.8.4"/>
    <x v="3"/>
    <s v="E"/>
    <s v="Actividades del sector público, que realiza en for"/>
    <s v="11_24"/>
    <x v="3"/>
    <n v="6"/>
    <x v="0"/>
    <n v="49"/>
    <x v="6"/>
    <s v="031_24"/>
    <s v="DESPACHO DE LA COORDINACIÓN GENERAL DE G"/>
    <x v="0"/>
    <x v="1"/>
    <x v="1"/>
    <x v="20"/>
    <x v="20"/>
    <n v="0"/>
    <x v="0"/>
    <n v="169000"/>
    <m/>
    <n v="169000"/>
    <n v="0"/>
    <n v="25705.48"/>
    <n v="25705.48"/>
    <n v="25705.48"/>
    <n v="14864.12"/>
    <n v="14864.12"/>
    <n v="143294.51999999999"/>
    <n v="143294.51999999999"/>
    <n v="0"/>
    <n v="180000"/>
    <n v="0"/>
    <n v="11000"/>
    <n v="169000"/>
  </r>
  <r>
    <s v="1.1-00-24"/>
    <x v="0"/>
    <n v="1"/>
    <x v="0"/>
    <n v="1.3"/>
    <x v="0"/>
    <s v="1.3.4"/>
    <x v="0"/>
    <s v="M"/>
    <s v="Actividades de apoyo administrativo desarrolladas "/>
    <s v="04_24"/>
    <x v="2"/>
    <n v="6"/>
    <x v="0"/>
    <n v="18"/>
    <x v="3"/>
    <s v="012_24"/>
    <s v="DIRECCIÓN DE PROCESOS ADMINISTRATIVOS Y"/>
    <x v="0"/>
    <x v="1"/>
    <x v="1"/>
    <x v="20"/>
    <x v="20"/>
    <n v="0"/>
    <x v="0"/>
    <n v="251"/>
    <m/>
    <n v="251"/>
    <n v="0"/>
    <n v="250.23"/>
    <n v="250.23"/>
    <n v="250.23"/>
    <n v="250.23"/>
    <n v="250.23"/>
    <n v="0.77000000000001023"/>
    <n v="0.77000000000001023"/>
    <n v="0"/>
    <n v="1000"/>
    <n v="0"/>
    <n v="749"/>
    <n v="251"/>
  </r>
  <r>
    <s v="1.1-00-24"/>
    <x v="0"/>
    <n v="1"/>
    <x v="0"/>
    <n v="1.3"/>
    <x v="0"/>
    <s v="1.3.4"/>
    <x v="0"/>
    <s v="E"/>
    <s v="Actividades del sector público, que realiza en for"/>
    <s v="05_24"/>
    <x v="0"/>
    <n v="6"/>
    <x v="0"/>
    <n v="21"/>
    <x v="1"/>
    <s v="015_24"/>
    <s v="DIRECCIÓN GENERAL DE ADMINISTRACIÓN"/>
    <x v="0"/>
    <x v="1"/>
    <x v="1"/>
    <x v="20"/>
    <x v="20"/>
    <n v="0"/>
    <x v="0"/>
    <n v="31553.78"/>
    <m/>
    <n v="31553.78"/>
    <n v="23000"/>
    <n v="8942.7999999999993"/>
    <n v="8942.7999999999993"/>
    <n v="8942.7999999999993"/>
    <n v="8942.7999999999993"/>
    <n v="8942.7999999999993"/>
    <n v="22610.98"/>
    <n v="22610.98"/>
    <n v="0"/>
    <n v="8553.7800000000007"/>
    <n v="0"/>
    <n v="0"/>
    <n v="8553.7800000000007"/>
  </r>
  <r>
    <s v="1.1-00-24"/>
    <x v="0"/>
    <n v="1"/>
    <x v="0"/>
    <n v="1.3"/>
    <x v="0"/>
    <s v="1.3.4"/>
    <x v="0"/>
    <s v="E"/>
    <s v="Actividades del sector público, que realiza en for"/>
    <s v="05_24"/>
    <x v="0"/>
    <n v="6"/>
    <x v="0"/>
    <n v="21"/>
    <x v="1"/>
    <s v="015_24"/>
    <s v="DIRECCIÓN GENERAL DE ADMINISTRACIÓN"/>
    <x v="0"/>
    <x v="1"/>
    <x v="1"/>
    <x v="21"/>
    <x v="21"/>
    <n v="0"/>
    <x v="0"/>
    <n v="420"/>
    <m/>
    <n v="420"/>
    <n v="420"/>
    <n v="0"/>
    <n v="0"/>
    <n v="0"/>
    <n v="0"/>
    <n v="0"/>
    <n v="420"/>
    <n v="420"/>
    <n v="0"/>
    <n v="0"/>
    <n v="0"/>
    <n v="0"/>
    <n v="0"/>
  </r>
  <r>
    <s v="1.1-00-24"/>
    <x v="0"/>
    <n v="2"/>
    <x v="1"/>
    <n v="2.2000000000000002"/>
    <x v="1"/>
    <s v="2.2.7"/>
    <x v="1"/>
    <s v="S"/>
    <s v="Definidos en el Presupuesto de Egresos y los que s"/>
    <s v="02_24"/>
    <x v="1"/>
    <n v="1"/>
    <x v="1"/>
    <n v="16"/>
    <x v="2"/>
    <s v="010_24"/>
    <s v="DIRECCIÓN GENERAL DE CULTURA DE LA PAZ Y"/>
    <x v="0"/>
    <x v="1"/>
    <x v="1"/>
    <x v="22"/>
    <x v="22"/>
    <n v="0"/>
    <x v="0"/>
    <n v="50900"/>
    <m/>
    <n v="50900"/>
    <n v="0"/>
    <n v="49822"/>
    <n v="49822"/>
    <n v="49822"/>
    <n v="44996.4"/>
    <n v="44996.4"/>
    <n v="1078"/>
    <n v="1078"/>
    <n v="0"/>
    <n v="73000"/>
    <n v="0"/>
    <n v="22100"/>
    <n v="50900"/>
  </r>
  <r>
    <s v="1.1-00-24"/>
    <x v="0"/>
    <n v="2"/>
    <x v="1"/>
    <n v="2.1"/>
    <x v="4"/>
    <s v="2.1.1"/>
    <x v="4"/>
    <s v="E"/>
    <s v="Actividades del sector público, que realiza en for"/>
    <s v="07_24"/>
    <x v="4"/>
    <n v="3"/>
    <x v="2"/>
    <n v="35"/>
    <x v="7"/>
    <s v="021_24"/>
    <s v="DIRECCIÓN DE ASEO PÚBLICO"/>
    <x v="0"/>
    <x v="1"/>
    <x v="1"/>
    <x v="22"/>
    <x v="22"/>
    <n v="0"/>
    <x v="0"/>
    <n v="175000"/>
    <m/>
    <n v="175000"/>
    <n v="175000"/>
    <n v="122811.52"/>
    <n v="122811.52"/>
    <n v="122811.52"/>
    <n v="122811.52"/>
    <n v="122811.52"/>
    <n v="52188.479999999996"/>
    <n v="52188.479999999996"/>
    <n v="0"/>
    <n v="0"/>
    <n v="0"/>
    <n v="0"/>
    <n v="0"/>
  </r>
  <r>
    <s v="1.1-00-24"/>
    <x v="0"/>
    <n v="2"/>
    <x v="1"/>
    <n v="2.2999999999999998"/>
    <x v="5"/>
    <s v="2.3.1"/>
    <x v="5"/>
    <s v="E"/>
    <s v="Actividades del sector público, que realiza en for"/>
    <s v="07_24"/>
    <x v="4"/>
    <n v="3"/>
    <x v="2"/>
    <n v="39"/>
    <x v="8"/>
    <s v="024_24"/>
    <s v="DIRECCIÓN GENERAL DE SALUD PÚBLICA"/>
    <x v="0"/>
    <x v="1"/>
    <x v="1"/>
    <x v="22"/>
    <x v="22"/>
    <n v="0"/>
    <x v="0"/>
    <n v="350000"/>
    <m/>
    <n v="350000"/>
    <n v="650000"/>
    <n v="336287.83"/>
    <n v="336287.83"/>
    <n v="326288.63"/>
    <n v="326288.63"/>
    <n v="326288.63"/>
    <n v="13712.169999999984"/>
    <n v="13712.169999999984"/>
    <n v="0"/>
    <n v="0"/>
    <n v="0"/>
    <n v="300000"/>
    <n v="-300000"/>
  </r>
  <r>
    <s v="1.1-00-24"/>
    <x v="0"/>
    <n v="1"/>
    <x v="0"/>
    <n v="1.3"/>
    <x v="0"/>
    <s v="1.3.4"/>
    <x v="0"/>
    <s v="S"/>
    <s v="Definidos en el Presupuesto de Egresos y los que s"/>
    <s v="02_24"/>
    <x v="1"/>
    <n v="1"/>
    <x v="1"/>
    <n v="14"/>
    <x v="4"/>
    <s v="010_24"/>
    <s v="DIRECCIÓN GENERAL DE CULTURA DE LA PAZ Y"/>
    <x v="0"/>
    <x v="1"/>
    <x v="1"/>
    <x v="22"/>
    <x v="22"/>
    <n v="0"/>
    <x v="0"/>
    <n v="31400"/>
    <m/>
    <n v="31400"/>
    <n v="0"/>
    <n v="5588.88"/>
    <n v="5588.88"/>
    <n v="5588.88"/>
    <n v="0"/>
    <n v="0"/>
    <n v="25811.119999999999"/>
    <n v="25811.119999999999"/>
    <n v="15700"/>
    <n v="15700"/>
    <n v="0"/>
    <n v="0"/>
    <n v="31400"/>
  </r>
  <r>
    <s v="1.1-00-24"/>
    <x v="0"/>
    <n v="1"/>
    <x v="0"/>
    <n v="1.3"/>
    <x v="0"/>
    <s v="1.3.4"/>
    <x v="0"/>
    <s v="E"/>
    <s v="Actividades del sector público, que realiza en for"/>
    <s v="05_24"/>
    <x v="0"/>
    <n v="6"/>
    <x v="0"/>
    <n v="21"/>
    <x v="1"/>
    <s v="015_24"/>
    <s v="DIRECCIÓN GENERAL DE ADMINISTRACIÓN"/>
    <x v="0"/>
    <x v="1"/>
    <x v="1"/>
    <x v="22"/>
    <x v="22"/>
    <n v="0"/>
    <x v="0"/>
    <n v="1828856.1"/>
    <m/>
    <n v="1828856.1"/>
    <n v="1828856.1"/>
    <n v="372448.84"/>
    <n v="338953.84"/>
    <n v="335275.48"/>
    <n v="335275.48"/>
    <n v="335275.48"/>
    <n v="1456407.26"/>
    <n v="1489902.26"/>
    <n v="0"/>
    <n v="0"/>
    <n v="0"/>
    <n v="0"/>
    <n v="0"/>
  </r>
  <r>
    <s v="1.1-00-24"/>
    <x v="0"/>
    <n v="1"/>
    <x v="0"/>
    <n v="1.3"/>
    <x v="0"/>
    <s v="1.3.4"/>
    <x v="0"/>
    <s v="E"/>
    <s v="Actividades del sector público, que realiza en for"/>
    <s v="07_24"/>
    <x v="4"/>
    <n v="3"/>
    <x v="2"/>
    <n v="33"/>
    <x v="9"/>
    <s v="019_24"/>
    <s v="DIRECCIÓN ADMINISTRATIVA DE INFRAESTRUCT"/>
    <x v="0"/>
    <x v="1"/>
    <x v="1"/>
    <x v="22"/>
    <x v="22"/>
    <n v="0"/>
    <x v="0"/>
    <n v="1249162.48"/>
    <m/>
    <n v="1249162.48"/>
    <n v="1250000"/>
    <n v="1235398.48"/>
    <n v="1220782.48"/>
    <n v="1220782.48"/>
    <n v="1220782.48"/>
    <n v="1220782.48"/>
    <n v="13764"/>
    <n v="28380"/>
    <n v="0"/>
    <n v="0"/>
    <n v="0"/>
    <n v="837.52"/>
    <n v="-837.52"/>
  </r>
  <r>
    <s v="1.1-00-24"/>
    <x v="0"/>
    <n v="2"/>
    <x v="1"/>
    <n v="2.7"/>
    <x v="6"/>
    <s v="2.7.1"/>
    <x v="6"/>
    <s v="E"/>
    <s v="Actividades del sector público, que realiza en for"/>
    <s v="10_24"/>
    <x v="5"/>
    <n v="4"/>
    <x v="3"/>
    <n v="48"/>
    <x v="10"/>
    <s v="030_24"/>
    <s v="DIRECCIÓN DE PROYECTOS ESTRATEGICOS"/>
    <x v="0"/>
    <x v="1"/>
    <x v="1"/>
    <x v="23"/>
    <x v="23"/>
    <n v="0"/>
    <x v="0"/>
    <n v="30000"/>
    <m/>
    <n v="30000"/>
    <n v="30000"/>
    <n v="0"/>
    <n v="0"/>
    <n v="0"/>
    <n v="0"/>
    <n v="0"/>
    <n v="30000"/>
    <n v="30000"/>
    <n v="0"/>
    <n v="0"/>
    <n v="0"/>
    <n v="0"/>
    <n v="0"/>
  </r>
  <r>
    <s v="1.1-00-24"/>
    <x v="0"/>
    <n v="1"/>
    <x v="0"/>
    <n v="1.3"/>
    <x v="0"/>
    <s v="1.3.4"/>
    <x v="0"/>
    <s v="F"/>
    <s v="Actividades destinadas a la promoción y fomento de"/>
    <s v="02_24"/>
    <x v="1"/>
    <n v="1"/>
    <x v="1"/>
    <n v="15"/>
    <x v="11"/>
    <s v="010_24"/>
    <s v="DIRECCIÓN GENERAL DE CULTURA DE LA PAZ Y"/>
    <x v="0"/>
    <x v="1"/>
    <x v="1"/>
    <x v="23"/>
    <x v="23"/>
    <n v="0"/>
    <x v="0"/>
    <n v="300000"/>
    <m/>
    <n v="300000"/>
    <n v="300000"/>
    <n v="295800"/>
    <n v="295800"/>
    <n v="0"/>
    <n v="0"/>
    <n v="0"/>
    <n v="4200"/>
    <n v="4200"/>
    <n v="0"/>
    <n v="0"/>
    <n v="0"/>
    <n v="0"/>
    <n v="0"/>
  </r>
  <r>
    <s v="1.1-00-24"/>
    <x v="0"/>
    <n v="1"/>
    <x v="0"/>
    <n v="1.7"/>
    <x v="2"/>
    <s v="1.7.1"/>
    <x v="7"/>
    <s v="R"/>
    <s v="Solamente actividades específicas, distintas a las"/>
    <s v="08_24"/>
    <x v="6"/>
    <n v="7"/>
    <x v="4"/>
    <n v="41"/>
    <x v="12"/>
    <s v="025_24"/>
    <s v="DESPACHO DE LA COMISARÍA DE LA POLICÍA P"/>
    <x v="0"/>
    <x v="1"/>
    <x v="1"/>
    <x v="24"/>
    <x v="24"/>
    <n v="0"/>
    <x v="0"/>
    <n v="60000"/>
    <m/>
    <n v="60000"/>
    <n v="0"/>
    <n v="56372.37"/>
    <n v="56372.37"/>
    <n v="56372.37"/>
    <n v="56372.37"/>
    <n v="56372.37"/>
    <n v="3627.6299999999974"/>
    <n v="3627.6299999999974"/>
    <n v="0"/>
    <n v="60000"/>
    <n v="0"/>
    <n v="0"/>
    <n v="60000"/>
  </r>
  <r>
    <s v="1.1-00-24"/>
    <x v="0"/>
    <n v="1"/>
    <x v="0"/>
    <n v="1.3"/>
    <x v="0"/>
    <s v="1.3.4"/>
    <x v="0"/>
    <s v="M"/>
    <s v="Actividades de apoyo administrativo desarrolladas "/>
    <s v="04_24"/>
    <x v="2"/>
    <n v="6"/>
    <x v="0"/>
    <n v="20"/>
    <x v="13"/>
    <s v="014_24"/>
    <s v="DIRECCIÓN GENERAL DE INGRESOS"/>
    <x v="0"/>
    <x v="1"/>
    <x v="1"/>
    <x v="24"/>
    <x v="24"/>
    <n v="0"/>
    <x v="0"/>
    <n v="6776370"/>
    <m/>
    <n v="6776370"/>
    <n v="2000000"/>
    <n v="3902272"/>
    <n v="3855872"/>
    <n v="3842872"/>
    <n v="3786032"/>
    <n v="3786032"/>
    <n v="2874098"/>
    <n v="2920498"/>
    <n v="800000"/>
    <n v="4000000"/>
    <n v="0"/>
    <n v="23630"/>
    <n v="4776370"/>
  </r>
  <r>
    <s v="1.1-00-24"/>
    <x v="0"/>
    <n v="1"/>
    <x v="0"/>
    <n v="1.7"/>
    <x v="2"/>
    <s v="1.7.2"/>
    <x v="2"/>
    <s v="E"/>
    <s v="Actividades del sector público, que realiza en for"/>
    <s v="02_24"/>
    <x v="1"/>
    <n v="3"/>
    <x v="2"/>
    <n v="11"/>
    <x v="5"/>
    <s v="009_24"/>
    <s v="DIRECCIÓN GENERAL ADJUNTA DE PROTECCIÓN"/>
    <x v="0"/>
    <x v="1"/>
    <x v="1"/>
    <x v="25"/>
    <x v="25"/>
    <n v="0"/>
    <x v="0"/>
    <n v="300000"/>
    <m/>
    <n v="300000"/>
    <n v="150000"/>
    <n v="126073.55"/>
    <n v="113777.55"/>
    <n v="113777.55"/>
    <n v="113777.55"/>
    <n v="113777.55"/>
    <n v="173926.45"/>
    <n v="186222.45"/>
    <n v="0"/>
    <n v="150000"/>
    <n v="0"/>
    <n v="0"/>
    <n v="150000"/>
  </r>
  <r>
    <s v="1.1-00-24"/>
    <x v="0"/>
    <n v="2"/>
    <x v="1"/>
    <n v="2.7"/>
    <x v="6"/>
    <s v="2.7.1"/>
    <x v="6"/>
    <s v="E"/>
    <s v="Actividades del sector público, que realiza en for"/>
    <s v="10_24"/>
    <x v="5"/>
    <n v="4"/>
    <x v="3"/>
    <n v="48"/>
    <x v="10"/>
    <s v="030_24"/>
    <s v="DIRECCIÓN DE PROYECTOS ESTRATEGICOS"/>
    <x v="0"/>
    <x v="1"/>
    <x v="1"/>
    <x v="25"/>
    <x v="25"/>
    <n v="0"/>
    <x v="0"/>
    <n v="600000"/>
    <m/>
    <n v="600000"/>
    <n v="0"/>
    <n v="599986.80000000005"/>
    <n v="599986.80000000005"/>
    <n v="599986.80000000005"/>
    <n v="599986.80000000005"/>
    <n v="599986.80000000005"/>
    <n v="13.199999999953434"/>
    <n v="13.199999999953434"/>
    <n v="0"/>
    <n v="600000"/>
    <n v="0"/>
    <n v="0"/>
    <n v="600000"/>
  </r>
  <r>
    <s v="1.1-00-24"/>
    <x v="0"/>
    <n v="1"/>
    <x v="0"/>
    <n v="1.7"/>
    <x v="2"/>
    <s v="1.7.1"/>
    <x v="7"/>
    <s v="R"/>
    <s v="Solamente actividades específicas, distintas a las"/>
    <s v="08_24"/>
    <x v="6"/>
    <n v="7"/>
    <x v="4"/>
    <n v="41"/>
    <x v="12"/>
    <s v="025_24"/>
    <s v="DESPACHO DE LA COMISARÍA DE LA POLICÍA P"/>
    <x v="0"/>
    <x v="1"/>
    <x v="1"/>
    <x v="25"/>
    <x v="25"/>
    <n v="0"/>
    <x v="0"/>
    <n v="390000"/>
    <m/>
    <n v="390000"/>
    <n v="390000"/>
    <n v="350836.2"/>
    <n v="350836.2"/>
    <n v="229424.8"/>
    <n v="229424.8"/>
    <n v="229424.8"/>
    <n v="39163.799999999988"/>
    <n v="39163.799999999988"/>
    <n v="0"/>
    <n v="0"/>
    <n v="0"/>
    <n v="0"/>
    <n v="0"/>
  </r>
  <r>
    <s v="1.1-00-24"/>
    <x v="0"/>
    <n v="1"/>
    <x v="0"/>
    <n v="1.3"/>
    <x v="0"/>
    <s v="1.3.5"/>
    <x v="8"/>
    <s v="O"/>
    <s v="Actividades que realizan la función pública o cont"/>
    <s v="03_24"/>
    <x v="7"/>
    <n v="1"/>
    <x v="1"/>
    <n v="17"/>
    <x v="14"/>
    <s v="011_24"/>
    <s v="DIRECCIÓN GENERAL JURIDÍCA"/>
    <x v="0"/>
    <x v="1"/>
    <x v="1"/>
    <x v="25"/>
    <x v="25"/>
    <n v="0"/>
    <x v="0"/>
    <n v="85000"/>
    <m/>
    <n v="85000"/>
    <n v="25000"/>
    <n v="0"/>
    <n v="0"/>
    <n v="0"/>
    <n v="0"/>
    <n v="0"/>
    <n v="85000"/>
    <n v="85000"/>
    <n v="60000"/>
    <n v="0"/>
    <n v="0"/>
    <n v="0"/>
    <n v="60000"/>
  </r>
  <r>
    <s v="1.1-00-24"/>
    <x v="0"/>
    <n v="1"/>
    <x v="0"/>
    <n v="1.3"/>
    <x v="0"/>
    <s v="1.3.4"/>
    <x v="0"/>
    <s v="M"/>
    <s v="Actividades de apoyo administrativo desarrolladas "/>
    <s v="04_24"/>
    <x v="2"/>
    <n v="6"/>
    <x v="0"/>
    <n v="18"/>
    <x v="3"/>
    <s v="012_24"/>
    <s v="DIRECCIÓN DE PROCESOS ADMINISTRATIVOS Y"/>
    <x v="0"/>
    <x v="1"/>
    <x v="1"/>
    <x v="25"/>
    <x v="25"/>
    <n v="0"/>
    <x v="0"/>
    <n v="40636"/>
    <m/>
    <n v="40636"/>
    <n v="2545"/>
    <n v="32322.78"/>
    <n v="32322.78"/>
    <n v="32322.78"/>
    <n v="32322.78"/>
    <n v="32322.78"/>
    <n v="8313.2200000000012"/>
    <n v="8313.2200000000012"/>
    <n v="20000"/>
    <n v="18091"/>
    <n v="0"/>
    <n v="0"/>
    <n v="38091"/>
  </r>
  <r>
    <s v="1.1-00-24"/>
    <x v="0"/>
    <n v="1"/>
    <x v="0"/>
    <n v="1.3"/>
    <x v="0"/>
    <s v="1.3.4"/>
    <x v="0"/>
    <s v="E"/>
    <s v="Actividades del sector público, que realiza en for"/>
    <s v="01_24"/>
    <x v="8"/>
    <n v="5"/>
    <x v="5"/>
    <n v="2"/>
    <x v="15"/>
    <s v="002_24"/>
    <s v="DIRECCIÓN GENERAL DE RELACIONES PÚBLICAS"/>
    <x v="0"/>
    <x v="1"/>
    <x v="1"/>
    <x v="25"/>
    <x v="25"/>
    <n v="0"/>
    <x v="0"/>
    <n v="200000"/>
    <m/>
    <n v="200000"/>
    <n v="100000"/>
    <n v="0"/>
    <n v="0"/>
    <n v="0"/>
    <n v="0"/>
    <n v="0"/>
    <n v="200000"/>
    <n v="200000"/>
    <n v="200000"/>
    <n v="0"/>
    <n v="0"/>
    <n v="100000"/>
    <n v="100000"/>
  </r>
  <r>
    <s v="1.1-00-24"/>
    <x v="0"/>
    <n v="1"/>
    <x v="0"/>
    <n v="1.3"/>
    <x v="0"/>
    <s v="1.3.4"/>
    <x v="0"/>
    <s v="E"/>
    <s v="Actividades del sector público, que realiza en for"/>
    <s v="01_24"/>
    <x v="8"/>
    <n v="5"/>
    <x v="5"/>
    <n v="5"/>
    <x v="16"/>
    <s v="005_24"/>
    <s v="DIRECCIÓN GENERAL DE RELACIONES GUBERNAM"/>
    <x v="0"/>
    <x v="1"/>
    <x v="1"/>
    <x v="25"/>
    <x v="25"/>
    <n v="0"/>
    <x v="0"/>
    <n v="100000"/>
    <m/>
    <n v="100000"/>
    <n v="0"/>
    <n v="97558.66"/>
    <n v="97558.66"/>
    <n v="52898.66"/>
    <n v="41972.35"/>
    <n v="41972.35"/>
    <n v="2441.3399999999965"/>
    <n v="2441.3399999999965"/>
    <n v="0"/>
    <n v="100000"/>
    <n v="0"/>
    <n v="0"/>
    <n v="100000"/>
  </r>
  <r>
    <s v="1.1-00-24"/>
    <x v="0"/>
    <n v="1"/>
    <x v="0"/>
    <n v="1.3"/>
    <x v="0"/>
    <s v="1.3.4"/>
    <x v="0"/>
    <s v="E"/>
    <s v="Actividades del sector público, que realiza en for"/>
    <s v="05_24"/>
    <x v="0"/>
    <n v="6"/>
    <x v="0"/>
    <n v="21"/>
    <x v="1"/>
    <s v="015_24"/>
    <s v="DIRECCIÓN GENERAL DE ADMINISTRACIÓN"/>
    <x v="0"/>
    <x v="1"/>
    <x v="1"/>
    <x v="25"/>
    <x v="25"/>
    <n v="0"/>
    <x v="0"/>
    <n v="342574"/>
    <m/>
    <n v="342574"/>
    <n v="200000"/>
    <n v="338174"/>
    <n v="338174"/>
    <n v="253895.9"/>
    <n v="227935.9"/>
    <n v="227935.9"/>
    <n v="4400"/>
    <n v="4400"/>
    <n v="0"/>
    <n v="142574"/>
    <n v="0"/>
    <n v="0"/>
    <n v="142574"/>
  </r>
  <r>
    <s v="1.1-00-24"/>
    <x v="0"/>
    <n v="1"/>
    <x v="0"/>
    <n v="1.3"/>
    <x v="0"/>
    <s v="1.3.4"/>
    <x v="0"/>
    <s v="P"/>
    <s v="Actividades destinadas al desarrollo de programas "/>
    <s v="01_24"/>
    <x v="8"/>
    <n v="6"/>
    <x v="0"/>
    <n v="6"/>
    <x v="17"/>
    <s v="006_24"/>
    <s v="DIRECCIÓN GENERAL DE CENSOS Y ESTADISTIC"/>
    <x v="0"/>
    <x v="1"/>
    <x v="1"/>
    <x v="25"/>
    <x v="25"/>
    <n v="0"/>
    <x v="0"/>
    <n v="100000"/>
    <m/>
    <n v="100000"/>
    <n v="0"/>
    <n v="0"/>
    <n v="0"/>
    <n v="0"/>
    <n v="0"/>
    <n v="0"/>
    <n v="100000"/>
    <n v="100000"/>
    <n v="100000"/>
    <n v="0"/>
    <n v="0"/>
    <n v="0"/>
    <n v="100000"/>
  </r>
  <r>
    <s v="1.1-00-24"/>
    <x v="0"/>
    <n v="2"/>
    <x v="1"/>
    <n v="2.1"/>
    <x v="4"/>
    <s v="2.1.5"/>
    <x v="9"/>
    <s v="R"/>
    <s v="Solamente actividades específicas, distintas a las"/>
    <s v="17_24"/>
    <x v="9"/>
    <n v="4"/>
    <x v="3"/>
    <n v="56"/>
    <x v="18"/>
    <s v="037_24"/>
    <s v="UNIDAD DE ACOPIO Y SALUD ANIMAL MUNICIPA"/>
    <x v="0"/>
    <x v="1"/>
    <x v="1"/>
    <x v="26"/>
    <x v="26"/>
    <n v="0"/>
    <x v="0"/>
    <n v="420000"/>
    <m/>
    <n v="420000"/>
    <n v="420000"/>
    <n v="307023"/>
    <n v="307023"/>
    <n v="307023"/>
    <n v="307023"/>
    <n v="307023"/>
    <n v="112977"/>
    <n v="112977"/>
    <n v="0"/>
    <n v="0"/>
    <n v="0"/>
    <n v="0"/>
    <n v="0"/>
  </r>
  <r>
    <s v="1.1-00-24"/>
    <x v="0"/>
    <n v="2"/>
    <x v="1"/>
    <n v="2.7"/>
    <x v="6"/>
    <s v="2.7.1"/>
    <x v="6"/>
    <s v="E"/>
    <s v="Actividades del sector público, que realiza en for"/>
    <s v="10_24"/>
    <x v="5"/>
    <n v="4"/>
    <x v="3"/>
    <n v="48"/>
    <x v="10"/>
    <s v="030_24"/>
    <s v="DIRECCIÓN DE PROYECTOS ESTRATEGICOS"/>
    <x v="0"/>
    <x v="1"/>
    <x v="1"/>
    <x v="26"/>
    <x v="26"/>
    <n v="0"/>
    <x v="0"/>
    <n v="40000"/>
    <m/>
    <n v="40000"/>
    <n v="40000"/>
    <n v="0"/>
    <n v="0"/>
    <n v="0"/>
    <n v="0"/>
    <n v="0"/>
    <n v="40000"/>
    <n v="40000"/>
    <n v="0"/>
    <n v="0"/>
    <n v="0"/>
    <n v="0"/>
    <n v="0"/>
  </r>
  <r>
    <s v="1.1-00-24"/>
    <x v="0"/>
    <n v="1"/>
    <x v="0"/>
    <n v="1.3"/>
    <x v="0"/>
    <s v="1.3.4"/>
    <x v="0"/>
    <s v="E"/>
    <s v="Actividades del sector público, que realiza en for"/>
    <s v="09_24"/>
    <x v="10"/>
    <n v="3"/>
    <x v="2"/>
    <n v="43"/>
    <x v="19"/>
    <s v="027_24"/>
    <s v="DIRECCIÓN DE RASTRO MUNICIPAL"/>
    <x v="0"/>
    <x v="1"/>
    <x v="1"/>
    <x v="26"/>
    <x v="26"/>
    <n v="0"/>
    <x v="0"/>
    <n v="65337.55"/>
    <m/>
    <n v="65337.55"/>
    <n v="70000"/>
    <n v="64000"/>
    <n v="0"/>
    <n v="0"/>
    <n v="0"/>
    <n v="0"/>
    <n v="1337.5500000000029"/>
    <n v="65337.55"/>
    <n v="0"/>
    <n v="45337.55"/>
    <n v="0"/>
    <n v="50000"/>
    <n v="-4662.45"/>
  </r>
  <r>
    <s v="1.1-00-24"/>
    <x v="0"/>
    <n v="3"/>
    <x v="2"/>
    <n v="3.1"/>
    <x v="7"/>
    <s v="3.1.1"/>
    <x v="10"/>
    <s v="E"/>
    <s v="Actividades del sector público, que realiza en for"/>
    <s v="09_24"/>
    <x v="10"/>
    <n v="8"/>
    <x v="6"/>
    <n v="42"/>
    <x v="20"/>
    <s v="026_24"/>
    <s v="DESPACHO DE LA COORDINACIÓN GENERAL DE D"/>
    <x v="0"/>
    <x v="1"/>
    <x v="1"/>
    <x v="26"/>
    <x v="26"/>
    <n v="0"/>
    <x v="0"/>
    <n v="94500"/>
    <m/>
    <n v="94500"/>
    <n v="96000"/>
    <n v="94500"/>
    <n v="94500"/>
    <n v="94500"/>
    <n v="94500"/>
    <n v="94500"/>
    <n v="0"/>
    <n v="0"/>
    <n v="0"/>
    <n v="0"/>
    <n v="0"/>
    <n v="1500"/>
    <n v="-1500"/>
  </r>
  <r>
    <s v="1.1-00-24"/>
    <x v="0"/>
    <n v="1"/>
    <x v="0"/>
    <n v="1.7"/>
    <x v="2"/>
    <s v="1.7.2"/>
    <x v="2"/>
    <s v="E"/>
    <s v="Actividades del sector público, que realiza en for"/>
    <s v="02_24"/>
    <x v="1"/>
    <n v="3"/>
    <x v="2"/>
    <n v="11"/>
    <x v="5"/>
    <s v="009_24"/>
    <s v="DIRECCIÓN GENERAL ADJUNTA DE PROTECCIÓN"/>
    <x v="0"/>
    <x v="1"/>
    <x v="1"/>
    <x v="27"/>
    <x v="27"/>
    <n v="0"/>
    <x v="0"/>
    <n v="5000"/>
    <m/>
    <n v="5000"/>
    <n v="5000"/>
    <n v="2742.68"/>
    <n v="2742.68"/>
    <n v="2742.68"/>
    <n v="2742.68"/>
    <n v="2742.68"/>
    <n v="2257.3200000000002"/>
    <n v="2257.3200000000002"/>
    <n v="0"/>
    <n v="0"/>
    <n v="0"/>
    <n v="0"/>
    <n v="0"/>
  </r>
  <r>
    <s v="1.1-00-24"/>
    <x v="0"/>
    <n v="3"/>
    <x v="2"/>
    <n v="3.1"/>
    <x v="7"/>
    <s v="3.1.1"/>
    <x v="10"/>
    <s v="E"/>
    <s v="Actividades del sector público, que realiza en for"/>
    <s v="09_24"/>
    <x v="10"/>
    <n v="8"/>
    <x v="6"/>
    <n v="42"/>
    <x v="20"/>
    <s v="026_24"/>
    <s v="DESPACHO DE LA COORDINACIÓN GENERAL DE D"/>
    <x v="0"/>
    <x v="1"/>
    <x v="1"/>
    <x v="28"/>
    <x v="28"/>
    <n v="0"/>
    <x v="0"/>
    <n v="583287.44999999995"/>
    <m/>
    <n v="583287.44999999995"/>
    <n v="500000"/>
    <n v="583067.44999999995"/>
    <n v="583067.44999999995"/>
    <n v="583067.44999999995"/>
    <n v="583067.44999999995"/>
    <n v="583067.44999999995"/>
    <n v="220"/>
    <n v="220"/>
    <n v="0"/>
    <n v="100000"/>
    <n v="0"/>
    <n v="16712.55"/>
    <n v="83287.45"/>
  </r>
  <r>
    <s v="1.1-00-24"/>
    <x v="0"/>
    <n v="3"/>
    <x v="2"/>
    <n v="3.1"/>
    <x v="7"/>
    <s v="3.1.1"/>
    <x v="10"/>
    <s v="E"/>
    <s v="Actividades del sector público, que realiza en for"/>
    <s v="09_24"/>
    <x v="10"/>
    <n v="8"/>
    <x v="6"/>
    <n v="42"/>
    <x v="20"/>
    <s v="026_24"/>
    <s v="DESPACHO DE LA COORDINACIÓN GENERAL DE D"/>
    <x v="0"/>
    <x v="1"/>
    <x v="1"/>
    <x v="29"/>
    <x v="29"/>
    <n v="0"/>
    <x v="0"/>
    <n v="1322875"/>
    <m/>
    <n v="1322875"/>
    <n v="700000"/>
    <n v="1322875"/>
    <n v="1322875"/>
    <n v="1322875"/>
    <n v="1322875"/>
    <n v="1322875"/>
    <n v="0"/>
    <n v="0"/>
    <n v="0"/>
    <n v="650000"/>
    <n v="0"/>
    <n v="27125"/>
    <n v="622875"/>
  </r>
  <r>
    <s v="1.1-00-24"/>
    <x v="0"/>
    <n v="2"/>
    <x v="1"/>
    <n v="2.2000000000000002"/>
    <x v="1"/>
    <s v="2.2.7"/>
    <x v="1"/>
    <s v="E"/>
    <s v="Actividades del sector público, que realiza en for"/>
    <s v="07_24"/>
    <x v="4"/>
    <n v="2"/>
    <x v="7"/>
    <n v="36"/>
    <x v="21"/>
    <s v="022_24"/>
    <s v="DIRECCIÓN GENERAL DE AGUA POTABLE Y SANE"/>
    <x v="0"/>
    <x v="1"/>
    <x v="1"/>
    <x v="30"/>
    <x v="30"/>
    <n v="0"/>
    <x v="0"/>
    <n v="100000"/>
    <m/>
    <n v="100000"/>
    <n v="100000"/>
    <n v="97132.02"/>
    <n v="97132.02"/>
    <n v="97132.02"/>
    <n v="97132.02"/>
    <n v="97132.02"/>
    <n v="2867.9799999999959"/>
    <n v="2867.9799999999959"/>
    <n v="0"/>
    <n v="0"/>
    <n v="0"/>
    <n v="0"/>
    <n v="0"/>
  </r>
  <r>
    <s v="1.1-00-24"/>
    <x v="0"/>
    <n v="1"/>
    <x v="0"/>
    <n v="1.3"/>
    <x v="0"/>
    <s v="1.3.4"/>
    <x v="0"/>
    <s v="F"/>
    <s v="Actividades destinadas a la promoción y fomento de"/>
    <s v="02_24"/>
    <x v="1"/>
    <n v="1"/>
    <x v="1"/>
    <n v="15"/>
    <x v="11"/>
    <s v="010_24"/>
    <s v="DIRECCIÓN GENERAL DE CULTURA DE LA PAZ Y"/>
    <x v="0"/>
    <x v="1"/>
    <x v="1"/>
    <x v="30"/>
    <x v="30"/>
    <n v="0"/>
    <x v="0"/>
    <n v="150000"/>
    <m/>
    <n v="150000"/>
    <n v="150000"/>
    <n v="79369.289999999994"/>
    <n v="35869.29"/>
    <n v="35869.29"/>
    <n v="0"/>
    <n v="0"/>
    <n v="70630.710000000006"/>
    <n v="114130.70999999999"/>
    <n v="0"/>
    <n v="0"/>
    <n v="0"/>
    <n v="0"/>
    <n v="0"/>
  </r>
  <r>
    <s v="1.1-00-24"/>
    <x v="0"/>
    <n v="1"/>
    <x v="0"/>
    <n v="1.3"/>
    <x v="0"/>
    <s v="1.3.4"/>
    <x v="0"/>
    <s v="E"/>
    <s v="Actividades del sector público, que realiza en for"/>
    <s v="05_24"/>
    <x v="0"/>
    <n v="6"/>
    <x v="0"/>
    <n v="21"/>
    <x v="1"/>
    <s v="015_24"/>
    <s v="DIRECCIÓN GENERAL DE ADMINISTRACIÓN"/>
    <x v="0"/>
    <x v="1"/>
    <x v="1"/>
    <x v="30"/>
    <x v="30"/>
    <n v="0"/>
    <x v="0"/>
    <n v="11449.82"/>
    <m/>
    <n v="11449.82"/>
    <n v="2000"/>
    <n v="9449.82"/>
    <n v="9449.82"/>
    <n v="9449.82"/>
    <n v="9449.82"/>
    <n v="9449.82"/>
    <n v="2000"/>
    <n v="2000"/>
    <n v="0"/>
    <n v="9449.82"/>
    <n v="0"/>
    <n v="0"/>
    <n v="9449.82"/>
  </r>
  <r>
    <s v="1.1-00-24"/>
    <x v="0"/>
    <n v="1"/>
    <x v="0"/>
    <n v="1.3"/>
    <x v="0"/>
    <s v="1.3.4"/>
    <x v="0"/>
    <s v="E"/>
    <s v="Actividades del sector público, que realiza en for"/>
    <s v="07_24"/>
    <x v="4"/>
    <n v="3"/>
    <x v="2"/>
    <n v="33"/>
    <x v="9"/>
    <s v="019_24"/>
    <s v="DIRECCIÓN ADMINISTRATIVA DE INFRAESTRUCT"/>
    <x v="0"/>
    <x v="1"/>
    <x v="1"/>
    <x v="30"/>
    <x v="30"/>
    <n v="0"/>
    <x v="0"/>
    <n v="236389.6"/>
    <m/>
    <n v="236389.6"/>
    <n v="236389.6"/>
    <n v="235967.81"/>
    <n v="235967.81"/>
    <n v="235967.81"/>
    <n v="235967.81"/>
    <n v="235967.81"/>
    <n v="421.79000000000815"/>
    <n v="421.79000000000815"/>
    <n v="0"/>
    <n v="0"/>
    <n v="0"/>
    <n v="0"/>
    <n v="0"/>
  </r>
  <r>
    <s v="1.1-00-24"/>
    <x v="0"/>
    <n v="2"/>
    <x v="1"/>
    <n v="2.2000000000000002"/>
    <x v="1"/>
    <s v="2.2.7"/>
    <x v="1"/>
    <s v="E"/>
    <s v="Actividades del sector público, que realiza en for"/>
    <s v="07_24"/>
    <x v="4"/>
    <n v="2"/>
    <x v="7"/>
    <n v="36"/>
    <x v="21"/>
    <s v="022_24"/>
    <s v="DIRECCIÓN GENERAL DE AGUA POTABLE Y SANE"/>
    <x v="0"/>
    <x v="1"/>
    <x v="1"/>
    <x v="31"/>
    <x v="31"/>
    <n v="0"/>
    <x v="0"/>
    <n v="750000"/>
    <m/>
    <n v="750000"/>
    <n v="750000"/>
    <n v="687954.7"/>
    <n v="687954.7"/>
    <n v="687954.7"/>
    <n v="687954.7"/>
    <n v="687954.7"/>
    <n v="62045.300000000047"/>
    <n v="62045.300000000047"/>
    <n v="0"/>
    <n v="0"/>
    <n v="0"/>
    <n v="0"/>
    <n v="0"/>
  </r>
  <r>
    <s v="1.1-00-24"/>
    <x v="0"/>
    <n v="2"/>
    <x v="1"/>
    <n v="2.2999999999999998"/>
    <x v="5"/>
    <s v="2.3.1"/>
    <x v="5"/>
    <s v="E"/>
    <s v="Actividades del sector público, que realiza en for"/>
    <s v="07_24"/>
    <x v="4"/>
    <n v="3"/>
    <x v="2"/>
    <n v="39"/>
    <x v="8"/>
    <s v="024_24"/>
    <s v="DIRECCIÓN GENERAL DE SALUD PÚBLICA"/>
    <x v="0"/>
    <x v="1"/>
    <x v="1"/>
    <x v="31"/>
    <x v="31"/>
    <n v="0"/>
    <x v="0"/>
    <n v="10000"/>
    <m/>
    <n v="10000"/>
    <n v="10000"/>
    <n v="0"/>
    <n v="0"/>
    <n v="0"/>
    <n v="0"/>
    <n v="0"/>
    <n v="10000"/>
    <n v="10000"/>
    <n v="0"/>
    <n v="0"/>
    <n v="0"/>
    <n v="0"/>
    <n v="0"/>
  </r>
  <r>
    <s v="1.1-00-24"/>
    <x v="0"/>
    <n v="1"/>
    <x v="0"/>
    <n v="1.3"/>
    <x v="0"/>
    <s v="1.3.4"/>
    <x v="0"/>
    <s v="F"/>
    <s v="Actividades destinadas a la promoción y fomento de"/>
    <s v="02_24"/>
    <x v="1"/>
    <n v="1"/>
    <x v="1"/>
    <n v="15"/>
    <x v="11"/>
    <s v="010_24"/>
    <s v="DIRECCIÓN GENERAL DE CULTURA DE LA PAZ Y"/>
    <x v="0"/>
    <x v="1"/>
    <x v="1"/>
    <x v="31"/>
    <x v="31"/>
    <n v="0"/>
    <x v="0"/>
    <n v="100000"/>
    <m/>
    <n v="100000"/>
    <n v="100000"/>
    <n v="72856.240000000005"/>
    <n v="72856.240000000005"/>
    <n v="72856.240000000005"/>
    <n v="0"/>
    <n v="0"/>
    <n v="27143.759999999995"/>
    <n v="27143.759999999995"/>
    <n v="0"/>
    <n v="0"/>
    <n v="0"/>
    <n v="0"/>
    <n v="0"/>
  </r>
  <r>
    <s v="1.1-00-24"/>
    <x v="0"/>
    <n v="1"/>
    <x v="0"/>
    <n v="1.3"/>
    <x v="0"/>
    <s v="1.3.4"/>
    <x v="0"/>
    <s v="E"/>
    <s v="Actividades del sector público, que realiza en for"/>
    <s v="05_24"/>
    <x v="0"/>
    <n v="6"/>
    <x v="0"/>
    <n v="21"/>
    <x v="1"/>
    <s v="015_24"/>
    <s v="DIRECCIÓN GENERAL DE ADMINISTRACIÓN"/>
    <x v="0"/>
    <x v="1"/>
    <x v="1"/>
    <x v="31"/>
    <x v="31"/>
    <n v="0"/>
    <x v="0"/>
    <n v="20000"/>
    <m/>
    <n v="20000"/>
    <n v="20000"/>
    <n v="18655.52"/>
    <n v="18655.52"/>
    <n v="18655.52"/>
    <n v="18655.52"/>
    <n v="18655.52"/>
    <n v="1344.4799999999996"/>
    <n v="1344.4799999999996"/>
    <n v="0"/>
    <n v="0"/>
    <n v="0"/>
    <n v="0"/>
    <n v="0"/>
  </r>
  <r>
    <s v="1.1-00-24"/>
    <x v="0"/>
    <n v="1"/>
    <x v="0"/>
    <n v="1.3"/>
    <x v="0"/>
    <s v="1.3.4"/>
    <x v="0"/>
    <s v="E"/>
    <s v="Actividades del sector público, que realiza en for"/>
    <s v="07_24"/>
    <x v="4"/>
    <n v="3"/>
    <x v="2"/>
    <n v="33"/>
    <x v="9"/>
    <s v="019_24"/>
    <s v="DIRECCIÓN ADMINISTRATIVA DE INFRAESTRUCT"/>
    <x v="0"/>
    <x v="1"/>
    <x v="1"/>
    <x v="31"/>
    <x v="31"/>
    <n v="0"/>
    <x v="0"/>
    <n v="14437085.119999999"/>
    <m/>
    <n v="14437085.119999999"/>
    <n v="12100000"/>
    <n v="13882182.560000001"/>
    <n v="13708141.26"/>
    <n v="12036437.82"/>
    <n v="11139528.74"/>
    <n v="11139528.74"/>
    <n v="554902.55999999866"/>
    <n v="728943.8599999994"/>
    <n v="539822.56000000006"/>
    <n v="1797262.56"/>
    <n v="0"/>
    <n v="0"/>
    <n v="2337085.12"/>
  </r>
  <r>
    <s v="1.1-00-24"/>
    <x v="0"/>
    <n v="3"/>
    <x v="2"/>
    <n v="3.1"/>
    <x v="7"/>
    <s v="3.1.1"/>
    <x v="10"/>
    <s v="E"/>
    <s v="Actividades del sector público, que realiza en for"/>
    <s v="09_24"/>
    <x v="10"/>
    <n v="8"/>
    <x v="6"/>
    <n v="42"/>
    <x v="20"/>
    <s v="026_24"/>
    <s v="DESPACHO DE LA COORDINACIÓN GENERAL DE D"/>
    <x v="0"/>
    <x v="1"/>
    <x v="1"/>
    <x v="32"/>
    <x v="32"/>
    <n v="0"/>
    <x v="0"/>
    <n v="0"/>
    <m/>
    <n v="0"/>
    <n v="50000"/>
    <n v="0"/>
    <n v="0"/>
    <n v="0"/>
    <n v="0"/>
    <n v="0"/>
    <n v="0"/>
    <n v="0"/>
    <n v="0"/>
    <n v="0"/>
    <n v="0"/>
    <n v="50000"/>
    <n v="-50000"/>
  </r>
  <r>
    <s v="1.1-00-24"/>
    <x v="0"/>
    <n v="3"/>
    <x v="2"/>
    <n v="3.8"/>
    <x v="3"/>
    <s v="3.8.4"/>
    <x v="3"/>
    <s v="E"/>
    <s v="Actividades del sector público, que realiza en for"/>
    <s v="11_24"/>
    <x v="3"/>
    <n v="6"/>
    <x v="0"/>
    <n v="49"/>
    <x v="6"/>
    <s v="031_24"/>
    <s v="DESPACHO DE LA COORDINACIÓN GENERAL DE G"/>
    <x v="0"/>
    <x v="1"/>
    <x v="1"/>
    <x v="33"/>
    <x v="33"/>
    <n v="0"/>
    <x v="0"/>
    <n v="19426.16"/>
    <m/>
    <n v="19426.16"/>
    <n v="0"/>
    <n v="19426.16"/>
    <n v="19426.16"/>
    <n v="9426.16"/>
    <n v="9426.16"/>
    <n v="9426.16"/>
    <n v="0"/>
    <n v="0"/>
    <n v="0"/>
    <n v="19426.16"/>
    <n v="0"/>
    <n v="0"/>
    <n v="19426.16"/>
  </r>
  <r>
    <s v="1.1-00-24"/>
    <x v="0"/>
    <n v="1"/>
    <x v="0"/>
    <n v="1.3"/>
    <x v="0"/>
    <s v="1.3.4"/>
    <x v="0"/>
    <s v="F"/>
    <s v="Actividades destinadas a la promoción y fomento de"/>
    <s v="02_24"/>
    <x v="1"/>
    <n v="1"/>
    <x v="1"/>
    <n v="15"/>
    <x v="11"/>
    <s v="010_24"/>
    <s v="DIRECCIÓN GENERAL DE CULTURA DE LA PAZ Y"/>
    <x v="0"/>
    <x v="1"/>
    <x v="1"/>
    <x v="33"/>
    <x v="33"/>
    <n v="0"/>
    <x v="0"/>
    <n v="100000"/>
    <m/>
    <n v="100000"/>
    <n v="100000"/>
    <n v="42875.31"/>
    <n v="22981.31"/>
    <n v="22981.31"/>
    <n v="22981.31"/>
    <n v="18125.09"/>
    <n v="57124.69"/>
    <n v="77018.69"/>
    <n v="0"/>
    <n v="0"/>
    <n v="0"/>
    <n v="0"/>
    <n v="0"/>
  </r>
  <r>
    <s v="1.1-00-24"/>
    <x v="0"/>
    <n v="1"/>
    <x v="0"/>
    <n v="1.3"/>
    <x v="0"/>
    <s v="1.3.4"/>
    <x v="0"/>
    <s v="E"/>
    <s v="Actividades del sector público, que realiza en for"/>
    <s v="05_24"/>
    <x v="0"/>
    <n v="6"/>
    <x v="0"/>
    <n v="21"/>
    <x v="1"/>
    <s v="015_24"/>
    <s v="DIRECCIÓN GENERAL DE ADMINISTRACIÓN"/>
    <x v="0"/>
    <x v="1"/>
    <x v="1"/>
    <x v="33"/>
    <x v="33"/>
    <n v="0"/>
    <x v="0"/>
    <n v="1287"/>
    <m/>
    <n v="1287"/>
    <n v="0"/>
    <n v="420.5"/>
    <n v="420.5"/>
    <n v="420.5"/>
    <n v="420.5"/>
    <n v="420.5"/>
    <n v="866.5"/>
    <n v="866.5"/>
    <n v="0"/>
    <n v="1287"/>
    <n v="0"/>
    <n v="0"/>
    <n v="1287"/>
  </r>
  <r>
    <s v="1.1-00-24"/>
    <x v="0"/>
    <n v="1"/>
    <x v="0"/>
    <n v="1.3"/>
    <x v="0"/>
    <s v="1.3.4"/>
    <x v="0"/>
    <s v="E"/>
    <s v="Actividades del sector público, que realiza en for"/>
    <s v="05_24"/>
    <x v="0"/>
    <n v="6"/>
    <x v="0"/>
    <n v="21"/>
    <x v="1"/>
    <s v="015_24"/>
    <s v="DIRECCIÓN GENERAL DE ADMINISTRACIÓN"/>
    <x v="0"/>
    <x v="1"/>
    <x v="1"/>
    <x v="34"/>
    <x v="34"/>
    <n v="0"/>
    <x v="0"/>
    <n v="47757.2"/>
    <m/>
    <n v="47757.2"/>
    <n v="47757.2"/>
    <n v="7888"/>
    <n v="7888"/>
    <n v="7888"/>
    <n v="7888"/>
    <n v="7888"/>
    <n v="39869.199999999997"/>
    <n v="39869.199999999997"/>
    <n v="0"/>
    <n v="0"/>
    <n v="0"/>
    <n v="0"/>
    <n v="0"/>
  </r>
  <r>
    <s v="1.1-00-24"/>
    <x v="0"/>
    <n v="3"/>
    <x v="2"/>
    <n v="3.1"/>
    <x v="7"/>
    <s v="3.1.1"/>
    <x v="10"/>
    <s v="E"/>
    <s v="Actividades del sector público, que realiza en for"/>
    <s v="09_24"/>
    <x v="10"/>
    <n v="8"/>
    <x v="6"/>
    <n v="42"/>
    <x v="20"/>
    <s v="026_24"/>
    <s v="DESPACHO DE LA COORDINACIÓN GENERAL DE D"/>
    <x v="0"/>
    <x v="1"/>
    <x v="1"/>
    <x v="34"/>
    <x v="34"/>
    <n v="0"/>
    <x v="0"/>
    <n v="0"/>
    <m/>
    <n v="0"/>
    <n v="500000"/>
    <n v="0"/>
    <n v="0"/>
    <n v="0"/>
    <n v="0"/>
    <n v="0"/>
    <n v="0"/>
    <n v="0"/>
    <n v="0"/>
    <n v="0"/>
    <n v="0"/>
    <n v="500000"/>
    <n v="-500000"/>
  </r>
  <r>
    <s v="1.1-00-24"/>
    <x v="0"/>
    <n v="2"/>
    <x v="1"/>
    <n v="2.2000000000000002"/>
    <x v="1"/>
    <s v="2.2.7"/>
    <x v="1"/>
    <s v="E"/>
    <s v="Actividades del sector público, que realiza en for"/>
    <s v="07_24"/>
    <x v="4"/>
    <n v="2"/>
    <x v="7"/>
    <n v="36"/>
    <x v="21"/>
    <s v="022_24"/>
    <s v="DIRECCIÓN GENERAL DE AGUA POTABLE Y SANE"/>
    <x v="0"/>
    <x v="1"/>
    <x v="1"/>
    <x v="35"/>
    <x v="35"/>
    <n v="0"/>
    <x v="0"/>
    <n v="650000"/>
    <m/>
    <n v="650000"/>
    <n v="650000"/>
    <n v="599293.82999999996"/>
    <n v="580815.03"/>
    <n v="580815.03"/>
    <n v="580815.03"/>
    <n v="580815.03"/>
    <n v="50706.170000000042"/>
    <n v="69184.969999999972"/>
    <n v="0"/>
    <n v="0"/>
    <n v="0"/>
    <n v="0"/>
    <n v="0"/>
  </r>
  <r>
    <s v="1.1-00-24"/>
    <x v="0"/>
    <n v="1"/>
    <x v="0"/>
    <n v="1.7"/>
    <x v="2"/>
    <s v="1.7.2"/>
    <x v="2"/>
    <s v="E"/>
    <s v="Actividades del sector público, que realiza en for"/>
    <s v="02_24"/>
    <x v="1"/>
    <n v="3"/>
    <x v="2"/>
    <n v="11"/>
    <x v="5"/>
    <s v="009_24"/>
    <s v="DIRECCIÓN GENERAL ADJUNTA DE PROTECCIÓN"/>
    <x v="0"/>
    <x v="1"/>
    <x v="1"/>
    <x v="35"/>
    <x v="35"/>
    <n v="0"/>
    <x v="0"/>
    <n v="1000"/>
    <m/>
    <n v="1000"/>
    <n v="1000"/>
    <n v="0"/>
    <n v="0"/>
    <n v="0"/>
    <n v="0"/>
    <n v="0"/>
    <n v="1000"/>
    <n v="1000"/>
    <n v="0"/>
    <n v="0"/>
    <n v="0"/>
    <n v="0"/>
    <n v="0"/>
  </r>
  <r>
    <s v="1.1-00-24"/>
    <x v="0"/>
    <n v="3"/>
    <x v="2"/>
    <n v="3.8"/>
    <x v="3"/>
    <s v="3.8.4"/>
    <x v="3"/>
    <s v="E"/>
    <s v="Actividades del sector público, que realiza en for"/>
    <s v="11_24"/>
    <x v="3"/>
    <n v="6"/>
    <x v="0"/>
    <n v="49"/>
    <x v="6"/>
    <s v="031_24"/>
    <s v="DESPACHO DE LA COORDINACIÓN GENERAL DE G"/>
    <x v="0"/>
    <x v="1"/>
    <x v="1"/>
    <x v="35"/>
    <x v="35"/>
    <n v="0"/>
    <x v="0"/>
    <n v="471906.84"/>
    <m/>
    <n v="471906.84"/>
    <n v="501333"/>
    <n v="14929.2"/>
    <n v="14929.2"/>
    <n v="14929.2"/>
    <n v="14929.2"/>
    <n v="0"/>
    <n v="456977.64"/>
    <n v="456977.64"/>
    <n v="0"/>
    <n v="15000"/>
    <n v="0"/>
    <n v="44426.16"/>
    <n v="-29426.16"/>
  </r>
  <r>
    <s v="1.1-00-24"/>
    <x v="0"/>
    <n v="2"/>
    <x v="1"/>
    <n v="2.2999999999999998"/>
    <x v="5"/>
    <s v="2.3.1"/>
    <x v="5"/>
    <s v="E"/>
    <s v="Actividades del sector público, que realiza en for"/>
    <s v="07_24"/>
    <x v="4"/>
    <n v="3"/>
    <x v="2"/>
    <n v="39"/>
    <x v="8"/>
    <s v="024_24"/>
    <s v="DIRECCIÓN GENERAL DE SALUD PÚBLICA"/>
    <x v="0"/>
    <x v="1"/>
    <x v="1"/>
    <x v="35"/>
    <x v="35"/>
    <n v="0"/>
    <x v="0"/>
    <n v="100000"/>
    <m/>
    <n v="100000"/>
    <n v="0"/>
    <n v="40676.44"/>
    <n v="40676.44"/>
    <n v="40676.44"/>
    <n v="40676.44"/>
    <n v="40676.44"/>
    <n v="59323.56"/>
    <n v="59323.56"/>
    <n v="0"/>
    <n v="100000"/>
    <n v="0"/>
    <n v="0"/>
    <n v="100000"/>
  </r>
  <r>
    <s v="1.1-00-24"/>
    <x v="0"/>
    <n v="1"/>
    <x v="0"/>
    <n v="1.3"/>
    <x v="0"/>
    <s v="1.3.4"/>
    <x v="0"/>
    <s v="E"/>
    <s v="Actividades del sector público, que realiza en for"/>
    <s v="05_24"/>
    <x v="0"/>
    <n v="6"/>
    <x v="0"/>
    <n v="21"/>
    <x v="1"/>
    <s v="015_24"/>
    <s v="DIRECCIÓN GENERAL DE ADMINISTRACIÓN"/>
    <x v="0"/>
    <x v="1"/>
    <x v="1"/>
    <x v="35"/>
    <x v="35"/>
    <n v="0"/>
    <x v="0"/>
    <n v="150000"/>
    <m/>
    <n v="150000"/>
    <n v="150000"/>
    <n v="96881.27"/>
    <n v="59761.27"/>
    <n v="59761.27"/>
    <n v="59761.27"/>
    <n v="59761.27"/>
    <n v="53118.729999999996"/>
    <n v="90238.73000000001"/>
    <n v="0"/>
    <n v="0"/>
    <n v="0"/>
    <n v="0"/>
    <n v="0"/>
  </r>
  <r>
    <s v="1.1-00-24"/>
    <x v="0"/>
    <n v="2"/>
    <x v="1"/>
    <n v="2.2000000000000002"/>
    <x v="1"/>
    <s v="2.2.4"/>
    <x v="11"/>
    <s v="E"/>
    <s v="Actividades del sector público, que realiza en for"/>
    <s v="07_24"/>
    <x v="4"/>
    <n v="3"/>
    <x v="2"/>
    <n v="34"/>
    <x v="22"/>
    <s v="020_24"/>
    <s v="DIRECCIÓN DE ALUMBRADO PÚBLICO"/>
    <x v="0"/>
    <x v="1"/>
    <x v="1"/>
    <x v="35"/>
    <x v="35"/>
    <n v="0"/>
    <x v="0"/>
    <n v="14573770.67"/>
    <m/>
    <n v="14573770.67"/>
    <n v="10600000"/>
    <n v="12028766.439999999"/>
    <n v="11304682.84"/>
    <n v="9535881.4900000002"/>
    <n v="9535881.4900000002"/>
    <n v="9535881.4900000002"/>
    <n v="2545004.2300000004"/>
    <n v="3269087.83"/>
    <n v="0"/>
    <n v="5458000"/>
    <n v="0"/>
    <n v="1484229.33"/>
    <n v="3973770.67"/>
  </r>
  <r>
    <s v="1.1-00-24"/>
    <x v="0"/>
    <n v="2"/>
    <x v="1"/>
    <n v="2.2000000000000002"/>
    <x v="1"/>
    <s v="2.2.7"/>
    <x v="1"/>
    <s v="E"/>
    <s v="Actividades del sector público, que realiza en for"/>
    <s v="07_24"/>
    <x v="4"/>
    <n v="2"/>
    <x v="7"/>
    <n v="36"/>
    <x v="21"/>
    <s v="022_24"/>
    <s v="DIRECCIÓN GENERAL DE AGUA POTABLE Y SANE"/>
    <x v="0"/>
    <x v="1"/>
    <x v="1"/>
    <x v="36"/>
    <x v="36"/>
    <n v="0"/>
    <x v="0"/>
    <n v="2680000"/>
    <m/>
    <n v="2680000"/>
    <n v="2300000"/>
    <n v="2477496.77"/>
    <n v="2477496.77"/>
    <n v="2477496.77"/>
    <n v="1774935.44"/>
    <n v="1774935.44"/>
    <n v="202503.22999999998"/>
    <n v="202503.22999999998"/>
    <n v="0"/>
    <n v="400000"/>
    <n v="0"/>
    <n v="20000"/>
    <n v="380000"/>
  </r>
  <r>
    <s v="1.1-00-24"/>
    <x v="0"/>
    <n v="1"/>
    <x v="0"/>
    <n v="1.7"/>
    <x v="2"/>
    <s v="1.7.2"/>
    <x v="2"/>
    <s v="E"/>
    <s v="Actividades del sector público, que realiza en for"/>
    <s v="02_24"/>
    <x v="1"/>
    <n v="3"/>
    <x v="2"/>
    <n v="11"/>
    <x v="5"/>
    <s v="009_24"/>
    <s v="DIRECCIÓN GENERAL ADJUNTA DE PROTECCIÓN"/>
    <x v="0"/>
    <x v="1"/>
    <x v="1"/>
    <x v="36"/>
    <x v="36"/>
    <n v="0"/>
    <x v="0"/>
    <n v="2000"/>
    <m/>
    <n v="2000"/>
    <n v="2000"/>
    <n v="0"/>
    <n v="0"/>
    <n v="0"/>
    <n v="0"/>
    <n v="0"/>
    <n v="2000"/>
    <n v="2000"/>
    <n v="0"/>
    <n v="0"/>
    <n v="0"/>
    <n v="0"/>
    <n v="0"/>
  </r>
  <r>
    <s v="1.1-00-24"/>
    <x v="0"/>
    <n v="3"/>
    <x v="2"/>
    <n v="3.8"/>
    <x v="3"/>
    <s v="3.8.4"/>
    <x v="3"/>
    <s v="E"/>
    <s v="Actividades del sector público, que realiza en for"/>
    <s v="11_24"/>
    <x v="3"/>
    <n v="6"/>
    <x v="0"/>
    <n v="49"/>
    <x v="6"/>
    <s v="031_24"/>
    <s v="DESPACHO DE LA COORDINACIÓN GENERAL DE G"/>
    <x v="0"/>
    <x v="1"/>
    <x v="1"/>
    <x v="36"/>
    <x v="36"/>
    <n v="0"/>
    <x v="0"/>
    <n v="1414"/>
    <m/>
    <n v="1414"/>
    <n v="1414"/>
    <n v="0"/>
    <n v="0"/>
    <n v="0"/>
    <n v="0"/>
    <n v="0"/>
    <n v="1414"/>
    <n v="1414"/>
    <n v="0"/>
    <n v="0"/>
    <n v="0"/>
    <n v="0"/>
    <n v="0"/>
  </r>
  <r>
    <s v="1.1-00-24"/>
    <x v="0"/>
    <n v="1"/>
    <x v="0"/>
    <n v="1.3"/>
    <x v="0"/>
    <s v="1.3.4"/>
    <x v="0"/>
    <s v="F"/>
    <s v="Actividades destinadas a la promoción y fomento de"/>
    <s v="02_24"/>
    <x v="1"/>
    <n v="1"/>
    <x v="1"/>
    <n v="15"/>
    <x v="11"/>
    <s v="010_24"/>
    <s v="DIRECCIÓN GENERAL DE CULTURA DE LA PAZ Y"/>
    <x v="0"/>
    <x v="1"/>
    <x v="1"/>
    <x v="36"/>
    <x v="36"/>
    <n v="0"/>
    <x v="0"/>
    <n v="150000"/>
    <m/>
    <n v="150000"/>
    <n v="150000"/>
    <n v="78283.91"/>
    <n v="78283.91"/>
    <n v="19799.46"/>
    <n v="0"/>
    <n v="0"/>
    <n v="71716.09"/>
    <n v="71716.09"/>
    <n v="0"/>
    <n v="0"/>
    <n v="0"/>
    <n v="0"/>
    <n v="0"/>
  </r>
  <r>
    <s v="1.1-00-24"/>
    <x v="0"/>
    <n v="1"/>
    <x v="0"/>
    <n v="1.3"/>
    <x v="0"/>
    <s v="1.3.4"/>
    <x v="0"/>
    <s v="E"/>
    <s v="Actividades del sector público, que realiza en for"/>
    <s v="05_24"/>
    <x v="0"/>
    <n v="6"/>
    <x v="0"/>
    <n v="21"/>
    <x v="1"/>
    <s v="015_24"/>
    <s v="DIRECCIÓN GENERAL DE ADMINISTRACIÓN"/>
    <x v="0"/>
    <x v="1"/>
    <x v="1"/>
    <x v="36"/>
    <x v="36"/>
    <n v="0"/>
    <x v="0"/>
    <n v="45300"/>
    <m/>
    <n v="45300"/>
    <n v="50000"/>
    <n v="30881.72"/>
    <n v="30881.72"/>
    <n v="30881.72"/>
    <n v="30881.72"/>
    <n v="30881.72"/>
    <n v="14418.279999999999"/>
    <n v="14418.279999999999"/>
    <n v="0"/>
    <n v="0"/>
    <n v="0"/>
    <n v="4700"/>
    <n v="-4700"/>
  </r>
  <r>
    <s v="1.1-00-24"/>
    <x v="0"/>
    <n v="1"/>
    <x v="0"/>
    <n v="1.3"/>
    <x v="0"/>
    <s v="1.3.4"/>
    <x v="0"/>
    <s v="E"/>
    <s v="Actividades del sector público, que realiza en for"/>
    <s v="07_24"/>
    <x v="4"/>
    <n v="3"/>
    <x v="2"/>
    <n v="33"/>
    <x v="9"/>
    <s v="019_24"/>
    <s v="DIRECCIÓN ADMINISTRATIVA DE INFRAESTRUCT"/>
    <x v="0"/>
    <x v="1"/>
    <x v="1"/>
    <x v="36"/>
    <x v="36"/>
    <n v="0"/>
    <x v="0"/>
    <n v="553821.28"/>
    <m/>
    <n v="553821.28"/>
    <n v="575211.68000000005"/>
    <n v="539373.61"/>
    <n v="518511.01"/>
    <n v="518511.01"/>
    <n v="518511.01"/>
    <n v="518511.01"/>
    <n v="14447.670000000042"/>
    <n v="35310.270000000019"/>
    <n v="0"/>
    <n v="0"/>
    <n v="0"/>
    <n v="21390.400000000001"/>
    <n v="-21390.400000000001"/>
  </r>
  <r>
    <s v="1.1-00-24"/>
    <x v="0"/>
    <n v="2"/>
    <x v="1"/>
    <n v="2.2999999999999998"/>
    <x v="5"/>
    <s v="2.3.1"/>
    <x v="5"/>
    <s v="E"/>
    <s v="Actividades del sector público, que realiza en for"/>
    <s v="07_24"/>
    <x v="4"/>
    <n v="3"/>
    <x v="2"/>
    <n v="39"/>
    <x v="8"/>
    <s v="024_24"/>
    <s v="DIRECCIÓN GENERAL DE SALUD PÚBLICA"/>
    <x v="0"/>
    <x v="1"/>
    <x v="1"/>
    <x v="37"/>
    <x v="37"/>
    <n v="0"/>
    <x v="0"/>
    <n v="10000"/>
    <m/>
    <n v="10000"/>
    <n v="10000"/>
    <n v="9484.1200000000008"/>
    <n v="9484.1200000000008"/>
    <n v="9484.1200000000008"/>
    <n v="9484.1200000000008"/>
    <n v="9484.1200000000008"/>
    <n v="515.8799999999992"/>
    <n v="515.8799999999992"/>
    <n v="0"/>
    <n v="0"/>
    <n v="0"/>
    <n v="0"/>
    <n v="0"/>
  </r>
  <r>
    <s v="1.1-00-24"/>
    <x v="0"/>
    <n v="2"/>
    <x v="1"/>
    <n v="2.2000000000000002"/>
    <x v="1"/>
    <s v="2.2.7"/>
    <x v="1"/>
    <s v="S"/>
    <s v="Definidos en el Presupuesto de Egresos y los que s"/>
    <s v="02_24"/>
    <x v="1"/>
    <n v="1"/>
    <x v="1"/>
    <n v="16"/>
    <x v="2"/>
    <s v="010_24"/>
    <s v="DIRECCIÓN GENERAL DE CULTURA DE LA PAZ Y"/>
    <x v="0"/>
    <x v="1"/>
    <x v="1"/>
    <x v="38"/>
    <x v="38"/>
    <n v="0"/>
    <x v="0"/>
    <n v="138448.20000000001"/>
    <m/>
    <n v="138448.20000000001"/>
    <n v="54948.2"/>
    <n v="138031.53"/>
    <n v="108799.53"/>
    <n v="62902.97"/>
    <n v="21722.97"/>
    <n v="21722.97"/>
    <n v="416.67000000001281"/>
    <n v="29648.670000000013"/>
    <n v="0"/>
    <n v="83500"/>
    <n v="0"/>
    <n v="0"/>
    <n v="83500"/>
  </r>
  <r>
    <s v="1.1-00-24"/>
    <x v="0"/>
    <n v="2"/>
    <x v="1"/>
    <n v="2.2000000000000002"/>
    <x v="1"/>
    <s v="2.2.7"/>
    <x v="1"/>
    <s v="E"/>
    <s v="Actividades del sector público, que realiza en for"/>
    <s v="07_24"/>
    <x v="4"/>
    <n v="2"/>
    <x v="7"/>
    <n v="36"/>
    <x v="21"/>
    <s v="022_24"/>
    <s v="DIRECCIÓN GENERAL DE AGUA POTABLE Y SANE"/>
    <x v="0"/>
    <x v="1"/>
    <x v="1"/>
    <x v="38"/>
    <x v="38"/>
    <n v="0"/>
    <x v="0"/>
    <n v="7000"/>
    <m/>
    <n v="7000"/>
    <n v="7000"/>
    <n v="3770.04"/>
    <n v="3770.04"/>
    <n v="3770.04"/>
    <n v="3770.04"/>
    <n v="3770.04"/>
    <n v="3229.96"/>
    <n v="3229.96"/>
    <n v="0"/>
    <n v="0"/>
    <n v="0"/>
    <n v="0"/>
    <n v="0"/>
  </r>
  <r>
    <s v="1.1-00-24"/>
    <x v="0"/>
    <n v="3"/>
    <x v="2"/>
    <n v="3.8"/>
    <x v="3"/>
    <s v="3.8.4"/>
    <x v="3"/>
    <s v="E"/>
    <s v="Actividades del sector público, que realiza en for"/>
    <s v="11_24"/>
    <x v="3"/>
    <n v="6"/>
    <x v="0"/>
    <n v="49"/>
    <x v="6"/>
    <s v="031_24"/>
    <s v="DESPACHO DE LA COORDINACIÓN GENERAL DE G"/>
    <x v="0"/>
    <x v="1"/>
    <x v="1"/>
    <x v="38"/>
    <x v="38"/>
    <n v="0"/>
    <x v="0"/>
    <n v="2000"/>
    <m/>
    <n v="2000"/>
    <n v="2000"/>
    <n v="0"/>
    <n v="0"/>
    <n v="0"/>
    <n v="0"/>
    <n v="0"/>
    <n v="2000"/>
    <n v="2000"/>
    <n v="0"/>
    <n v="0"/>
    <n v="0"/>
    <n v="0"/>
    <n v="0"/>
  </r>
  <r>
    <s v="1.1-00-24"/>
    <x v="0"/>
    <n v="2"/>
    <x v="1"/>
    <n v="2.2999999999999998"/>
    <x v="5"/>
    <s v="2.3.1"/>
    <x v="5"/>
    <s v="E"/>
    <s v="Actividades del sector público, que realiza en for"/>
    <s v="07_24"/>
    <x v="4"/>
    <n v="3"/>
    <x v="2"/>
    <n v="39"/>
    <x v="8"/>
    <s v="024_24"/>
    <s v="DIRECCIÓN GENERAL DE SALUD PÚBLICA"/>
    <x v="0"/>
    <x v="1"/>
    <x v="1"/>
    <x v="38"/>
    <x v="38"/>
    <n v="0"/>
    <x v="0"/>
    <n v="100000"/>
    <m/>
    <n v="100000"/>
    <n v="100000"/>
    <n v="51182.46"/>
    <n v="51182.46"/>
    <n v="49863.67"/>
    <n v="49863.67"/>
    <n v="49863.67"/>
    <n v="48817.54"/>
    <n v="48817.54"/>
    <n v="0"/>
    <n v="0"/>
    <n v="0"/>
    <n v="0"/>
    <n v="0"/>
  </r>
  <r>
    <s v="1.1-00-24"/>
    <x v="0"/>
    <n v="1"/>
    <x v="0"/>
    <n v="1.7"/>
    <x v="2"/>
    <s v="1.7.1"/>
    <x v="7"/>
    <s v="R"/>
    <s v="Solamente actividades específicas, distintas a las"/>
    <s v="08_24"/>
    <x v="6"/>
    <n v="7"/>
    <x v="4"/>
    <n v="41"/>
    <x v="12"/>
    <s v="025_24"/>
    <s v="DESPACHO DE LA COMISARÍA DE LA POLICÍA P"/>
    <x v="0"/>
    <x v="1"/>
    <x v="1"/>
    <x v="38"/>
    <x v="38"/>
    <n v="0"/>
    <x v="0"/>
    <n v="500"/>
    <m/>
    <n v="500"/>
    <n v="0"/>
    <n v="0"/>
    <n v="0"/>
    <n v="0"/>
    <n v="0"/>
    <n v="0"/>
    <n v="500"/>
    <n v="500"/>
    <n v="0"/>
    <n v="500"/>
    <n v="0"/>
    <n v="0"/>
    <n v="500"/>
  </r>
  <r>
    <s v="1.1-00-24"/>
    <x v="0"/>
    <n v="1"/>
    <x v="0"/>
    <n v="1.3"/>
    <x v="0"/>
    <s v="1.3.5"/>
    <x v="8"/>
    <s v="O"/>
    <s v="Actividades que realizan la función pública o cont"/>
    <s v="03_24"/>
    <x v="7"/>
    <n v="1"/>
    <x v="1"/>
    <n v="17"/>
    <x v="14"/>
    <s v="011_24"/>
    <s v="DIRECCIÓN GENERAL JURIDÍCA"/>
    <x v="0"/>
    <x v="1"/>
    <x v="1"/>
    <x v="38"/>
    <x v="38"/>
    <n v="0"/>
    <x v="0"/>
    <n v="75000"/>
    <m/>
    <n v="75000"/>
    <n v="75000"/>
    <n v="0"/>
    <n v="0"/>
    <n v="0"/>
    <n v="0"/>
    <n v="0"/>
    <n v="75000"/>
    <n v="75000"/>
    <n v="0"/>
    <n v="0"/>
    <n v="0"/>
    <n v="0"/>
    <n v="0"/>
  </r>
  <r>
    <s v="1.1-00-24"/>
    <x v="0"/>
    <n v="1"/>
    <x v="0"/>
    <n v="1.3"/>
    <x v="0"/>
    <s v="1.3.4"/>
    <x v="0"/>
    <s v="S"/>
    <s v="Definidos en el Presupuesto de Egresos y los que s"/>
    <s v="02_24"/>
    <x v="1"/>
    <n v="1"/>
    <x v="1"/>
    <n v="14"/>
    <x v="4"/>
    <s v="010_24"/>
    <s v="DIRECCIÓN GENERAL DE CULTURA DE LA PAZ Y"/>
    <x v="0"/>
    <x v="1"/>
    <x v="1"/>
    <x v="38"/>
    <x v="38"/>
    <n v="0"/>
    <x v="0"/>
    <n v="21000"/>
    <m/>
    <n v="21000"/>
    <n v="0"/>
    <n v="8383.9599999999991"/>
    <n v="8383.9599999999991"/>
    <n v="8383.9599999999991"/>
    <n v="8383.9599999999991"/>
    <n v="8383.9599999999991"/>
    <n v="12616.04"/>
    <n v="12616.04"/>
    <n v="0"/>
    <n v="21000"/>
    <n v="0"/>
    <n v="0"/>
    <n v="21000"/>
  </r>
  <r>
    <s v="1.1-00-24"/>
    <x v="0"/>
    <n v="1"/>
    <x v="0"/>
    <n v="1.3"/>
    <x v="0"/>
    <s v="1.3.4"/>
    <x v="0"/>
    <s v="F"/>
    <s v="Actividades destinadas a la promoción y fomento de"/>
    <s v="02_24"/>
    <x v="1"/>
    <n v="1"/>
    <x v="1"/>
    <n v="15"/>
    <x v="11"/>
    <s v="010_24"/>
    <s v="DIRECCIÓN GENERAL DE CULTURA DE LA PAZ Y"/>
    <x v="0"/>
    <x v="1"/>
    <x v="1"/>
    <x v="38"/>
    <x v="38"/>
    <n v="0"/>
    <x v="0"/>
    <n v="500000"/>
    <m/>
    <n v="500000"/>
    <n v="500000"/>
    <n v="454739.19"/>
    <n v="241136.79"/>
    <n v="86188.14"/>
    <n v="0"/>
    <n v="0"/>
    <n v="45260.81"/>
    <n v="258863.21"/>
    <n v="0"/>
    <n v="0"/>
    <n v="0"/>
    <n v="0"/>
    <n v="0"/>
  </r>
  <r>
    <s v="1.1-00-24"/>
    <x v="0"/>
    <n v="1"/>
    <x v="0"/>
    <n v="1.3"/>
    <x v="0"/>
    <s v="1.3.4"/>
    <x v="0"/>
    <s v="E"/>
    <s v="Actividades del sector público, que realiza en for"/>
    <s v="05_24"/>
    <x v="0"/>
    <n v="6"/>
    <x v="0"/>
    <n v="21"/>
    <x v="1"/>
    <s v="015_24"/>
    <s v="DIRECCIÓN GENERAL DE ADMINISTRACIÓN"/>
    <x v="0"/>
    <x v="1"/>
    <x v="1"/>
    <x v="38"/>
    <x v="38"/>
    <n v="0"/>
    <x v="0"/>
    <n v="420000"/>
    <m/>
    <n v="420000"/>
    <n v="420000"/>
    <n v="151007.84"/>
    <n v="149059.04"/>
    <n v="146891"/>
    <n v="146891"/>
    <n v="146891"/>
    <n v="268992.16000000003"/>
    <n v="270940.95999999996"/>
    <n v="0"/>
    <n v="0"/>
    <n v="0"/>
    <n v="0"/>
    <n v="0"/>
  </r>
  <r>
    <s v="1.1-00-24"/>
    <x v="0"/>
    <n v="1"/>
    <x v="0"/>
    <n v="1.3"/>
    <x v="0"/>
    <s v="1.3.4"/>
    <x v="0"/>
    <s v="E"/>
    <s v="Actividades del sector público, que realiza en for"/>
    <s v="07_24"/>
    <x v="4"/>
    <n v="3"/>
    <x v="2"/>
    <n v="33"/>
    <x v="9"/>
    <s v="019_24"/>
    <s v="DIRECCIÓN ADMINISTRATIVA DE INFRAESTRUCT"/>
    <x v="0"/>
    <x v="1"/>
    <x v="1"/>
    <x v="38"/>
    <x v="38"/>
    <n v="0"/>
    <x v="0"/>
    <n v="4751975.5"/>
    <m/>
    <n v="4751975.5"/>
    <n v="4862000"/>
    <n v="4751975.5"/>
    <n v="4751975.5"/>
    <n v="4584980.3"/>
    <n v="4584980.3"/>
    <n v="4584980.3"/>
    <n v="0"/>
    <n v="0"/>
    <n v="0"/>
    <n v="113232.54"/>
    <n v="0"/>
    <n v="223257.04"/>
    <n v="-110024.5"/>
  </r>
  <r>
    <s v="1.1-00-24"/>
    <x v="0"/>
    <n v="2"/>
    <x v="1"/>
    <n v="2.4"/>
    <x v="8"/>
    <s v="2.4.2"/>
    <x v="12"/>
    <s v="F"/>
    <s v="Actividades destinadas a la promoción y fomento de"/>
    <s v="06_24"/>
    <x v="11"/>
    <n v="5"/>
    <x v="5"/>
    <n v="29"/>
    <x v="23"/>
    <s v="017_24"/>
    <s v="DIRECCIÓN GENERAL DE CULTURA"/>
    <x v="0"/>
    <x v="1"/>
    <x v="1"/>
    <x v="38"/>
    <x v="38"/>
    <n v="0"/>
    <x v="0"/>
    <n v="0"/>
    <m/>
    <n v="0"/>
    <n v="150000"/>
    <n v="0"/>
    <n v="0"/>
    <n v="0"/>
    <n v="0"/>
    <n v="0"/>
    <n v="0"/>
    <n v="0"/>
    <n v="0"/>
    <n v="0"/>
    <n v="0"/>
    <n v="150000"/>
    <n v="-150000"/>
  </r>
  <r>
    <s v="1.1-00-24"/>
    <x v="0"/>
    <n v="2"/>
    <x v="1"/>
    <n v="2.5"/>
    <x v="9"/>
    <s v="2.5.6"/>
    <x v="13"/>
    <s v="S"/>
    <s v="Definidos en el Presupuesto de Egresos y los que s"/>
    <s v="06_24"/>
    <x v="11"/>
    <n v="5"/>
    <x v="5"/>
    <n v="25"/>
    <x v="24"/>
    <s v="016_24"/>
    <s v="DESPACHO DE LA COORDINACIÓN GENERAL DE C"/>
    <x v="0"/>
    <x v="1"/>
    <x v="1"/>
    <x v="38"/>
    <x v="38"/>
    <n v="0"/>
    <x v="0"/>
    <n v="0"/>
    <m/>
    <n v="0"/>
    <n v="250000"/>
    <n v="0"/>
    <n v="0"/>
    <n v="0"/>
    <n v="0"/>
    <n v="0"/>
    <n v="0"/>
    <n v="0"/>
    <n v="0"/>
    <n v="0"/>
    <n v="0"/>
    <n v="250000"/>
    <n v="-250000"/>
  </r>
  <r>
    <s v="1.1-00-24"/>
    <x v="0"/>
    <n v="2"/>
    <x v="1"/>
    <n v="2.2000000000000002"/>
    <x v="1"/>
    <s v="2.2.7"/>
    <x v="1"/>
    <s v="E"/>
    <s v="Actividades del sector público, que realiza en for"/>
    <s v="07_24"/>
    <x v="4"/>
    <n v="2"/>
    <x v="7"/>
    <n v="36"/>
    <x v="21"/>
    <s v="022_24"/>
    <s v="DIRECCIÓN GENERAL DE AGUA POTABLE Y SANE"/>
    <x v="0"/>
    <x v="1"/>
    <x v="1"/>
    <x v="39"/>
    <x v="39"/>
    <n v="0"/>
    <x v="0"/>
    <n v="4500000"/>
    <m/>
    <n v="4500000"/>
    <n v="4500000"/>
    <n v="1826665.2"/>
    <n v="1826665.2"/>
    <n v="1806665.2"/>
    <n v="842015"/>
    <n v="842015"/>
    <n v="2673334.7999999998"/>
    <n v="2673334.7999999998"/>
    <n v="510105.5"/>
    <n v="0"/>
    <n v="0"/>
    <n v="510105.5"/>
    <n v="0"/>
  </r>
  <r>
    <s v="1.1-00-24"/>
    <x v="0"/>
    <n v="2"/>
    <x v="1"/>
    <n v="2.2999999999999998"/>
    <x v="5"/>
    <s v="2.3.1"/>
    <x v="5"/>
    <s v="E"/>
    <s v="Actividades del sector público, que realiza en for"/>
    <s v="07_24"/>
    <x v="4"/>
    <n v="3"/>
    <x v="2"/>
    <n v="39"/>
    <x v="8"/>
    <s v="024_24"/>
    <s v="DIRECCIÓN GENERAL DE SALUD PÚBLICA"/>
    <x v="0"/>
    <x v="1"/>
    <x v="1"/>
    <x v="40"/>
    <x v="40"/>
    <n v="0"/>
    <x v="0"/>
    <n v="470880"/>
    <m/>
    <n v="470880"/>
    <n v="450000"/>
    <n v="434989.95"/>
    <n v="434989.95"/>
    <n v="434989.95"/>
    <n v="434989.95"/>
    <n v="313311.39"/>
    <n v="35890.049999999988"/>
    <n v="35890.049999999988"/>
    <n v="0"/>
    <n v="20880"/>
    <n v="0"/>
    <n v="0"/>
    <n v="20880"/>
  </r>
  <r>
    <s v="1.1-00-24"/>
    <x v="0"/>
    <n v="2"/>
    <x v="1"/>
    <n v="2.7"/>
    <x v="6"/>
    <s v="2.7.1"/>
    <x v="6"/>
    <s v="E"/>
    <s v="Actividades del sector público, que realiza en for"/>
    <s v="10_24"/>
    <x v="5"/>
    <n v="4"/>
    <x v="3"/>
    <n v="48"/>
    <x v="10"/>
    <s v="030_24"/>
    <s v="DIRECCIÓN DE PROYECTOS ESTRATEGICOS"/>
    <x v="0"/>
    <x v="1"/>
    <x v="1"/>
    <x v="40"/>
    <x v="40"/>
    <n v="0"/>
    <x v="0"/>
    <n v="50000"/>
    <m/>
    <n v="50000"/>
    <n v="50000"/>
    <n v="0"/>
    <n v="0"/>
    <n v="0"/>
    <n v="0"/>
    <n v="0"/>
    <n v="50000"/>
    <n v="50000"/>
    <n v="0"/>
    <n v="0"/>
    <n v="0"/>
    <n v="0"/>
    <n v="0"/>
  </r>
  <r>
    <s v="1.1-00-24"/>
    <x v="0"/>
    <n v="1"/>
    <x v="0"/>
    <n v="1.3"/>
    <x v="0"/>
    <s v="1.3.4"/>
    <x v="0"/>
    <s v="E"/>
    <s v="Actividades del sector público, que realiza en for"/>
    <s v="05_24"/>
    <x v="0"/>
    <n v="6"/>
    <x v="0"/>
    <n v="21"/>
    <x v="1"/>
    <s v="015_24"/>
    <s v="DIRECCIÓN GENERAL DE ADMINISTRACIÓN"/>
    <x v="0"/>
    <x v="1"/>
    <x v="1"/>
    <x v="40"/>
    <x v="40"/>
    <n v="0"/>
    <x v="0"/>
    <n v="123580"/>
    <m/>
    <n v="123580"/>
    <n v="123580"/>
    <n v="0"/>
    <n v="0"/>
    <n v="0"/>
    <n v="0"/>
    <n v="0"/>
    <n v="123580"/>
    <n v="123580"/>
    <n v="0"/>
    <n v="0"/>
    <n v="0"/>
    <n v="0"/>
    <n v="0"/>
  </r>
  <r>
    <s v="1.1-00-24"/>
    <x v="0"/>
    <n v="3"/>
    <x v="2"/>
    <n v="3.1"/>
    <x v="7"/>
    <s v="3.1.1"/>
    <x v="10"/>
    <s v="E"/>
    <s v="Actividades del sector público, que realiza en for"/>
    <s v="09_24"/>
    <x v="10"/>
    <n v="8"/>
    <x v="6"/>
    <n v="44"/>
    <x v="25"/>
    <s v="028_24"/>
    <s v="DIRECCÍON GENERAL DE DESARROLLO RURAL"/>
    <x v="0"/>
    <x v="1"/>
    <x v="1"/>
    <x v="40"/>
    <x v="40"/>
    <n v="0"/>
    <x v="0"/>
    <n v="0"/>
    <m/>
    <n v="0"/>
    <n v="500000"/>
    <n v="0"/>
    <n v="0"/>
    <n v="0"/>
    <n v="0"/>
    <n v="0"/>
    <n v="0"/>
    <n v="0"/>
    <n v="0"/>
    <n v="0"/>
    <n v="0"/>
    <n v="500000"/>
    <n v="-500000"/>
  </r>
  <r>
    <s v="1.1-00-24"/>
    <x v="0"/>
    <n v="2"/>
    <x v="1"/>
    <n v="2.1"/>
    <x v="4"/>
    <s v="2.1.5"/>
    <x v="9"/>
    <s v="R"/>
    <s v="Solamente actividades específicas, distintas a las"/>
    <s v="17_24"/>
    <x v="9"/>
    <n v="4"/>
    <x v="3"/>
    <n v="56"/>
    <x v="18"/>
    <s v="037_24"/>
    <s v="UNIDAD DE ACOPIO Y SALUD ANIMAL MUNICIPA"/>
    <x v="0"/>
    <x v="1"/>
    <x v="1"/>
    <x v="41"/>
    <x v="41"/>
    <n v="0"/>
    <x v="0"/>
    <n v="900000"/>
    <m/>
    <n v="900000"/>
    <n v="900000"/>
    <n v="585462.6"/>
    <n v="570731.6"/>
    <n v="395711.6"/>
    <n v="395711.6"/>
    <n v="395711.6"/>
    <n v="314537.40000000002"/>
    <n v="329268.40000000002"/>
    <n v="0"/>
    <n v="0"/>
    <n v="0"/>
    <n v="0"/>
    <n v="0"/>
  </r>
  <r>
    <s v="1.1-00-24"/>
    <x v="0"/>
    <n v="1"/>
    <x v="0"/>
    <n v="1.7"/>
    <x v="2"/>
    <s v="1.7.2"/>
    <x v="2"/>
    <s v="E"/>
    <s v="Actividades del sector público, que realiza en for"/>
    <s v="02_24"/>
    <x v="1"/>
    <n v="3"/>
    <x v="2"/>
    <n v="12"/>
    <x v="26"/>
    <s v="009_24"/>
    <s v="DIRECCIÓN GENERAL ADJUNTA DE PROTECCIÓN"/>
    <x v="0"/>
    <x v="1"/>
    <x v="1"/>
    <x v="41"/>
    <x v="41"/>
    <n v="0"/>
    <x v="0"/>
    <n v="50000"/>
    <m/>
    <n v="50000"/>
    <n v="50000"/>
    <n v="21063"/>
    <n v="21063"/>
    <n v="15566.5"/>
    <n v="2500"/>
    <n v="0"/>
    <n v="28937"/>
    <n v="28937"/>
    <n v="0"/>
    <n v="0"/>
    <n v="0"/>
    <n v="0"/>
    <n v="0"/>
  </r>
  <r>
    <s v="1.1-00-24"/>
    <x v="0"/>
    <n v="2"/>
    <x v="1"/>
    <n v="2.2999999999999998"/>
    <x v="5"/>
    <s v="2.3.1"/>
    <x v="5"/>
    <s v="E"/>
    <s v="Actividades del sector público, que realiza en for"/>
    <s v="07_24"/>
    <x v="4"/>
    <n v="3"/>
    <x v="2"/>
    <n v="39"/>
    <x v="8"/>
    <s v="024_24"/>
    <s v="DIRECCIÓN GENERAL DE SALUD PÚBLICA"/>
    <x v="0"/>
    <x v="1"/>
    <x v="1"/>
    <x v="41"/>
    <x v="41"/>
    <n v="0"/>
    <x v="0"/>
    <n v="5950000"/>
    <m/>
    <n v="5950000"/>
    <n v="5500000"/>
    <n v="5451783.5999999996"/>
    <n v="5378633.5999999996"/>
    <n v="4254563.42"/>
    <n v="4074155.82"/>
    <n v="4035992.82"/>
    <n v="498216.40000000037"/>
    <n v="571366.40000000037"/>
    <n v="0"/>
    <n v="450000"/>
    <n v="0"/>
    <n v="0"/>
    <n v="450000"/>
  </r>
  <r>
    <s v="1.1-00-24"/>
    <x v="0"/>
    <n v="1"/>
    <x v="0"/>
    <n v="1.3"/>
    <x v="0"/>
    <s v="1.3.4"/>
    <x v="0"/>
    <s v="M"/>
    <s v="Actividades de apoyo administrativo desarrolladas "/>
    <s v="04_24"/>
    <x v="2"/>
    <n v="6"/>
    <x v="0"/>
    <n v="18"/>
    <x v="3"/>
    <s v="012_24"/>
    <s v="DIRECCIÓN DE PROCESOS ADMINISTRATIVOS Y"/>
    <x v="0"/>
    <x v="1"/>
    <x v="1"/>
    <x v="41"/>
    <x v="41"/>
    <n v="0"/>
    <x v="0"/>
    <n v="1485"/>
    <m/>
    <n v="1485"/>
    <n v="0"/>
    <n v="1483.17"/>
    <n v="1483.17"/>
    <n v="1483.17"/>
    <n v="1483.17"/>
    <n v="1483.17"/>
    <n v="1.8299999999999272"/>
    <n v="1.8299999999999272"/>
    <n v="0"/>
    <n v="1825"/>
    <n v="0"/>
    <n v="340"/>
    <n v="1485"/>
  </r>
  <r>
    <s v="1.1-00-24"/>
    <x v="0"/>
    <n v="2"/>
    <x v="1"/>
    <n v="2.1"/>
    <x v="4"/>
    <s v="2.1.5"/>
    <x v="9"/>
    <s v="R"/>
    <s v="Solamente actividades específicas, distintas a las"/>
    <s v="17_24"/>
    <x v="9"/>
    <n v="4"/>
    <x v="3"/>
    <n v="56"/>
    <x v="18"/>
    <s v="037_24"/>
    <s v="UNIDAD DE ACOPIO Y SALUD ANIMAL MUNICIPA"/>
    <x v="0"/>
    <x v="1"/>
    <x v="1"/>
    <x v="42"/>
    <x v="42"/>
    <n v="0"/>
    <x v="0"/>
    <n v="593000"/>
    <m/>
    <n v="593000"/>
    <n v="600000"/>
    <n v="268823.45"/>
    <n v="231831.05"/>
    <n v="222621.16"/>
    <n v="222621.16"/>
    <n v="206585.25"/>
    <n v="324176.55"/>
    <n v="361168.95"/>
    <n v="0"/>
    <n v="0"/>
    <n v="0"/>
    <n v="7000"/>
    <n v="-7000"/>
  </r>
  <r>
    <s v="1.1-00-24"/>
    <x v="0"/>
    <n v="1"/>
    <x v="0"/>
    <n v="1.7"/>
    <x v="2"/>
    <s v="1.7.2"/>
    <x v="2"/>
    <s v="E"/>
    <s v="Actividades del sector público, que realiza en for"/>
    <s v="02_24"/>
    <x v="1"/>
    <n v="3"/>
    <x v="2"/>
    <n v="12"/>
    <x v="26"/>
    <s v="009_24"/>
    <s v="DIRECCIÓN GENERAL ADJUNTA DE PROTECCIÓN"/>
    <x v="0"/>
    <x v="1"/>
    <x v="1"/>
    <x v="42"/>
    <x v="42"/>
    <n v="0"/>
    <x v="0"/>
    <n v="52000"/>
    <m/>
    <n v="52000"/>
    <n v="52000"/>
    <n v="43310.05"/>
    <n v="37162.050000000003"/>
    <n v="37162.050000000003"/>
    <n v="37162.050000000003"/>
    <n v="37162.050000000003"/>
    <n v="8689.9499999999971"/>
    <n v="14837.949999999997"/>
    <n v="0"/>
    <n v="0"/>
    <n v="0"/>
    <n v="0"/>
    <n v="0"/>
  </r>
  <r>
    <s v="1.1-00-24"/>
    <x v="0"/>
    <n v="2"/>
    <x v="1"/>
    <n v="2.2999999999999998"/>
    <x v="5"/>
    <s v="2.3.1"/>
    <x v="5"/>
    <s v="E"/>
    <s v="Actividades del sector público, que realiza en for"/>
    <s v="07_24"/>
    <x v="4"/>
    <n v="3"/>
    <x v="2"/>
    <n v="39"/>
    <x v="8"/>
    <s v="024_24"/>
    <s v="DIRECCIÓN GENERAL DE SALUD PÚBLICA"/>
    <x v="0"/>
    <x v="1"/>
    <x v="1"/>
    <x v="42"/>
    <x v="42"/>
    <n v="0"/>
    <x v="0"/>
    <n v="6500000"/>
    <m/>
    <n v="6500000"/>
    <n v="6500000"/>
    <n v="6151362.5199999996"/>
    <n v="6074312.4199999999"/>
    <n v="5923159.5499999998"/>
    <n v="4948450.09"/>
    <n v="4336290.54"/>
    <n v="348637.48000000045"/>
    <n v="425687.58000000007"/>
    <n v="0"/>
    <n v="0"/>
    <n v="0"/>
    <n v="0"/>
    <n v="0"/>
  </r>
  <r>
    <s v="1.1-00-24"/>
    <x v="0"/>
    <n v="2"/>
    <x v="1"/>
    <n v="2.4"/>
    <x v="8"/>
    <s v="2.4.2"/>
    <x v="12"/>
    <s v="F"/>
    <s v="Actividades destinadas a la promoción y fomento de"/>
    <s v="06_24"/>
    <x v="11"/>
    <n v="5"/>
    <x v="5"/>
    <n v="29"/>
    <x v="23"/>
    <s v="017_24"/>
    <s v="DIRECCIÓN GENERAL DE CULTURA"/>
    <x v="0"/>
    <x v="1"/>
    <x v="1"/>
    <x v="42"/>
    <x v="42"/>
    <n v="0"/>
    <x v="0"/>
    <n v="2500"/>
    <m/>
    <n v="2500"/>
    <n v="2500"/>
    <n v="2312.75"/>
    <n v="2312.75"/>
    <n v="2312.75"/>
    <n v="2312.75"/>
    <n v="2312.75"/>
    <n v="187.25"/>
    <n v="187.25"/>
    <n v="0"/>
    <n v="0"/>
    <n v="0"/>
    <n v="0"/>
    <n v="0"/>
  </r>
  <r>
    <s v="1.1-00-24"/>
    <x v="0"/>
    <n v="2"/>
    <x v="1"/>
    <n v="2.2000000000000002"/>
    <x v="1"/>
    <s v="2.2.7"/>
    <x v="1"/>
    <s v="E"/>
    <s v="Actividades del sector público, que realiza en for"/>
    <s v="07_24"/>
    <x v="4"/>
    <n v="2"/>
    <x v="7"/>
    <n v="36"/>
    <x v="21"/>
    <s v="022_24"/>
    <s v="DIRECCIÓN GENERAL DE AGUA POTABLE Y SANE"/>
    <x v="0"/>
    <x v="1"/>
    <x v="1"/>
    <x v="43"/>
    <x v="43"/>
    <n v="0"/>
    <x v="0"/>
    <n v="470000"/>
    <m/>
    <n v="470000"/>
    <n v="250000"/>
    <n v="357145.58"/>
    <n v="357145.58"/>
    <n v="321664.31"/>
    <n v="183905.27"/>
    <n v="183905.27"/>
    <n v="112854.41999999998"/>
    <n v="112854.41999999998"/>
    <n v="0"/>
    <n v="220000"/>
    <n v="0"/>
    <n v="0"/>
    <n v="220000"/>
  </r>
  <r>
    <s v="1.1-00-24"/>
    <x v="0"/>
    <n v="2"/>
    <x v="1"/>
    <n v="2.2000000000000002"/>
    <x v="1"/>
    <s v="2.2.7"/>
    <x v="1"/>
    <s v="E"/>
    <s v="Actividades del sector público, que realiza en for"/>
    <s v="07_24"/>
    <x v="4"/>
    <n v="2"/>
    <x v="7"/>
    <n v="36"/>
    <x v="21"/>
    <s v="022_24"/>
    <s v="DIRECCIÓN GENERAL DE AGUA POTABLE Y SANE"/>
    <x v="0"/>
    <x v="1"/>
    <x v="1"/>
    <x v="44"/>
    <x v="44"/>
    <n v="0"/>
    <x v="0"/>
    <n v="2750000"/>
    <m/>
    <n v="2750000"/>
    <n v="2750000"/>
    <n v="2241573.88"/>
    <n v="2241573.88"/>
    <n v="2241573.88"/>
    <n v="1629084.62"/>
    <n v="1629084.62"/>
    <n v="508426.12000000011"/>
    <n v="508426.12000000011"/>
    <n v="400000"/>
    <n v="0"/>
    <n v="0"/>
    <n v="400000"/>
    <n v="0"/>
  </r>
  <r>
    <s v="1.1-00-24"/>
    <x v="0"/>
    <n v="2"/>
    <x v="1"/>
    <n v="2.2999999999999998"/>
    <x v="5"/>
    <s v="2.3.1"/>
    <x v="5"/>
    <s v="E"/>
    <s v="Actividades del sector público, que realiza en for"/>
    <s v="07_24"/>
    <x v="4"/>
    <n v="3"/>
    <x v="2"/>
    <n v="39"/>
    <x v="8"/>
    <s v="024_24"/>
    <s v="DIRECCIÓN GENERAL DE SALUD PÚBLICA"/>
    <x v="0"/>
    <x v="1"/>
    <x v="1"/>
    <x v="44"/>
    <x v="44"/>
    <n v="0"/>
    <x v="0"/>
    <n v="6000"/>
    <m/>
    <n v="6000"/>
    <n v="6000"/>
    <n v="5568"/>
    <n v="0"/>
    <n v="0"/>
    <n v="0"/>
    <n v="0"/>
    <n v="432"/>
    <n v="6000"/>
    <n v="0"/>
    <n v="0"/>
    <n v="0"/>
    <n v="0"/>
    <n v="0"/>
  </r>
  <r>
    <s v="1.1-00-24"/>
    <x v="0"/>
    <n v="1"/>
    <x v="0"/>
    <n v="1.3"/>
    <x v="0"/>
    <s v="1.3.4"/>
    <x v="0"/>
    <s v="E"/>
    <s v="Actividades del sector público, que realiza en for"/>
    <s v="05_24"/>
    <x v="0"/>
    <n v="6"/>
    <x v="0"/>
    <n v="21"/>
    <x v="1"/>
    <s v="015_24"/>
    <s v="DIRECCIÓN GENERAL DE ADMINISTRACIÓN"/>
    <x v="0"/>
    <x v="1"/>
    <x v="1"/>
    <x v="44"/>
    <x v="44"/>
    <n v="0"/>
    <x v="0"/>
    <n v="16200"/>
    <m/>
    <n v="16200"/>
    <n v="1500"/>
    <n v="3280.93"/>
    <n v="3280.93"/>
    <n v="3280.93"/>
    <n v="3280.93"/>
    <n v="3280.93"/>
    <n v="12919.07"/>
    <n v="12919.07"/>
    <n v="0"/>
    <n v="14700"/>
    <n v="0"/>
    <n v="0"/>
    <n v="14700"/>
  </r>
  <r>
    <s v="1.1-00-24"/>
    <x v="0"/>
    <n v="2"/>
    <x v="1"/>
    <n v="2.7"/>
    <x v="6"/>
    <s v="2.7.1"/>
    <x v="6"/>
    <s v="E"/>
    <s v="Actividades del sector público, que realiza en for"/>
    <s v="10_24"/>
    <x v="5"/>
    <n v="4"/>
    <x v="3"/>
    <n v="48"/>
    <x v="10"/>
    <s v="030_24"/>
    <s v="DIRECCIÓN DE PROYECTOS ESTRATEGICOS"/>
    <x v="0"/>
    <x v="1"/>
    <x v="1"/>
    <x v="45"/>
    <x v="45"/>
    <n v="0"/>
    <x v="0"/>
    <n v="3685376.84"/>
    <m/>
    <n v="3685376.84"/>
    <n v="3775271.34"/>
    <n v="3685376.84"/>
    <n v="3685376.84"/>
    <n v="3685376.84"/>
    <n v="3685376.84"/>
    <n v="3685376.84"/>
    <n v="0"/>
    <n v="0"/>
    <n v="0"/>
    <n v="0"/>
    <n v="0"/>
    <n v="89894.5"/>
    <n v="-89894.5"/>
  </r>
  <r>
    <s v="1.1-00-24"/>
    <x v="0"/>
    <n v="1"/>
    <x v="0"/>
    <n v="1.7"/>
    <x v="2"/>
    <s v="1.7.2"/>
    <x v="2"/>
    <s v="E"/>
    <s v="Actividades del sector público, que realiza en for"/>
    <s v="05_24"/>
    <x v="0"/>
    <n v="6"/>
    <x v="0"/>
    <n v="23"/>
    <x v="27"/>
    <s v="015_24"/>
    <s v="DIRECCIÓN GENERAL DE ADMINISTRACIÓN"/>
    <x v="0"/>
    <x v="1"/>
    <x v="1"/>
    <x v="46"/>
    <x v="46"/>
    <n v="0"/>
    <x v="0"/>
    <n v="13169097.48"/>
    <m/>
    <n v="13169097.48"/>
    <n v="9000000"/>
    <n v="4916700.22"/>
    <n v="4541421.76"/>
    <n v="4541421.76"/>
    <n v="4541421.76"/>
    <n v="4541421.76"/>
    <n v="8252397.2600000007"/>
    <n v="8627675.7200000007"/>
    <n v="0"/>
    <n v="4169097.48"/>
    <n v="0"/>
    <n v="0"/>
    <n v="4169097.48"/>
  </r>
  <r>
    <s v="1.1-00-24"/>
    <x v="0"/>
    <n v="1"/>
    <x v="0"/>
    <n v="1.7"/>
    <x v="2"/>
    <s v="1.7.1"/>
    <x v="7"/>
    <s v="E"/>
    <s v="Actividades del sector público, que realiza en for"/>
    <s v="05_24"/>
    <x v="0"/>
    <n v="6"/>
    <x v="0"/>
    <n v="22"/>
    <x v="28"/>
    <s v="015_24"/>
    <s v="DIRECCIÓN GENERAL DE ADMINISTRACIÓN"/>
    <x v="0"/>
    <x v="1"/>
    <x v="1"/>
    <x v="46"/>
    <x v="46"/>
    <n v="0"/>
    <x v="0"/>
    <n v="17725635.25"/>
    <m/>
    <n v="17725635.25"/>
    <n v="3600000"/>
    <n v="0"/>
    <n v="0"/>
    <n v="0"/>
    <n v="0"/>
    <n v="0"/>
    <n v="17725635.25"/>
    <n v="17725635.25"/>
    <n v="0"/>
    <n v="14125635.25"/>
    <n v="0"/>
    <n v="0"/>
    <n v="14125635.25"/>
  </r>
  <r>
    <s v="1.1-00-24"/>
    <x v="0"/>
    <n v="1"/>
    <x v="0"/>
    <n v="1.3"/>
    <x v="0"/>
    <s v="1.3.4"/>
    <x v="0"/>
    <s v="F"/>
    <s v="Actividades destinadas a la promoción y fomento de"/>
    <s v="02_24"/>
    <x v="1"/>
    <n v="1"/>
    <x v="1"/>
    <n v="15"/>
    <x v="11"/>
    <s v="010_24"/>
    <s v="DIRECCIÓN GENERAL DE CULTURA DE LA PAZ Y"/>
    <x v="0"/>
    <x v="1"/>
    <x v="1"/>
    <x v="46"/>
    <x v="46"/>
    <n v="0"/>
    <x v="0"/>
    <n v="50000"/>
    <m/>
    <n v="50000"/>
    <n v="0"/>
    <n v="0"/>
    <n v="0"/>
    <n v="0"/>
    <n v="0"/>
    <n v="0"/>
    <n v="50000"/>
    <n v="50000"/>
    <n v="50000"/>
    <n v="0"/>
    <n v="0"/>
    <n v="0"/>
    <n v="50000"/>
  </r>
  <r>
    <s v="1.1-00-24"/>
    <x v="0"/>
    <n v="1"/>
    <x v="0"/>
    <n v="1.3"/>
    <x v="0"/>
    <s v="1.3.4"/>
    <x v="0"/>
    <s v="E"/>
    <s v="Actividades del sector público, que realiza en for"/>
    <s v="05_24"/>
    <x v="0"/>
    <n v="6"/>
    <x v="0"/>
    <n v="21"/>
    <x v="1"/>
    <s v="015_24"/>
    <s v="DIRECCIÓN GENERAL DE ADMINISTRACIÓN"/>
    <x v="0"/>
    <x v="1"/>
    <x v="1"/>
    <x v="46"/>
    <x v="46"/>
    <n v="0"/>
    <x v="0"/>
    <n v="32577000"/>
    <m/>
    <n v="32577000"/>
    <n v="47577000"/>
    <n v="30036145.550000001"/>
    <n v="25869638.579999998"/>
    <n v="25792517.030000001"/>
    <n v="25792517.030000001"/>
    <n v="25792517.030000001"/>
    <n v="2540854.4499999993"/>
    <n v="6707361.4200000018"/>
    <n v="0"/>
    <n v="0"/>
    <n v="0"/>
    <n v="15000000"/>
    <n v="-15000000"/>
  </r>
  <r>
    <s v="2.5-02-24"/>
    <x v="4"/>
    <n v="1"/>
    <x v="0"/>
    <n v="1.7"/>
    <x v="2"/>
    <s v="1.7.1"/>
    <x v="7"/>
    <s v="E"/>
    <s v="Actividades del sector público, que realiza en for"/>
    <s v="05_24"/>
    <x v="0"/>
    <n v="6"/>
    <x v="0"/>
    <n v="22"/>
    <x v="28"/>
    <s v="015_24"/>
    <s v="DIRECCIÓN GENERAL DE ADMINISTRACIÓN"/>
    <x v="0"/>
    <x v="1"/>
    <x v="1"/>
    <x v="46"/>
    <x v="46"/>
    <n v="0"/>
    <x v="0"/>
    <n v="31000000"/>
    <m/>
    <n v="31000000"/>
    <n v="28000000"/>
    <n v="22068315.34"/>
    <n v="19900129.359999999"/>
    <n v="19900129.359999999"/>
    <n v="19900129.359999999"/>
    <n v="19900129.359999999"/>
    <n v="8931684.6600000001"/>
    <n v="11099870.640000001"/>
    <n v="5847132"/>
    <n v="2847132"/>
    <n v="0"/>
    <n v="5694264"/>
    <n v="3000000"/>
  </r>
  <r>
    <s v="1.1-00-24"/>
    <x v="0"/>
    <n v="2"/>
    <x v="1"/>
    <n v="2.1"/>
    <x v="4"/>
    <s v="2.1.5"/>
    <x v="9"/>
    <s v="R"/>
    <s v="Solamente actividades específicas, distintas a las"/>
    <s v="17_24"/>
    <x v="9"/>
    <n v="4"/>
    <x v="3"/>
    <n v="56"/>
    <x v="18"/>
    <s v="037_24"/>
    <s v="UNIDAD DE ACOPIO Y SALUD ANIMAL MUNICIPA"/>
    <x v="0"/>
    <x v="1"/>
    <x v="1"/>
    <x v="47"/>
    <x v="47"/>
    <n v="0"/>
    <x v="0"/>
    <n v="10500"/>
    <m/>
    <n v="10500"/>
    <n v="0"/>
    <n v="9941.2000000000007"/>
    <n v="9941.2000000000007"/>
    <n v="9941.2000000000007"/>
    <n v="9941.2000000000007"/>
    <n v="9941.2000000000007"/>
    <n v="558.79999999999927"/>
    <n v="558.79999999999927"/>
    <n v="0"/>
    <n v="10500"/>
    <n v="0"/>
    <n v="0"/>
    <n v="10500"/>
  </r>
  <r>
    <s v="1.1-00-24"/>
    <x v="0"/>
    <n v="1"/>
    <x v="0"/>
    <n v="1.7"/>
    <x v="2"/>
    <s v="1.7.2"/>
    <x v="2"/>
    <s v="E"/>
    <s v="Actividades del sector público, que realiza en for"/>
    <s v="02_24"/>
    <x v="1"/>
    <n v="3"/>
    <x v="2"/>
    <n v="11"/>
    <x v="5"/>
    <s v="009_24"/>
    <s v="DIRECCIÓN GENERAL ADJUNTA DE PROTECCIÓN"/>
    <x v="0"/>
    <x v="1"/>
    <x v="1"/>
    <x v="47"/>
    <x v="47"/>
    <n v="0"/>
    <x v="0"/>
    <n v="500000"/>
    <m/>
    <n v="500000"/>
    <n v="0"/>
    <n v="486076.83"/>
    <n v="486076.83"/>
    <n v="371425.04"/>
    <n v="371425.04"/>
    <n v="371425.04"/>
    <n v="13923.169999999984"/>
    <n v="13923.169999999984"/>
    <n v="0"/>
    <n v="500000"/>
    <n v="0"/>
    <n v="0"/>
    <n v="500000"/>
  </r>
  <r>
    <s v="1.1-00-24"/>
    <x v="0"/>
    <n v="2"/>
    <x v="1"/>
    <n v="2.2999999999999998"/>
    <x v="5"/>
    <s v="2.3.1"/>
    <x v="5"/>
    <s v="E"/>
    <s v="Actividades del sector público, que realiza en for"/>
    <s v="07_24"/>
    <x v="4"/>
    <n v="3"/>
    <x v="2"/>
    <n v="39"/>
    <x v="8"/>
    <s v="024_24"/>
    <s v="DIRECCIÓN GENERAL DE SALUD PÚBLICA"/>
    <x v="0"/>
    <x v="1"/>
    <x v="1"/>
    <x v="47"/>
    <x v="47"/>
    <n v="0"/>
    <x v="0"/>
    <n v="1187100"/>
    <m/>
    <n v="1187100"/>
    <n v="1187100"/>
    <n v="1147483.6000000001"/>
    <n v="1147483.6000000001"/>
    <n v="1147483.6000000001"/>
    <n v="791920.4"/>
    <n v="606320.4"/>
    <n v="39616.399999999907"/>
    <n v="39616.399999999907"/>
    <n v="0"/>
    <n v="0"/>
    <n v="0"/>
    <n v="0"/>
    <n v="0"/>
  </r>
  <r>
    <s v="1.1-00-24"/>
    <x v="0"/>
    <n v="1"/>
    <x v="0"/>
    <n v="1.7"/>
    <x v="2"/>
    <s v="1.7.1"/>
    <x v="7"/>
    <s v="R"/>
    <s v="Solamente actividades específicas, distintas a las"/>
    <s v="08_24"/>
    <x v="6"/>
    <n v="7"/>
    <x v="4"/>
    <n v="41"/>
    <x v="12"/>
    <s v="025_24"/>
    <s v="DESPACHO DE LA COMISARÍA DE LA POLICÍA P"/>
    <x v="0"/>
    <x v="1"/>
    <x v="1"/>
    <x v="47"/>
    <x v="47"/>
    <n v="0"/>
    <x v="0"/>
    <n v="1187826.57"/>
    <m/>
    <n v="1187826.57"/>
    <n v="1300000"/>
    <n v="128025.31"/>
    <n v="128025.31"/>
    <n v="101215.8"/>
    <n v="0"/>
    <n v="0"/>
    <n v="1059801.26"/>
    <n v="1059801.26"/>
    <n v="0"/>
    <n v="0"/>
    <n v="0"/>
    <n v="112173.43"/>
    <n v="-112173.43"/>
  </r>
  <r>
    <s v="1.1-00-24"/>
    <x v="0"/>
    <n v="1"/>
    <x v="0"/>
    <n v="1.3"/>
    <x v="0"/>
    <s v="1.3.4"/>
    <x v="0"/>
    <s v="E"/>
    <s v="Actividades del sector público, que realiza en for"/>
    <s v="01_24"/>
    <x v="8"/>
    <n v="6"/>
    <x v="0"/>
    <n v="3"/>
    <x v="29"/>
    <s v="003_24"/>
    <s v="JEFATURA DE GABINETE"/>
    <x v="0"/>
    <x v="1"/>
    <x v="1"/>
    <x v="47"/>
    <x v="47"/>
    <n v="0"/>
    <x v="0"/>
    <n v="2926756.09"/>
    <m/>
    <n v="2926756.09"/>
    <n v="2926756.09"/>
    <n v="1042823.88"/>
    <n v="1042823.88"/>
    <n v="950116.68"/>
    <n v="0"/>
    <n v="0"/>
    <n v="1883932.21"/>
    <n v="1883932.21"/>
    <n v="0"/>
    <n v="0"/>
    <n v="0"/>
    <n v="0"/>
    <n v="0"/>
  </r>
  <r>
    <s v="1.1-00-24"/>
    <x v="0"/>
    <n v="1"/>
    <x v="0"/>
    <n v="1.3"/>
    <x v="0"/>
    <s v="1.3.4"/>
    <x v="0"/>
    <s v="E"/>
    <s v="Actividades del sector público, que realiza en for"/>
    <s v="05_24"/>
    <x v="0"/>
    <n v="6"/>
    <x v="0"/>
    <n v="21"/>
    <x v="1"/>
    <s v="015_24"/>
    <s v="DIRECCIÓN GENERAL DE ADMINISTRACIÓN"/>
    <x v="0"/>
    <x v="1"/>
    <x v="1"/>
    <x v="47"/>
    <x v="47"/>
    <n v="0"/>
    <x v="0"/>
    <n v="100000"/>
    <m/>
    <n v="100000"/>
    <n v="0"/>
    <n v="72377.039999999994"/>
    <n v="72377.039999999994"/>
    <n v="2429.04"/>
    <n v="2429.04"/>
    <n v="2429.04"/>
    <n v="27622.960000000006"/>
    <n v="27622.960000000006"/>
    <n v="0"/>
    <n v="100000"/>
    <n v="0"/>
    <n v="0"/>
    <n v="100000"/>
  </r>
  <r>
    <s v="1.1-00-24"/>
    <x v="0"/>
    <n v="2"/>
    <x v="1"/>
    <n v="2.2000000000000002"/>
    <x v="1"/>
    <s v="2.2.7"/>
    <x v="1"/>
    <s v="S"/>
    <s v="Definidos en el Presupuesto de Egresos y los que s"/>
    <s v="02_24"/>
    <x v="1"/>
    <n v="1"/>
    <x v="1"/>
    <n v="16"/>
    <x v="2"/>
    <s v="010_24"/>
    <s v="DIRECCIÓN GENERAL DE CULTURA DE LA PAZ Y"/>
    <x v="0"/>
    <x v="1"/>
    <x v="1"/>
    <x v="48"/>
    <x v="48"/>
    <n v="0"/>
    <x v="0"/>
    <n v="11000"/>
    <m/>
    <n v="11000"/>
    <n v="50000"/>
    <n v="10150"/>
    <n v="10150"/>
    <n v="10150"/>
    <n v="10150"/>
    <n v="10150"/>
    <n v="850"/>
    <n v="850"/>
    <n v="0"/>
    <n v="0"/>
    <n v="0"/>
    <n v="39000"/>
    <n v="-39000"/>
  </r>
  <r>
    <s v="1.1-00-24"/>
    <x v="0"/>
    <n v="2"/>
    <x v="1"/>
    <n v="2.2000000000000002"/>
    <x v="1"/>
    <s v="2.2.7"/>
    <x v="1"/>
    <s v="E"/>
    <s v="Actividades del sector público, que realiza en for"/>
    <s v="07_24"/>
    <x v="4"/>
    <n v="2"/>
    <x v="7"/>
    <n v="36"/>
    <x v="21"/>
    <s v="022_24"/>
    <s v="DIRECCIÓN GENERAL DE AGUA POTABLE Y SANE"/>
    <x v="0"/>
    <x v="1"/>
    <x v="1"/>
    <x v="48"/>
    <x v="48"/>
    <n v="0"/>
    <x v="0"/>
    <n v="480000"/>
    <m/>
    <n v="480000"/>
    <n v="480000"/>
    <n v="353079.7"/>
    <n v="353079.7"/>
    <n v="353079.7"/>
    <n v="77735.710000000006"/>
    <n v="0"/>
    <n v="126920.29999999999"/>
    <n v="126920.29999999999"/>
    <n v="0"/>
    <n v="0"/>
    <n v="0"/>
    <n v="0"/>
    <n v="0"/>
  </r>
  <r>
    <s v="1.1-00-24"/>
    <x v="0"/>
    <n v="1"/>
    <x v="0"/>
    <n v="1.7"/>
    <x v="2"/>
    <s v="1.7.2"/>
    <x v="2"/>
    <s v="E"/>
    <s v="Actividades del sector público, que realiza en for"/>
    <s v="02_24"/>
    <x v="1"/>
    <n v="3"/>
    <x v="2"/>
    <n v="12"/>
    <x v="26"/>
    <s v="009_24"/>
    <s v="DIRECCIÓN GENERAL ADJUNTA DE PROTECCIÓN"/>
    <x v="0"/>
    <x v="1"/>
    <x v="1"/>
    <x v="48"/>
    <x v="48"/>
    <n v="0"/>
    <x v="0"/>
    <n v="2500000"/>
    <m/>
    <n v="2500000"/>
    <n v="2500000"/>
    <n v="2499409.5099999998"/>
    <n v="2499409.5099999998"/>
    <n v="1344539.5"/>
    <n v="686361.91"/>
    <n v="601380.31000000006"/>
    <n v="590.49000000022352"/>
    <n v="590.49000000022352"/>
    <n v="0"/>
    <n v="0"/>
    <n v="0"/>
    <n v="0"/>
    <n v="0"/>
  </r>
  <r>
    <s v="1.1-00-24"/>
    <x v="0"/>
    <n v="3"/>
    <x v="2"/>
    <n v="3.8"/>
    <x v="3"/>
    <s v="3.8.4"/>
    <x v="3"/>
    <s v="E"/>
    <s v="Actividades del sector público, que realiza en for"/>
    <s v="11_24"/>
    <x v="3"/>
    <n v="6"/>
    <x v="0"/>
    <n v="49"/>
    <x v="6"/>
    <s v="031_24"/>
    <s v="DESPACHO DE LA COORDINACIÓN GENERAL DE G"/>
    <x v="0"/>
    <x v="1"/>
    <x v="1"/>
    <x v="48"/>
    <x v="48"/>
    <n v="0"/>
    <x v="0"/>
    <n v="6780"/>
    <m/>
    <n v="6780"/>
    <n v="6780"/>
    <n v="0"/>
    <n v="0"/>
    <n v="0"/>
    <n v="0"/>
    <n v="0"/>
    <n v="6780"/>
    <n v="6780"/>
    <n v="0"/>
    <n v="0"/>
    <n v="0"/>
    <n v="0"/>
    <n v="0"/>
  </r>
  <r>
    <s v="1.1-00-24"/>
    <x v="0"/>
    <n v="2"/>
    <x v="1"/>
    <n v="2.1"/>
    <x v="4"/>
    <s v="2.1.1"/>
    <x v="4"/>
    <s v="E"/>
    <s v="Actividades del sector público, que realiza en for"/>
    <s v="07_24"/>
    <x v="4"/>
    <n v="3"/>
    <x v="2"/>
    <n v="35"/>
    <x v="7"/>
    <s v="021_24"/>
    <s v="DIRECCIÓN DE ASEO PÚBLICO"/>
    <x v="0"/>
    <x v="1"/>
    <x v="1"/>
    <x v="48"/>
    <x v="48"/>
    <n v="0"/>
    <x v="0"/>
    <n v="180000"/>
    <m/>
    <n v="180000"/>
    <n v="180000"/>
    <n v="78661.919999999998"/>
    <n v="78661.919999999998"/>
    <n v="78661.919999999998"/>
    <n v="78661.919999999998"/>
    <n v="78661.919999999998"/>
    <n v="101338.08"/>
    <n v="101338.08"/>
    <n v="0"/>
    <n v="0"/>
    <n v="0"/>
    <n v="0"/>
    <n v="0"/>
  </r>
  <r>
    <s v="1.1-00-24"/>
    <x v="0"/>
    <n v="2"/>
    <x v="1"/>
    <n v="2.2999999999999998"/>
    <x v="5"/>
    <s v="2.3.1"/>
    <x v="5"/>
    <s v="E"/>
    <s v="Actividades del sector público, que realiza en for"/>
    <s v="07_24"/>
    <x v="4"/>
    <n v="3"/>
    <x v="2"/>
    <n v="39"/>
    <x v="8"/>
    <s v="024_24"/>
    <s v="DIRECCIÓN GENERAL DE SALUD PÚBLICA"/>
    <x v="0"/>
    <x v="1"/>
    <x v="1"/>
    <x v="48"/>
    <x v="48"/>
    <n v="0"/>
    <x v="0"/>
    <n v="292200"/>
    <m/>
    <n v="292200"/>
    <n v="442200"/>
    <n v="241618.72"/>
    <n v="241618.72"/>
    <n v="241618.72"/>
    <n v="241618.72"/>
    <n v="229705.52"/>
    <n v="50581.279999999999"/>
    <n v="50581.279999999999"/>
    <n v="0"/>
    <n v="0"/>
    <n v="0"/>
    <n v="150000"/>
    <n v="-150000"/>
  </r>
  <r>
    <s v="1.1-00-24"/>
    <x v="0"/>
    <n v="1"/>
    <x v="0"/>
    <n v="1.3"/>
    <x v="0"/>
    <s v="1.3.5"/>
    <x v="8"/>
    <s v="O"/>
    <s v="Actividades que realizan la función pública o cont"/>
    <s v="03_24"/>
    <x v="7"/>
    <n v="1"/>
    <x v="1"/>
    <n v="17"/>
    <x v="14"/>
    <s v="011_24"/>
    <s v="DIRECCIÓN GENERAL JURIDÍCA"/>
    <x v="0"/>
    <x v="1"/>
    <x v="1"/>
    <x v="48"/>
    <x v="48"/>
    <n v="0"/>
    <x v="0"/>
    <n v="50000"/>
    <m/>
    <n v="50000"/>
    <n v="50000"/>
    <n v="0"/>
    <n v="0"/>
    <n v="0"/>
    <n v="0"/>
    <n v="0"/>
    <n v="50000"/>
    <n v="50000"/>
    <n v="0"/>
    <n v="0"/>
    <n v="0"/>
    <n v="0"/>
    <n v="0"/>
  </r>
  <r>
    <s v="1.1-00-24"/>
    <x v="0"/>
    <n v="1"/>
    <x v="0"/>
    <n v="1.3"/>
    <x v="0"/>
    <s v="1.3.4"/>
    <x v="0"/>
    <s v="M"/>
    <s v="Actividades de apoyo administrativo desarrolladas "/>
    <s v="04_24"/>
    <x v="2"/>
    <n v="6"/>
    <x v="0"/>
    <n v="18"/>
    <x v="3"/>
    <s v="012_24"/>
    <s v="DIRECCIÓN DE PROCESOS ADMINISTRATIVOS Y"/>
    <x v="0"/>
    <x v="1"/>
    <x v="1"/>
    <x v="48"/>
    <x v="48"/>
    <n v="0"/>
    <x v="0"/>
    <n v="2269"/>
    <m/>
    <n v="2269"/>
    <n v="0"/>
    <n v="2268.96"/>
    <n v="2268.96"/>
    <n v="2268.96"/>
    <n v="2268.96"/>
    <n v="2268.96"/>
    <n v="3.999999999996362E-2"/>
    <n v="3.999999999996362E-2"/>
    <n v="0"/>
    <n v="2269"/>
    <n v="0"/>
    <n v="0"/>
    <n v="2269"/>
  </r>
  <r>
    <s v="1.1-00-24"/>
    <x v="0"/>
    <n v="1"/>
    <x v="0"/>
    <n v="1.3"/>
    <x v="0"/>
    <s v="1.3.4"/>
    <x v="0"/>
    <s v="F"/>
    <s v="Actividades destinadas a la promoción y fomento de"/>
    <s v="02_24"/>
    <x v="1"/>
    <n v="1"/>
    <x v="1"/>
    <n v="15"/>
    <x v="11"/>
    <s v="010_24"/>
    <s v="DIRECCIÓN GENERAL DE CULTURA DE LA PAZ Y"/>
    <x v="0"/>
    <x v="1"/>
    <x v="1"/>
    <x v="48"/>
    <x v="48"/>
    <n v="0"/>
    <x v="0"/>
    <n v="300000"/>
    <m/>
    <n v="300000"/>
    <n v="300000"/>
    <n v="17539.310000000001"/>
    <n v="17539.310000000001"/>
    <n v="0"/>
    <n v="0"/>
    <n v="0"/>
    <n v="282460.69"/>
    <n v="282460.69"/>
    <n v="0"/>
    <n v="0"/>
    <n v="0"/>
    <n v="0"/>
    <n v="0"/>
  </r>
  <r>
    <s v="1.1-00-24"/>
    <x v="0"/>
    <n v="1"/>
    <x v="0"/>
    <n v="1.3"/>
    <x v="0"/>
    <s v="1.3.4"/>
    <x v="0"/>
    <s v="E"/>
    <s v="Actividades del sector público, que realiza en for"/>
    <s v="05_24"/>
    <x v="0"/>
    <n v="6"/>
    <x v="0"/>
    <n v="21"/>
    <x v="1"/>
    <s v="015_24"/>
    <s v="DIRECCIÓN GENERAL DE ADMINISTRACIÓN"/>
    <x v="0"/>
    <x v="1"/>
    <x v="1"/>
    <x v="48"/>
    <x v="48"/>
    <n v="0"/>
    <x v="0"/>
    <n v="195000"/>
    <m/>
    <n v="195000"/>
    <n v="195000"/>
    <n v="85698.36"/>
    <n v="85698.36"/>
    <n v="13248.36"/>
    <n v="13248.36"/>
    <n v="13248.36"/>
    <n v="109301.64"/>
    <n v="109301.64"/>
    <n v="0"/>
    <n v="0"/>
    <n v="0"/>
    <n v="0"/>
    <n v="0"/>
  </r>
  <r>
    <s v="1.1-00-24"/>
    <x v="0"/>
    <n v="1"/>
    <x v="0"/>
    <n v="1.3"/>
    <x v="0"/>
    <s v="1.3.4"/>
    <x v="0"/>
    <s v="E"/>
    <s v="Actividades del sector público, que realiza en for"/>
    <s v="07_24"/>
    <x v="4"/>
    <n v="3"/>
    <x v="2"/>
    <n v="33"/>
    <x v="9"/>
    <s v="019_24"/>
    <s v="DIRECCIÓN ADMINISTRATIVA DE INFRAESTRUCT"/>
    <x v="0"/>
    <x v="1"/>
    <x v="1"/>
    <x v="48"/>
    <x v="48"/>
    <n v="0"/>
    <x v="0"/>
    <n v="301089.59999999998"/>
    <m/>
    <n v="301089.59999999998"/>
    <n v="366490.4"/>
    <n v="235317.6"/>
    <n v="235317.6"/>
    <n v="235317.6"/>
    <n v="16599.599999999999"/>
    <n v="16599.599999999999"/>
    <n v="65771.999999999971"/>
    <n v="65771.999999999971"/>
    <n v="0"/>
    <n v="0"/>
    <n v="0"/>
    <n v="65400.800000000003"/>
    <n v="-65400.800000000003"/>
  </r>
  <r>
    <s v="1.1-00-24"/>
    <x v="0"/>
    <n v="1"/>
    <x v="0"/>
    <n v="1.3"/>
    <x v="0"/>
    <s v="1.3.4"/>
    <x v="0"/>
    <s v="E"/>
    <s v="Actividades del sector público, que realiza en for"/>
    <s v="09_24"/>
    <x v="10"/>
    <n v="3"/>
    <x v="2"/>
    <n v="43"/>
    <x v="19"/>
    <s v="027_24"/>
    <s v="DIRECCIÓN DE RASTRO MUNICIPAL"/>
    <x v="0"/>
    <x v="1"/>
    <x v="1"/>
    <x v="48"/>
    <x v="48"/>
    <n v="0"/>
    <x v="0"/>
    <n v="0"/>
    <m/>
    <n v="0"/>
    <n v="50000"/>
    <n v="0"/>
    <n v="0"/>
    <n v="0"/>
    <n v="0"/>
    <n v="0"/>
    <n v="0"/>
    <n v="0"/>
    <n v="0"/>
    <n v="0"/>
    <n v="0"/>
    <n v="50000"/>
    <n v="-50000"/>
  </r>
  <r>
    <s v="1.1-00-24"/>
    <x v="0"/>
    <n v="1"/>
    <x v="0"/>
    <n v="1.3"/>
    <x v="0"/>
    <s v="1.3.4"/>
    <x v="0"/>
    <s v="K"/>
    <s v="Proyectos de inversión sujetos a registro en la Ca"/>
    <s v="07_24"/>
    <x v="4"/>
    <n v="3"/>
    <x v="2"/>
    <n v="37"/>
    <x v="30"/>
    <s v="023_24"/>
    <s v="DIRECCIÓN GENERAL DE OBRAS PÚBLICAS"/>
    <x v="0"/>
    <x v="1"/>
    <x v="1"/>
    <x v="48"/>
    <x v="48"/>
    <n v="0"/>
    <x v="0"/>
    <n v="77223"/>
    <m/>
    <n v="77223"/>
    <n v="75000"/>
    <n v="0"/>
    <n v="0"/>
    <n v="0"/>
    <n v="0"/>
    <n v="0"/>
    <n v="77223"/>
    <n v="77223"/>
    <n v="20000"/>
    <n v="0"/>
    <n v="0"/>
    <n v="17777"/>
    <n v="2223"/>
  </r>
  <r>
    <s v="1.1-00-24"/>
    <x v="0"/>
    <n v="3"/>
    <x v="2"/>
    <n v="3.1"/>
    <x v="7"/>
    <s v="3.1.1"/>
    <x v="10"/>
    <s v="E"/>
    <s v="Actividades del sector público, que realiza en for"/>
    <s v="09_24"/>
    <x v="10"/>
    <n v="8"/>
    <x v="6"/>
    <n v="42"/>
    <x v="20"/>
    <s v="026_24"/>
    <s v="DESPACHO DE LA COORDINACIÓN GENERAL DE D"/>
    <x v="0"/>
    <x v="1"/>
    <x v="1"/>
    <x v="48"/>
    <x v="48"/>
    <n v="0"/>
    <x v="0"/>
    <n v="200000"/>
    <m/>
    <n v="200000"/>
    <n v="200000"/>
    <n v="78923.63"/>
    <n v="78923.63"/>
    <n v="15023.79"/>
    <n v="15023.79"/>
    <n v="15023.79"/>
    <n v="121076.37"/>
    <n v="121076.37"/>
    <n v="0"/>
    <n v="0"/>
    <n v="0"/>
    <n v="0"/>
    <n v="0"/>
  </r>
  <r>
    <s v="1.1-00-24"/>
    <x v="0"/>
    <n v="2"/>
    <x v="1"/>
    <n v="2.2000000000000002"/>
    <x v="1"/>
    <s v="2.2.4"/>
    <x v="11"/>
    <s v="E"/>
    <s v="Actividades del sector público, que realiza en for"/>
    <s v="07_24"/>
    <x v="4"/>
    <n v="3"/>
    <x v="2"/>
    <n v="34"/>
    <x v="22"/>
    <s v="020_24"/>
    <s v="DIRECCIÓN DE ALUMBRADO PÚBLICO"/>
    <x v="0"/>
    <x v="1"/>
    <x v="1"/>
    <x v="48"/>
    <x v="48"/>
    <n v="0"/>
    <x v="0"/>
    <n v="96000"/>
    <m/>
    <n v="96000"/>
    <n v="96000"/>
    <n v="58549.14"/>
    <n v="58549.14"/>
    <n v="58549.14"/>
    <n v="58549.14"/>
    <n v="58549.14"/>
    <n v="37450.86"/>
    <n v="37450.86"/>
    <n v="0"/>
    <n v="0"/>
    <n v="0"/>
    <n v="0"/>
    <n v="0"/>
  </r>
  <r>
    <s v="1.1-00-24"/>
    <x v="0"/>
    <n v="1"/>
    <x v="0"/>
    <n v="1.3"/>
    <x v="0"/>
    <s v="1.3.4"/>
    <x v="0"/>
    <s v="S"/>
    <s v="Definidos en el Presupuesto de Egresos y los que s"/>
    <s v="02_24"/>
    <x v="1"/>
    <n v="1"/>
    <x v="1"/>
    <n v="14"/>
    <x v="4"/>
    <s v="010_24"/>
    <s v="DIRECCIÓN GENERAL DE CULTURA DE LA PAZ Y"/>
    <x v="0"/>
    <x v="1"/>
    <x v="1"/>
    <x v="49"/>
    <x v="49"/>
    <n v="0"/>
    <x v="0"/>
    <n v="24000"/>
    <m/>
    <n v="24000"/>
    <n v="0"/>
    <n v="19986.8"/>
    <n v="19986.8"/>
    <n v="19986.8"/>
    <n v="19986.8"/>
    <n v="19986.8"/>
    <n v="4013.2000000000007"/>
    <n v="4013.2000000000007"/>
    <n v="0"/>
    <n v="24000"/>
    <n v="0"/>
    <n v="0"/>
    <n v="24000"/>
  </r>
  <r>
    <s v="1.1-00-24"/>
    <x v="0"/>
    <n v="1"/>
    <x v="0"/>
    <n v="1.7"/>
    <x v="2"/>
    <s v="1.7.1"/>
    <x v="7"/>
    <s v="R"/>
    <s v="Solamente actividades específicas, distintas a las"/>
    <s v="08_24"/>
    <x v="6"/>
    <n v="7"/>
    <x v="4"/>
    <n v="41"/>
    <x v="12"/>
    <s v="025_24"/>
    <s v="DESPACHO DE LA COMISARÍA DE LA POLICÍA P"/>
    <x v="0"/>
    <x v="1"/>
    <x v="1"/>
    <x v="50"/>
    <x v="50"/>
    <n v="0"/>
    <x v="0"/>
    <n v="317102.12"/>
    <m/>
    <n v="317102.12"/>
    <n v="900000"/>
    <n v="0"/>
    <n v="0"/>
    <n v="0"/>
    <n v="0"/>
    <n v="0"/>
    <n v="317102.12"/>
    <n v="317102.12"/>
    <n v="0"/>
    <n v="0"/>
    <n v="0"/>
    <n v="582897.88"/>
    <n v="-582897.88"/>
  </r>
  <r>
    <s v="1.1-00-24"/>
    <x v="0"/>
    <n v="1"/>
    <x v="0"/>
    <n v="1.7"/>
    <x v="2"/>
    <s v="1.7.1"/>
    <x v="7"/>
    <s v="R"/>
    <s v="Solamente actividades específicas, distintas a las"/>
    <s v="08_24"/>
    <x v="6"/>
    <n v="7"/>
    <x v="4"/>
    <n v="41"/>
    <x v="12"/>
    <s v="025_24"/>
    <s v="DESPACHO DE LA COMISARÍA DE LA POLICÍA P"/>
    <x v="0"/>
    <x v="1"/>
    <x v="1"/>
    <x v="51"/>
    <x v="51"/>
    <n v="0"/>
    <x v="0"/>
    <n v="264514.8"/>
    <m/>
    <n v="264514.8"/>
    <n v="264514.8"/>
    <n v="96748.29"/>
    <n v="74444.97"/>
    <n v="74444.97"/>
    <n v="6874.97"/>
    <n v="6874.97"/>
    <n v="167766.51"/>
    <n v="190069.83"/>
    <n v="0"/>
    <n v="0"/>
    <n v="0"/>
    <n v="0"/>
    <n v="0"/>
  </r>
  <r>
    <s v="2.5-02-24"/>
    <x v="4"/>
    <n v="1"/>
    <x v="0"/>
    <n v="1.7"/>
    <x v="2"/>
    <s v="1.7.1"/>
    <x v="7"/>
    <s v="R"/>
    <s v="Solamente actividades específicas, distintas a las"/>
    <s v="08_24"/>
    <x v="6"/>
    <n v="7"/>
    <x v="4"/>
    <n v="41"/>
    <x v="12"/>
    <s v="025_24"/>
    <s v="DESPACHO DE LA COMISARÍA DE LA POLICÍA P"/>
    <x v="0"/>
    <x v="1"/>
    <x v="1"/>
    <x v="51"/>
    <x v="51"/>
    <n v="0"/>
    <x v="0"/>
    <n v="3100000"/>
    <m/>
    <n v="3100000"/>
    <n v="3100000"/>
    <n v="3063560"/>
    <n v="3063560"/>
    <n v="3063560"/>
    <n v="0"/>
    <n v="0"/>
    <n v="36440"/>
    <n v="36440"/>
    <n v="0"/>
    <n v="0"/>
    <n v="0"/>
    <n v="0"/>
    <n v="0"/>
  </r>
  <r>
    <s v="1.1-00-24"/>
    <x v="0"/>
    <n v="2"/>
    <x v="1"/>
    <n v="2.1"/>
    <x v="4"/>
    <s v="2.1.5"/>
    <x v="9"/>
    <s v="R"/>
    <s v="Solamente actividades específicas, distintas a las"/>
    <s v="17_24"/>
    <x v="9"/>
    <n v="4"/>
    <x v="3"/>
    <n v="56"/>
    <x v="18"/>
    <s v="037_24"/>
    <s v="UNIDAD DE ACOPIO Y SALUD ANIMAL MUNICIPA"/>
    <x v="0"/>
    <x v="1"/>
    <x v="1"/>
    <x v="52"/>
    <x v="52"/>
    <n v="0"/>
    <x v="0"/>
    <n v="20000"/>
    <m/>
    <n v="20000"/>
    <n v="20000"/>
    <n v="15873.78"/>
    <n v="15873.78"/>
    <n v="3810.6"/>
    <n v="3810.6"/>
    <n v="3810.6"/>
    <n v="4126.2199999999993"/>
    <n v="4126.2199999999993"/>
    <n v="0"/>
    <n v="0"/>
    <n v="0"/>
    <n v="0"/>
    <n v="0"/>
  </r>
  <r>
    <s v="1.1-00-24"/>
    <x v="0"/>
    <n v="2"/>
    <x v="1"/>
    <n v="2.2000000000000002"/>
    <x v="1"/>
    <s v="2.2.7"/>
    <x v="1"/>
    <s v="S"/>
    <s v="Definidos en el Presupuesto de Egresos y los que s"/>
    <s v="02_24"/>
    <x v="1"/>
    <n v="1"/>
    <x v="1"/>
    <n v="16"/>
    <x v="2"/>
    <s v="010_24"/>
    <s v="DIRECCIÓN GENERAL DE CULTURA DE LA PAZ Y"/>
    <x v="0"/>
    <x v="1"/>
    <x v="1"/>
    <x v="52"/>
    <x v="52"/>
    <n v="0"/>
    <x v="0"/>
    <n v="27600"/>
    <m/>
    <n v="27600"/>
    <n v="70000"/>
    <n v="26217.68"/>
    <n v="26217.68"/>
    <n v="20538.900000000001"/>
    <n v="20538.900000000001"/>
    <n v="20538.900000000001"/>
    <n v="1382.3199999999997"/>
    <n v="1382.3199999999997"/>
    <n v="0"/>
    <n v="2100"/>
    <n v="0"/>
    <n v="44500"/>
    <n v="-42400"/>
  </r>
  <r>
    <s v="1.1-00-24"/>
    <x v="0"/>
    <n v="2"/>
    <x v="1"/>
    <n v="2.2000000000000002"/>
    <x v="1"/>
    <s v="2.2.7"/>
    <x v="1"/>
    <s v="E"/>
    <s v="Actividades del sector público, que realiza en for"/>
    <s v="07_24"/>
    <x v="4"/>
    <n v="2"/>
    <x v="7"/>
    <n v="36"/>
    <x v="21"/>
    <s v="022_24"/>
    <s v="DIRECCIÓN GENERAL DE AGUA POTABLE Y SANE"/>
    <x v="0"/>
    <x v="1"/>
    <x v="1"/>
    <x v="52"/>
    <x v="52"/>
    <n v="0"/>
    <x v="0"/>
    <n v="5472017.1500000004"/>
    <m/>
    <n v="5472017.1500000004"/>
    <n v="1650000"/>
    <n v="5472017.1500000004"/>
    <n v="5472017.1500000004"/>
    <n v="5472017.1299999999"/>
    <n v="1118328.4099999999"/>
    <n v="1118328.4099999999"/>
    <n v="0"/>
    <n v="0"/>
    <n v="3822017.15"/>
    <n v="0"/>
    <n v="0"/>
    <n v="0"/>
    <n v="3822017.15"/>
  </r>
  <r>
    <s v="1.1-00-24"/>
    <x v="0"/>
    <n v="1"/>
    <x v="0"/>
    <n v="1.7"/>
    <x v="2"/>
    <s v="1.7.2"/>
    <x v="2"/>
    <s v="E"/>
    <s v="Actividades del sector público, que realiza en for"/>
    <s v="02_24"/>
    <x v="1"/>
    <n v="3"/>
    <x v="2"/>
    <n v="12"/>
    <x v="26"/>
    <s v="009_24"/>
    <s v="DIRECCIÓN GENERAL ADJUNTA DE PROTECCIÓN"/>
    <x v="0"/>
    <x v="1"/>
    <x v="1"/>
    <x v="52"/>
    <x v="52"/>
    <n v="0"/>
    <x v="0"/>
    <n v="70000"/>
    <m/>
    <n v="70000"/>
    <n v="100000"/>
    <n v="67184.3"/>
    <n v="45492.3"/>
    <n v="45492.3"/>
    <n v="45492.3"/>
    <n v="45492.3"/>
    <n v="2815.6999999999971"/>
    <n v="24507.699999999997"/>
    <n v="0"/>
    <n v="0"/>
    <n v="0"/>
    <n v="30000"/>
    <n v="-30000"/>
  </r>
  <r>
    <s v="1.1-00-24"/>
    <x v="0"/>
    <n v="3"/>
    <x v="2"/>
    <n v="3.8"/>
    <x v="3"/>
    <s v="3.8.4"/>
    <x v="3"/>
    <s v="E"/>
    <s v="Actividades del sector público, que realiza en for"/>
    <s v="11_24"/>
    <x v="3"/>
    <n v="6"/>
    <x v="0"/>
    <n v="49"/>
    <x v="6"/>
    <s v="031_24"/>
    <s v="DESPACHO DE LA COORDINACIÓN GENERAL DE G"/>
    <x v="0"/>
    <x v="1"/>
    <x v="1"/>
    <x v="52"/>
    <x v="52"/>
    <n v="0"/>
    <x v="0"/>
    <n v="72519"/>
    <m/>
    <n v="72519"/>
    <n v="44519"/>
    <n v="47681.919999999998"/>
    <n v="47681.919999999998"/>
    <n v="47681.919999999998"/>
    <n v="47681.919999999998"/>
    <n v="47681.919999999998"/>
    <n v="24837.08"/>
    <n v="24837.08"/>
    <n v="0"/>
    <n v="28000"/>
    <n v="0"/>
    <n v="0"/>
    <n v="28000"/>
  </r>
  <r>
    <s v="1.1-00-24"/>
    <x v="0"/>
    <n v="2"/>
    <x v="1"/>
    <n v="2.2999999999999998"/>
    <x v="5"/>
    <s v="2.3.1"/>
    <x v="5"/>
    <s v="E"/>
    <s v="Actividades del sector público, que realiza en for"/>
    <s v="07_24"/>
    <x v="4"/>
    <n v="3"/>
    <x v="2"/>
    <n v="39"/>
    <x v="8"/>
    <s v="024_24"/>
    <s v="DIRECCIÓN GENERAL DE SALUD PÚBLICA"/>
    <x v="0"/>
    <x v="1"/>
    <x v="1"/>
    <x v="52"/>
    <x v="52"/>
    <n v="0"/>
    <x v="0"/>
    <n v="200000"/>
    <m/>
    <n v="200000"/>
    <n v="300000"/>
    <n v="172317.13"/>
    <n v="172317.13"/>
    <n v="172317.13"/>
    <n v="158905.21"/>
    <n v="113049.63"/>
    <n v="27682.869999999995"/>
    <n v="27682.869999999995"/>
    <n v="0"/>
    <n v="0"/>
    <n v="0"/>
    <n v="100000"/>
    <n v="-100000"/>
  </r>
  <r>
    <s v="1.1-00-24"/>
    <x v="0"/>
    <n v="1"/>
    <x v="0"/>
    <n v="1.3"/>
    <x v="0"/>
    <s v="1.3.4"/>
    <x v="0"/>
    <s v="M"/>
    <s v="Actividades de apoyo administrativo desarrolladas "/>
    <s v="04_24"/>
    <x v="2"/>
    <n v="6"/>
    <x v="0"/>
    <n v="18"/>
    <x v="3"/>
    <s v="012_24"/>
    <s v="DIRECCIÓN DE PROCESOS ADMINISTRATIVOS Y"/>
    <x v="0"/>
    <x v="1"/>
    <x v="1"/>
    <x v="52"/>
    <x v="52"/>
    <n v="0"/>
    <x v="0"/>
    <n v="7923.97"/>
    <m/>
    <n v="7923.97"/>
    <n v="350"/>
    <n v="2041.6"/>
    <n v="2041.6"/>
    <n v="2041.6"/>
    <n v="2041.6"/>
    <n v="2041.6"/>
    <n v="5882.3700000000008"/>
    <n v="5882.3700000000008"/>
    <n v="0"/>
    <n v="10381.969999999999"/>
    <n v="0"/>
    <n v="2808"/>
    <n v="7573.97"/>
  </r>
  <r>
    <s v="1.1-00-24"/>
    <x v="0"/>
    <n v="1"/>
    <x v="0"/>
    <n v="1.3"/>
    <x v="0"/>
    <s v="1.3.4"/>
    <x v="0"/>
    <s v="S"/>
    <s v="Definidos en el Presupuesto de Egresos y los que s"/>
    <s v="02_24"/>
    <x v="1"/>
    <n v="1"/>
    <x v="1"/>
    <n v="14"/>
    <x v="4"/>
    <s v="010_24"/>
    <s v="DIRECCIÓN GENERAL DE CULTURA DE LA PAZ Y"/>
    <x v="0"/>
    <x v="1"/>
    <x v="1"/>
    <x v="52"/>
    <x v="52"/>
    <n v="0"/>
    <x v="0"/>
    <n v="30300"/>
    <m/>
    <n v="30300"/>
    <n v="0"/>
    <n v="15025.71"/>
    <n v="15025.71"/>
    <n v="15025.71"/>
    <n v="3712.93"/>
    <n v="3712.93"/>
    <n v="15274.29"/>
    <n v="15274.29"/>
    <n v="0"/>
    <n v="30300"/>
    <n v="0"/>
    <n v="0"/>
    <n v="30300"/>
  </r>
  <r>
    <s v="1.1-00-24"/>
    <x v="0"/>
    <n v="1"/>
    <x v="0"/>
    <n v="1.3"/>
    <x v="0"/>
    <s v="1.3.4"/>
    <x v="0"/>
    <s v="E"/>
    <s v="Actividades del sector público, que realiza en for"/>
    <s v="05_24"/>
    <x v="0"/>
    <n v="6"/>
    <x v="0"/>
    <n v="21"/>
    <x v="1"/>
    <s v="015_24"/>
    <s v="DIRECCIÓN GENERAL DE ADMINISTRACIÓN"/>
    <x v="0"/>
    <x v="1"/>
    <x v="1"/>
    <x v="52"/>
    <x v="52"/>
    <n v="0"/>
    <x v="0"/>
    <n v="447560.86"/>
    <m/>
    <n v="447560.86"/>
    <n v="147560.85999999999"/>
    <n v="93504.61"/>
    <n v="76132.45"/>
    <n v="73984.960000000006"/>
    <n v="73984.960000000006"/>
    <n v="73984.960000000006"/>
    <n v="354056.25"/>
    <n v="371428.41"/>
    <n v="0"/>
    <n v="300000"/>
    <n v="0"/>
    <n v="0"/>
    <n v="300000"/>
  </r>
  <r>
    <s v="1.1-00-24"/>
    <x v="0"/>
    <n v="1"/>
    <x v="0"/>
    <n v="1.3"/>
    <x v="0"/>
    <s v="1.3.4"/>
    <x v="0"/>
    <s v="E"/>
    <s v="Actividades del sector público, que realiza en for"/>
    <s v="07_24"/>
    <x v="4"/>
    <n v="3"/>
    <x v="2"/>
    <n v="33"/>
    <x v="9"/>
    <s v="019_24"/>
    <s v="DIRECCIÓN ADMINISTRATIVA DE INFRAESTRUCT"/>
    <x v="0"/>
    <x v="1"/>
    <x v="1"/>
    <x v="52"/>
    <x v="52"/>
    <n v="0"/>
    <x v="0"/>
    <n v="600295.28"/>
    <m/>
    <n v="600295.28"/>
    <n v="921350"/>
    <n v="600295.28"/>
    <n v="600295.28"/>
    <n v="560648.22"/>
    <n v="560648.22"/>
    <n v="560648.22"/>
    <n v="0"/>
    <n v="0"/>
    <n v="0"/>
    <n v="128636.79"/>
    <n v="0"/>
    <n v="449691.51"/>
    <n v="-321054.71999999997"/>
  </r>
  <r>
    <s v="1.1-00-24"/>
    <x v="0"/>
    <n v="1"/>
    <x v="0"/>
    <n v="1.3"/>
    <x v="0"/>
    <s v="1.3.4"/>
    <x v="0"/>
    <s v="E"/>
    <s v="Actividades del sector público, que realiza en for"/>
    <s v="09_24"/>
    <x v="10"/>
    <n v="3"/>
    <x v="2"/>
    <n v="43"/>
    <x v="19"/>
    <s v="027_24"/>
    <s v="DIRECCIÓN DE RASTRO MUNICIPAL"/>
    <x v="0"/>
    <x v="1"/>
    <x v="1"/>
    <x v="52"/>
    <x v="52"/>
    <n v="0"/>
    <x v="0"/>
    <n v="120000"/>
    <m/>
    <n v="120000"/>
    <n v="70000"/>
    <n v="88864.12"/>
    <n v="88864.12"/>
    <n v="88864.12"/>
    <n v="88864.12"/>
    <n v="0"/>
    <n v="31135.880000000005"/>
    <n v="31135.880000000005"/>
    <n v="0"/>
    <n v="50000"/>
    <n v="0"/>
    <n v="0"/>
    <n v="50000"/>
  </r>
  <r>
    <s v="1.1-00-24"/>
    <x v="0"/>
    <n v="3"/>
    <x v="2"/>
    <n v="3.1"/>
    <x v="7"/>
    <s v="3.1.1"/>
    <x v="10"/>
    <s v="E"/>
    <s v="Actividades del sector público, que realiza en for"/>
    <s v="09_24"/>
    <x v="10"/>
    <n v="8"/>
    <x v="6"/>
    <n v="42"/>
    <x v="20"/>
    <s v="026_24"/>
    <s v="DESPACHO DE LA COORDINACIÓN GENERAL DE D"/>
    <x v="0"/>
    <x v="1"/>
    <x v="1"/>
    <x v="52"/>
    <x v="52"/>
    <n v="0"/>
    <x v="0"/>
    <n v="0"/>
    <m/>
    <n v="0"/>
    <n v="150000"/>
    <n v="0"/>
    <n v="0"/>
    <n v="0"/>
    <n v="0"/>
    <n v="0"/>
    <n v="0"/>
    <n v="0"/>
    <n v="0"/>
    <n v="0"/>
    <n v="0"/>
    <n v="150000"/>
    <n v="-150000"/>
  </r>
  <r>
    <s v="1.1-00-24"/>
    <x v="0"/>
    <n v="2"/>
    <x v="1"/>
    <n v="2.2000000000000002"/>
    <x v="1"/>
    <s v="2.2.4"/>
    <x v="11"/>
    <s v="E"/>
    <s v="Actividades del sector público, que realiza en for"/>
    <s v="07_24"/>
    <x v="4"/>
    <n v="3"/>
    <x v="2"/>
    <n v="34"/>
    <x v="22"/>
    <s v="020_24"/>
    <s v="DIRECCIÓN DE ALUMBRADO PÚBLICO"/>
    <x v="0"/>
    <x v="1"/>
    <x v="1"/>
    <x v="52"/>
    <x v="52"/>
    <n v="0"/>
    <x v="0"/>
    <n v="150000"/>
    <m/>
    <n v="150000"/>
    <n v="150000"/>
    <n v="126287.4"/>
    <n v="126287.4"/>
    <n v="126287.4"/>
    <n v="126287.4"/>
    <n v="126287.4"/>
    <n v="23712.600000000006"/>
    <n v="23712.600000000006"/>
    <n v="0"/>
    <n v="0"/>
    <n v="0"/>
    <n v="0"/>
    <n v="0"/>
  </r>
  <r>
    <s v="1.1-00-24"/>
    <x v="0"/>
    <n v="2"/>
    <x v="1"/>
    <n v="2.4"/>
    <x v="8"/>
    <s v="2.4.2"/>
    <x v="12"/>
    <s v="F"/>
    <s v="Actividades destinadas a la promoción y fomento de"/>
    <s v="06_24"/>
    <x v="11"/>
    <n v="5"/>
    <x v="5"/>
    <n v="29"/>
    <x v="23"/>
    <s v="017_24"/>
    <s v="DIRECCIÓN GENERAL DE CULTURA"/>
    <x v="0"/>
    <x v="1"/>
    <x v="1"/>
    <x v="52"/>
    <x v="52"/>
    <n v="0"/>
    <x v="0"/>
    <n v="3500"/>
    <m/>
    <n v="3500"/>
    <n v="3500"/>
    <n v="0"/>
    <n v="0"/>
    <n v="0"/>
    <n v="0"/>
    <n v="0"/>
    <n v="3500"/>
    <n v="3500"/>
    <n v="0"/>
    <n v="0"/>
    <n v="0"/>
    <n v="0"/>
    <n v="0"/>
  </r>
  <r>
    <s v="1.1-00-24"/>
    <x v="0"/>
    <n v="1"/>
    <x v="0"/>
    <n v="1.7"/>
    <x v="2"/>
    <s v="1.7.2"/>
    <x v="2"/>
    <s v="E"/>
    <s v="Actividades del sector público, que realiza en for"/>
    <s v="02_24"/>
    <x v="1"/>
    <n v="3"/>
    <x v="2"/>
    <n v="11"/>
    <x v="5"/>
    <s v="009_24"/>
    <s v="DIRECCIÓN GENERAL ADJUNTA DE PROTECCIÓN"/>
    <x v="0"/>
    <x v="1"/>
    <x v="1"/>
    <x v="53"/>
    <x v="53"/>
    <n v="0"/>
    <x v="0"/>
    <n v="1000"/>
    <m/>
    <n v="1000"/>
    <n v="1000"/>
    <n v="0"/>
    <n v="0"/>
    <n v="0"/>
    <n v="0"/>
    <n v="0"/>
    <n v="1000"/>
    <n v="1000"/>
    <n v="0"/>
    <n v="0"/>
    <n v="0"/>
    <n v="0"/>
    <n v="0"/>
  </r>
  <r>
    <s v="1.1-00-24"/>
    <x v="0"/>
    <n v="1"/>
    <x v="0"/>
    <n v="1.3"/>
    <x v="0"/>
    <s v="1.3.4"/>
    <x v="0"/>
    <s v="M"/>
    <s v="Actividades de apoyo administrativo desarrolladas "/>
    <s v="04_24"/>
    <x v="2"/>
    <n v="6"/>
    <x v="0"/>
    <n v="18"/>
    <x v="3"/>
    <s v="012_24"/>
    <s v="DIRECCIÓN DE PROCESOS ADMINISTRATIVOS Y"/>
    <x v="0"/>
    <x v="1"/>
    <x v="1"/>
    <x v="53"/>
    <x v="53"/>
    <n v="0"/>
    <x v="0"/>
    <n v="953"/>
    <m/>
    <n v="953"/>
    <n v="0"/>
    <n v="952.82"/>
    <n v="952.82"/>
    <n v="952.82"/>
    <n v="952.82"/>
    <n v="952.82"/>
    <n v="0.17999999999994998"/>
    <n v="0.17999999999994998"/>
    <n v="0"/>
    <n v="1500"/>
    <n v="0"/>
    <n v="547"/>
    <n v="953"/>
  </r>
  <r>
    <s v="1.1-00-24"/>
    <x v="0"/>
    <n v="1"/>
    <x v="0"/>
    <n v="1.3"/>
    <x v="0"/>
    <s v="1.3.4"/>
    <x v="0"/>
    <s v="S"/>
    <s v="Definidos en el Presupuesto de Egresos y los que s"/>
    <s v="02_24"/>
    <x v="1"/>
    <n v="1"/>
    <x v="1"/>
    <n v="14"/>
    <x v="4"/>
    <s v="010_24"/>
    <s v="DIRECCIÓN GENERAL DE CULTURA DE LA PAZ Y"/>
    <x v="0"/>
    <x v="1"/>
    <x v="1"/>
    <x v="53"/>
    <x v="53"/>
    <n v="0"/>
    <x v="0"/>
    <n v="0"/>
    <m/>
    <n v="0"/>
    <n v="50000"/>
    <n v="0"/>
    <n v="0"/>
    <n v="0"/>
    <n v="0"/>
    <n v="0"/>
    <n v="0"/>
    <n v="0"/>
    <n v="0"/>
    <n v="0"/>
    <n v="0"/>
    <n v="50000"/>
    <n v="-50000"/>
  </r>
  <r>
    <s v="1.1-00-24"/>
    <x v="0"/>
    <n v="1"/>
    <x v="0"/>
    <n v="1.3"/>
    <x v="0"/>
    <s v="1.3.4"/>
    <x v="0"/>
    <s v="E"/>
    <s v="Actividades del sector público, que realiza en for"/>
    <s v="05_24"/>
    <x v="0"/>
    <n v="6"/>
    <x v="0"/>
    <n v="21"/>
    <x v="1"/>
    <s v="015_24"/>
    <s v="DIRECCIÓN GENERAL DE ADMINISTRACIÓN"/>
    <x v="0"/>
    <x v="1"/>
    <x v="1"/>
    <x v="53"/>
    <x v="53"/>
    <n v="0"/>
    <x v="0"/>
    <n v="45000"/>
    <m/>
    <n v="45000"/>
    <n v="45000"/>
    <n v="25768.86"/>
    <n v="25768.86"/>
    <n v="25768.86"/>
    <n v="25768.86"/>
    <n v="25768.86"/>
    <n v="19231.14"/>
    <n v="19231.14"/>
    <n v="0"/>
    <n v="0"/>
    <n v="0"/>
    <n v="0"/>
    <n v="0"/>
  </r>
  <r>
    <s v="1.1-00-24"/>
    <x v="0"/>
    <n v="1"/>
    <x v="0"/>
    <n v="1.3"/>
    <x v="0"/>
    <s v="1.3.4"/>
    <x v="0"/>
    <s v="M"/>
    <s v="Actividades de apoyo administrativo desarrolladas "/>
    <s v="04_24"/>
    <x v="2"/>
    <n v="6"/>
    <x v="0"/>
    <n v="18"/>
    <x v="3"/>
    <s v="012_24"/>
    <s v="DIRECCIÓN DE PROCESOS ADMINISTRATIVOS Y"/>
    <x v="0"/>
    <x v="1"/>
    <x v="1"/>
    <x v="54"/>
    <x v="54"/>
    <n v="0"/>
    <x v="0"/>
    <n v="26740.03"/>
    <m/>
    <n v="26740.03"/>
    <n v="0"/>
    <n v="19140"/>
    <n v="19140"/>
    <n v="19140"/>
    <n v="19140"/>
    <n v="19140"/>
    <n v="7600.0299999999988"/>
    <n v="7600.0299999999988"/>
    <n v="30000"/>
    <n v="5000"/>
    <n v="0"/>
    <n v="8259.9699999999993"/>
    <n v="26740.03"/>
  </r>
  <r>
    <s v="1.1-00-24"/>
    <x v="0"/>
    <n v="3"/>
    <x v="2"/>
    <n v="3.8"/>
    <x v="3"/>
    <s v="3.8.4"/>
    <x v="3"/>
    <s v="E"/>
    <s v="Actividades del sector público, que realiza en for"/>
    <s v="11_24"/>
    <x v="3"/>
    <n v="6"/>
    <x v="0"/>
    <n v="49"/>
    <x v="6"/>
    <s v="031_24"/>
    <s v="DESPACHO DE LA COORDINACIÓN GENERAL DE G"/>
    <x v="0"/>
    <x v="1"/>
    <x v="1"/>
    <x v="55"/>
    <x v="55"/>
    <n v="0"/>
    <x v="0"/>
    <n v="1099000"/>
    <m/>
    <n v="1099000"/>
    <n v="1137000"/>
    <n v="1055551.23"/>
    <n v="1042037.23"/>
    <n v="537470.64"/>
    <n v="495469.36"/>
    <n v="495469.36"/>
    <n v="43448.770000000019"/>
    <n v="56962.770000000019"/>
    <n v="0"/>
    <n v="0"/>
    <n v="0"/>
    <n v="38000"/>
    <n v="-38000"/>
  </r>
  <r>
    <s v="1.1-00-24"/>
    <x v="0"/>
    <n v="1"/>
    <x v="0"/>
    <n v="1.3"/>
    <x v="0"/>
    <s v="1.3.4"/>
    <x v="0"/>
    <s v="M"/>
    <s v="Actividades de apoyo administrativo desarrolladas "/>
    <s v="04_24"/>
    <x v="2"/>
    <n v="6"/>
    <x v="0"/>
    <n v="18"/>
    <x v="3"/>
    <s v="012_24"/>
    <s v="DIRECCIÓN DE PROCESOS ADMINISTRATIVOS Y"/>
    <x v="0"/>
    <x v="1"/>
    <x v="1"/>
    <x v="55"/>
    <x v="55"/>
    <n v="0"/>
    <x v="0"/>
    <n v="600"/>
    <m/>
    <n v="600"/>
    <n v="0"/>
    <n v="0"/>
    <n v="0"/>
    <n v="0"/>
    <n v="0"/>
    <n v="0"/>
    <n v="600"/>
    <n v="600"/>
    <n v="600"/>
    <n v="0"/>
    <n v="0"/>
    <n v="0"/>
    <n v="600"/>
  </r>
  <r>
    <s v="1.1-00-24"/>
    <x v="0"/>
    <n v="1"/>
    <x v="0"/>
    <n v="1.3"/>
    <x v="0"/>
    <s v="1.3.4"/>
    <x v="0"/>
    <s v="E"/>
    <s v="Actividades del sector público, que realiza en for"/>
    <s v="05_24"/>
    <x v="0"/>
    <n v="6"/>
    <x v="0"/>
    <n v="21"/>
    <x v="1"/>
    <s v="015_24"/>
    <s v="DIRECCIÓN GENERAL DE ADMINISTRACIÓN"/>
    <x v="0"/>
    <x v="1"/>
    <x v="1"/>
    <x v="55"/>
    <x v="55"/>
    <n v="0"/>
    <x v="0"/>
    <n v="1050"/>
    <m/>
    <n v="1050"/>
    <n v="0"/>
    <n v="1040"/>
    <n v="1040"/>
    <n v="1040"/>
    <n v="1040"/>
    <n v="1040"/>
    <n v="10"/>
    <n v="10"/>
    <n v="0"/>
    <n v="1050"/>
    <n v="0"/>
    <n v="0"/>
    <n v="1050"/>
  </r>
  <r>
    <s v="1.1-00-24"/>
    <x v="0"/>
    <n v="1"/>
    <x v="0"/>
    <n v="1.7"/>
    <x v="2"/>
    <s v="1.7.2"/>
    <x v="2"/>
    <s v="E"/>
    <s v="Actividades del sector público, que realiza en for"/>
    <s v="02_24"/>
    <x v="1"/>
    <n v="3"/>
    <x v="2"/>
    <n v="11"/>
    <x v="5"/>
    <s v="009_24"/>
    <s v="DIRECCIÓN GENERAL ADJUNTA DE PROTECCIÓN"/>
    <x v="0"/>
    <x v="1"/>
    <x v="1"/>
    <x v="56"/>
    <x v="56"/>
    <n v="0"/>
    <x v="0"/>
    <n v="50000"/>
    <m/>
    <n v="50000"/>
    <n v="0"/>
    <n v="7737.2"/>
    <n v="7737.2"/>
    <n v="7737.2"/>
    <n v="7737.2"/>
    <n v="7737.2"/>
    <n v="42262.8"/>
    <n v="42262.8"/>
    <n v="20000"/>
    <n v="30000"/>
    <n v="0"/>
    <n v="0"/>
    <n v="50000"/>
  </r>
  <r>
    <s v="1.1-00-24"/>
    <x v="0"/>
    <n v="1"/>
    <x v="0"/>
    <n v="1.7"/>
    <x v="2"/>
    <s v="1.7.1"/>
    <x v="7"/>
    <s v="R"/>
    <s v="Solamente actividades específicas, distintas a las"/>
    <s v="08_24"/>
    <x v="6"/>
    <n v="7"/>
    <x v="4"/>
    <n v="41"/>
    <x v="12"/>
    <s v="025_24"/>
    <s v="DESPACHO DE LA COMISARÍA DE LA POLICÍA P"/>
    <x v="0"/>
    <x v="1"/>
    <x v="1"/>
    <x v="56"/>
    <x v="56"/>
    <n v="0"/>
    <x v="0"/>
    <n v="3631"/>
    <m/>
    <n v="3631"/>
    <n v="0"/>
    <n v="0"/>
    <n v="0"/>
    <n v="0"/>
    <n v="0"/>
    <n v="0"/>
    <n v="3631"/>
    <n v="3631"/>
    <n v="0"/>
    <n v="3631"/>
    <n v="0"/>
    <n v="0"/>
    <n v="3631"/>
  </r>
  <r>
    <s v="1.1-00-24"/>
    <x v="0"/>
    <n v="1"/>
    <x v="0"/>
    <n v="1.3"/>
    <x v="0"/>
    <s v="1.3.4"/>
    <x v="0"/>
    <s v="M"/>
    <s v="Actividades de apoyo administrativo desarrolladas "/>
    <s v="04_24"/>
    <x v="2"/>
    <n v="6"/>
    <x v="0"/>
    <n v="18"/>
    <x v="3"/>
    <s v="012_24"/>
    <s v="DIRECCIÓN DE PROCESOS ADMINISTRATIVOS Y"/>
    <x v="0"/>
    <x v="1"/>
    <x v="1"/>
    <x v="56"/>
    <x v="56"/>
    <n v="0"/>
    <x v="0"/>
    <n v="130"/>
    <m/>
    <n v="130"/>
    <n v="0"/>
    <n v="129"/>
    <n v="129"/>
    <n v="129"/>
    <n v="129"/>
    <n v="129"/>
    <n v="1"/>
    <n v="1"/>
    <n v="0"/>
    <n v="130"/>
    <n v="0"/>
    <n v="0"/>
    <n v="130"/>
  </r>
  <r>
    <s v="1.1-00-24"/>
    <x v="0"/>
    <n v="1"/>
    <x v="0"/>
    <n v="1.3"/>
    <x v="0"/>
    <s v="1.3.4"/>
    <x v="0"/>
    <s v="E"/>
    <s v="Actividades del sector público, que realiza en for"/>
    <s v="05_24"/>
    <x v="0"/>
    <n v="6"/>
    <x v="0"/>
    <n v="21"/>
    <x v="1"/>
    <s v="015_24"/>
    <s v="DIRECCIÓN GENERAL DE ADMINISTRACIÓN"/>
    <x v="0"/>
    <x v="1"/>
    <x v="1"/>
    <x v="56"/>
    <x v="56"/>
    <n v="0"/>
    <x v="0"/>
    <n v="1545466.53"/>
    <m/>
    <n v="1545466.53"/>
    <n v="1000000"/>
    <n v="674544.64000000001"/>
    <n v="637708.49"/>
    <n v="637708.49"/>
    <n v="637708.49"/>
    <n v="574161.37"/>
    <n v="870921.89"/>
    <n v="907758.04"/>
    <n v="0"/>
    <n v="586586.53"/>
    <n v="0"/>
    <n v="41120"/>
    <n v="545466.53"/>
  </r>
  <r>
    <s v="2.6-05-24"/>
    <x v="5"/>
    <n v="1"/>
    <x v="0"/>
    <n v="1.3"/>
    <x v="0"/>
    <s v="1.3.4"/>
    <x v="0"/>
    <s v="E"/>
    <s v="Actividades del sector público, que realiza en for"/>
    <s v="05_24"/>
    <x v="0"/>
    <n v="6"/>
    <x v="0"/>
    <n v="21"/>
    <x v="1"/>
    <s v="015_24"/>
    <s v="DIRECCIÓN GENERAL DE ADMINISTRACIÓN"/>
    <x v="0"/>
    <x v="1"/>
    <x v="1"/>
    <x v="56"/>
    <x v="56"/>
    <n v="0"/>
    <x v="0"/>
    <n v="0"/>
    <n v="33000"/>
    <n v="33000"/>
    <n v="0"/>
    <n v="23490"/>
    <n v="23490"/>
    <n v="23490"/>
    <n v="23490"/>
    <n v="23490"/>
    <n v="-23490"/>
    <n v="9510"/>
    <n v="0"/>
    <n v="0"/>
    <n v="0"/>
    <n v="0"/>
    <n v="0"/>
  </r>
  <r>
    <s v="1.1-00-24"/>
    <x v="0"/>
    <n v="2"/>
    <x v="1"/>
    <n v="2.1"/>
    <x v="4"/>
    <s v="2.1.5"/>
    <x v="9"/>
    <s v="R"/>
    <s v="Solamente actividades específicas, distintas a las"/>
    <s v="17_24"/>
    <x v="9"/>
    <n v="4"/>
    <x v="3"/>
    <n v="56"/>
    <x v="18"/>
    <s v="037_24"/>
    <s v="UNIDAD DE ACOPIO Y SALUD ANIMAL MUNICIPA"/>
    <x v="0"/>
    <x v="1"/>
    <x v="1"/>
    <x v="57"/>
    <x v="57"/>
    <n v="0"/>
    <x v="0"/>
    <n v="500"/>
    <m/>
    <n v="500"/>
    <n v="60000"/>
    <n v="0"/>
    <n v="0"/>
    <n v="0"/>
    <n v="0"/>
    <n v="0"/>
    <n v="500"/>
    <n v="500"/>
    <n v="0"/>
    <n v="0"/>
    <n v="0"/>
    <n v="59500"/>
    <n v="-59500"/>
  </r>
  <r>
    <s v="1.1-00-24"/>
    <x v="0"/>
    <n v="1"/>
    <x v="0"/>
    <n v="1.7"/>
    <x v="2"/>
    <s v="1.7.1"/>
    <x v="7"/>
    <s v="R"/>
    <s v="Solamente actividades específicas, distintas a las"/>
    <s v="08_24"/>
    <x v="6"/>
    <n v="7"/>
    <x v="4"/>
    <n v="41"/>
    <x v="12"/>
    <s v="025_24"/>
    <s v="DESPACHO DE LA COMISARÍA DE LA POLICÍA P"/>
    <x v="0"/>
    <x v="1"/>
    <x v="1"/>
    <x v="57"/>
    <x v="57"/>
    <n v="0"/>
    <x v="0"/>
    <n v="5800"/>
    <m/>
    <n v="5800"/>
    <n v="0"/>
    <n v="5800"/>
    <n v="5800"/>
    <n v="5800"/>
    <n v="5800"/>
    <n v="5800"/>
    <n v="0"/>
    <n v="0"/>
    <n v="0"/>
    <n v="5800"/>
    <n v="0"/>
    <n v="0"/>
    <n v="5800"/>
  </r>
  <r>
    <s v="1.1-00-24"/>
    <x v="0"/>
    <n v="2"/>
    <x v="1"/>
    <n v="2.2000000000000002"/>
    <x v="1"/>
    <s v="2.2.7"/>
    <x v="1"/>
    <s v="E"/>
    <s v="Actividades del sector público, que realiza en for"/>
    <s v="07_24"/>
    <x v="4"/>
    <n v="2"/>
    <x v="7"/>
    <n v="36"/>
    <x v="21"/>
    <s v="022_24"/>
    <s v="DIRECCIÓN GENERAL DE AGUA POTABLE Y SANE"/>
    <x v="0"/>
    <x v="1"/>
    <x v="1"/>
    <x v="58"/>
    <x v="58"/>
    <n v="0"/>
    <x v="0"/>
    <n v="200000"/>
    <m/>
    <n v="200000"/>
    <n v="200000"/>
    <n v="0"/>
    <n v="0"/>
    <n v="0"/>
    <n v="0"/>
    <n v="0"/>
    <n v="200000"/>
    <n v="200000"/>
    <n v="200000"/>
    <n v="0"/>
    <n v="0"/>
    <n v="200000"/>
    <n v="0"/>
  </r>
  <r>
    <s v="1.1-00-24"/>
    <x v="0"/>
    <n v="1"/>
    <x v="0"/>
    <n v="1.3"/>
    <x v="0"/>
    <s v="1.3.4"/>
    <x v="0"/>
    <s v="E"/>
    <s v="Actividades del sector público, que realiza en for"/>
    <s v="05_24"/>
    <x v="0"/>
    <n v="6"/>
    <x v="0"/>
    <n v="21"/>
    <x v="1"/>
    <s v="015_24"/>
    <s v="DIRECCIÓN GENERAL DE ADMINISTRACIÓN"/>
    <x v="0"/>
    <x v="1"/>
    <x v="1"/>
    <x v="58"/>
    <x v="58"/>
    <n v="0"/>
    <x v="0"/>
    <n v="711398.3"/>
    <m/>
    <n v="711398.3"/>
    <n v="698350.4"/>
    <n v="501118.39"/>
    <n v="474960.39"/>
    <n v="474960.39"/>
    <n v="474960.39"/>
    <n v="474960.39"/>
    <n v="210279.91000000003"/>
    <n v="236437.91000000003"/>
    <n v="0"/>
    <n v="114501.9"/>
    <n v="0"/>
    <n v="101454"/>
    <n v="13047.9"/>
  </r>
  <r>
    <s v="1.1-00-24"/>
    <x v="0"/>
    <n v="1"/>
    <x v="0"/>
    <n v="1.3"/>
    <x v="0"/>
    <s v="1.3.4"/>
    <x v="0"/>
    <s v="E"/>
    <s v="Actividades del sector público, que realiza en for"/>
    <s v="07_24"/>
    <x v="4"/>
    <n v="3"/>
    <x v="2"/>
    <n v="33"/>
    <x v="9"/>
    <s v="019_24"/>
    <s v="DIRECCIÓN ADMINISTRATIVA DE INFRAESTRUCT"/>
    <x v="0"/>
    <x v="1"/>
    <x v="1"/>
    <x v="58"/>
    <x v="58"/>
    <n v="0"/>
    <x v="0"/>
    <n v="138593.1"/>
    <m/>
    <n v="138593.1"/>
    <n v="0"/>
    <n v="1344.42"/>
    <n v="1344.42"/>
    <n v="1344.42"/>
    <n v="1344.42"/>
    <n v="1344.42"/>
    <n v="137248.68"/>
    <n v="137248.68"/>
    <n v="0"/>
    <n v="138593.1"/>
    <n v="0"/>
    <n v="0"/>
    <n v="138593.1"/>
  </r>
  <r>
    <s v="1.1-00-24"/>
    <x v="0"/>
    <n v="3"/>
    <x v="2"/>
    <n v="3.8"/>
    <x v="3"/>
    <s v="3.8.4"/>
    <x v="3"/>
    <s v="E"/>
    <s v="Actividades del sector público, que realiza en for"/>
    <s v="11_24"/>
    <x v="3"/>
    <n v="6"/>
    <x v="0"/>
    <n v="49"/>
    <x v="6"/>
    <s v="031_24"/>
    <s v="DESPACHO DE LA COORDINACIÓN GENERAL DE G"/>
    <x v="0"/>
    <x v="1"/>
    <x v="1"/>
    <x v="59"/>
    <x v="59"/>
    <n v="0"/>
    <x v="0"/>
    <n v="21624"/>
    <m/>
    <n v="21624"/>
    <n v="1624"/>
    <n v="4934.3500000000004"/>
    <n v="3542.35"/>
    <n v="3542.35"/>
    <n v="3542.35"/>
    <n v="0"/>
    <n v="16689.650000000001"/>
    <n v="18081.650000000001"/>
    <n v="0"/>
    <n v="20000"/>
    <n v="0"/>
    <n v="0"/>
    <n v="20000"/>
  </r>
  <r>
    <s v="1.1-00-24"/>
    <x v="0"/>
    <n v="1"/>
    <x v="0"/>
    <n v="1.3"/>
    <x v="0"/>
    <s v="1.3.4"/>
    <x v="0"/>
    <s v="E"/>
    <s v="Actividades del sector público, que realiza en for"/>
    <s v="05_24"/>
    <x v="0"/>
    <n v="6"/>
    <x v="0"/>
    <n v="21"/>
    <x v="1"/>
    <s v="015_24"/>
    <s v="DIRECCIÓN GENERAL DE ADMINISTRACIÓN"/>
    <x v="0"/>
    <x v="1"/>
    <x v="1"/>
    <x v="59"/>
    <x v="59"/>
    <n v="0"/>
    <x v="0"/>
    <n v="423400"/>
    <m/>
    <n v="423400"/>
    <n v="0"/>
    <n v="423400"/>
    <n v="423400"/>
    <n v="423400"/>
    <n v="423400"/>
    <n v="423400"/>
    <n v="0"/>
    <n v="0"/>
    <n v="423400"/>
    <n v="0"/>
    <n v="0"/>
    <n v="0"/>
    <n v="423400"/>
  </r>
  <r>
    <s v="1.1-00-24"/>
    <x v="0"/>
    <n v="2"/>
    <x v="1"/>
    <n v="2.2000000000000002"/>
    <x v="1"/>
    <s v="2.2.7"/>
    <x v="1"/>
    <s v="E"/>
    <s v="Actividades del sector público, que realiza en for"/>
    <s v="07_24"/>
    <x v="4"/>
    <n v="2"/>
    <x v="7"/>
    <n v="36"/>
    <x v="21"/>
    <s v="022_24"/>
    <s v="DIRECCIÓN GENERAL DE AGUA POTABLE Y SANE"/>
    <x v="0"/>
    <x v="2"/>
    <x v="2"/>
    <x v="60"/>
    <x v="60"/>
    <n v="0"/>
    <x v="0"/>
    <n v="224540000"/>
    <m/>
    <n v="224540000"/>
    <n v="180000000"/>
    <n v="164292439.86000001"/>
    <n v="164292439.86000001"/>
    <n v="164292439.86000001"/>
    <n v="164253404.69999999"/>
    <n v="164219753.69999999"/>
    <n v="60247560.139999986"/>
    <n v="60247560.139999986"/>
    <n v="1540000"/>
    <n v="43000000"/>
    <n v="0"/>
    <n v="0"/>
    <n v="44540000"/>
  </r>
  <r>
    <s v="1.1-00-24"/>
    <x v="0"/>
    <n v="1"/>
    <x v="0"/>
    <n v="1.3"/>
    <x v="0"/>
    <s v="1.3.4"/>
    <x v="0"/>
    <s v="E"/>
    <s v="Actividades del sector público, que realiza en for"/>
    <s v="05_24"/>
    <x v="0"/>
    <n v="6"/>
    <x v="0"/>
    <n v="21"/>
    <x v="1"/>
    <s v="015_24"/>
    <s v="DIRECCIÓN GENERAL DE ADMINISTRACIÓN"/>
    <x v="0"/>
    <x v="2"/>
    <x v="2"/>
    <x v="60"/>
    <x v="60"/>
    <n v="0"/>
    <x v="0"/>
    <n v="5820000"/>
    <m/>
    <n v="5820000"/>
    <n v="5820000"/>
    <n v="4469727.99"/>
    <n v="4469727.99"/>
    <n v="4118491.99"/>
    <n v="4118491.99"/>
    <n v="4118491.99"/>
    <n v="1350272.0099999998"/>
    <n v="1350272.0099999998"/>
    <n v="0"/>
    <n v="0"/>
    <n v="0"/>
    <n v="0"/>
    <n v="0"/>
  </r>
  <r>
    <s v="1.1-00-24"/>
    <x v="0"/>
    <n v="2"/>
    <x v="1"/>
    <n v="2.2000000000000002"/>
    <x v="1"/>
    <s v="2.2.4"/>
    <x v="11"/>
    <s v="E"/>
    <s v="Actividades del sector público, que realiza en for"/>
    <s v="07_24"/>
    <x v="4"/>
    <n v="3"/>
    <x v="2"/>
    <n v="34"/>
    <x v="22"/>
    <s v="020_24"/>
    <s v="DIRECCIÓN DE ALUMBRADO PÚBLICO"/>
    <x v="0"/>
    <x v="2"/>
    <x v="2"/>
    <x v="60"/>
    <x v="60"/>
    <n v="0"/>
    <x v="0"/>
    <n v="15452580.07"/>
    <m/>
    <n v="15452580.07"/>
    <n v="8000000"/>
    <n v="0"/>
    <n v="0"/>
    <n v="0"/>
    <n v="0"/>
    <n v="0"/>
    <n v="15452580.07"/>
    <n v="15452580.07"/>
    <n v="7452580.0700000003"/>
    <n v="0"/>
    <n v="0"/>
    <n v="0"/>
    <n v="7452580.0700000003"/>
  </r>
  <r>
    <s v="2.5-02-24"/>
    <x v="4"/>
    <n v="2"/>
    <x v="1"/>
    <n v="2.2000000000000002"/>
    <x v="1"/>
    <s v="2.2.4"/>
    <x v="11"/>
    <s v="E"/>
    <s v="Actividades del sector público, que realiza en for"/>
    <s v="07_24"/>
    <x v="4"/>
    <n v="3"/>
    <x v="2"/>
    <n v="34"/>
    <x v="22"/>
    <s v="020_24"/>
    <s v="DIRECCIÓN DE ALUMBRADO PÚBLICO"/>
    <x v="0"/>
    <x v="2"/>
    <x v="2"/>
    <x v="60"/>
    <x v="60"/>
    <n v="0"/>
    <x v="0"/>
    <n v="87267283.930000007"/>
    <m/>
    <n v="87267283.930000007"/>
    <n v="75088733.549999997"/>
    <n v="65042339"/>
    <n v="65042339"/>
    <n v="65042339"/>
    <n v="65042339"/>
    <n v="65042339"/>
    <n v="22224944.930000007"/>
    <n v="22224944.930000007"/>
    <n v="12178550.380000001"/>
    <n v="0"/>
    <n v="0"/>
    <n v="0"/>
    <n v="12178550.380000001"/>
  </r>
  <r>
    <s v="1.1-00-24"/>
    <x v="0"/>
    <n v="3"/>
    <x v="2"/>
    <n v="3.8"/>
    <x v="3"/>
    <s v="3.8.4"/>
    <x v="3"/>
    <s v="E"/>
    <s v="Actividades del sector público, que realiza en for"/>
    <s v="11_24"/>
    <x v="3"/>
    <n v="6"/>
    <x v="0"/>
    <n v="49"/>
    <x v="6"/>
    <s v="031_24"/>
    <s v="DESPACHO DE LA COORDINACIÓN GENERAL DE G"/>
    <x v="0"/>
    <x v="2"/>
    <x v="2"/>
    <x v="61"/>
    <x v="61"/>
    <n v="0"/>
    <x v="0"/>
    <n v="2000000"/>
    <m/>
    <n v="2000000"/>
    <n v="1000000"/>
    <n v="1286437.68"/>
    <n v="1286437.68"/>
    <n v="1286437.68"/>
    <n v="773202.64"/>
    <n v="773202.64"/>
    <n v="713562.32000000007"/>
    <n v="713562.32000000007"/>
    <n v="0"/>
    <n v="1000000"/>
    <n v="0"/>
    <n v="0"/>
    <n v="1000000"/>
  </r>
  <r>
    <s v="1.1-00-24"/>
    <x v="0"/>
    <n v="1"/>
    <x v="0"/>
    <n v="1.3"/>
    <x v="0"/>
    <s v="1.3.4"/>
    <x v="0"/>
    <s v="E"/>
    <s v="Actividades del sector público, que realiza en for"/>
    <s v="05_24"/>
    <x v="0"/>
    <n v="6"/>
    <x v="0"/>
    <n v="21"/>
    <x v="1"/>
    <s v="015_24"/>
    <s v="DIRECCIÓN GENERAL DE ADMINISTRACIÓN"/>
    <x v="0"/>
    <x v="2"/>
    <x v="2"/>
    <x v="61"/>
    <x v="61"/>
    <n v="0"/>
    <x v="0"/>
    <n v="720000"/>
    <m/>
    <n v="720000"/>
    <n v="720000"/>
    <n v="522000"/>
    <n v="522000"/>
    <n v="370420.94"/>
    <n v="370420.94"/>
    <n v="324095.55"/>
    <n v="198000"/>
    <n v="198000"/>
    <n v="0"/>
    <n v="0"/>
    <n v="0"/>
    <n v="0"/>
    <n v="0"/>
  </r>
  <r>
    <s v="1.1-00-24"/>
    <x v="0"/>
    <n v="3"/>
    <x v="2"/>
    <n v="3.8"/>
    <x v="3"/>
    <s v="3.8.4"/>
    <x v="3"/>
    <s v="E"/>
    <s v="Actividades del sector público, que realiza en for"/>
    <s v="11_24"/>
    <x v="3"/>
    <n v="6"/>
    <x v="0"/>
    <n v="49"/>
    <x v="6"/>
    <s v="031_24"/>
    <s v="DESPACHO DE LA COORDINACIÓN GENERAL DE G"/>
    <x v="0"/>
    <x v="2"/>
    <x v="2"/>
    <x v="62"/>
    <x v="62"/>
    <n v="0"/>
    <x v="0"/>
    <n v="0"/>
    <m/>
    <n v="0"/>
    <n v="0"/>
    <n v="0"/>
    <n v="0"/>
    <n v="0"/>
    <n v="0"/>
    <n v="0"/>
    <n v="0"/>
    <n v="0"/>
    <n v="0"/>
    <n v="0"/>
    <n v="0"/>
    <n v="0"/>
    <n v="0"/>
  </r>
  <r>
    <s v="1.1-00-24"/>
    <x v="0"/>
    <n v="3"/>
    <x v="2"/>
    <n v="3.8"/>
    <x v="3"/>
    <s v="3.8.4"/>
    <x v="3"/>
    <s v="E"/>
    <s v="Actividades del sector público, que realiza en for"/>
    <s v="11_24"/>
    <x v="3"/>
    <n v="6"/>
    <x v="0"/>
    <n v="49"/>
    <x v="6"/>
    <s v="031_24"/>
    <s v="DESPACHO DE LA COORDINACIÓN GENERAL DE G"/>
    <x v="0"/>
    <x v="2"/>
    <x v="2"/>
    <x v="63"/>
    <x v="63"/>
    <n v="0"/>
    <x v="0"/>
    <n v="123522.4"/>
    <m/>
    <n v="123522.4"/>
    <n v="1000000"/>
    <n v="90201.600000000006"/>
    <n v="90201.600000000006"/>
    <n v="88007.92"/>
    <n v="71257.52"/>
    <n v="71257.52"/>
    <n v="33320.799999999988"/>
    <n v="33320.799999999988"/>
    <n v="0"/>
    <n v="6435022.4000000004"/>
    <n v="0"/>
    <n v="7311500"/>
    <n v="-876477.6"/>
  </r>
  <r>
    <s v="1.1-00-24"/>
    <x v="0"/>
    <n v="1"/>
    <x v="0"/>
    <n v="1.7"/>
    <x v="2"/>
    <s v="1.7.1"/>
    <x v="7"/>
    <s v="R"/>
    <s v="Solamente actividades específicas, distintas a las"/>
    <s v="08_24"/>
    <x v="6"/>
    <n v="7"/>
    <x v="4"/>
    <n v="41"/>
    <x v="12"/>
    <s v="025_24"/>
    <s v="DESPACHO DE LA COMISARÍA DE LA POLICÍA P"/>
    <x v="0"/>
    <x v="2"/>
    <x v="2"/>
    <x v="63"/>
    <x v="63"/>
    <n v="0"/>
    <x v="0"/>
    <n v="230000"/>
    <m/>
    <n v="230000"/>
    <n v="230000"/>
    <n v="163881.9"/>
    <n v="163881.9"/>
    <n v="127463.7"/>
    <n v="127463.7"/>
    <n v="127463.7"/>
    <n v="66118.100000000006"/>
    <n v="66118.100000000006"/>
    <n v="0"/>
    <n v="0"/>
    <n v="0"/>
    <n v="0"/>
    <n v="0"/>
  </r>
  <r>
    <s v="1.1-00-24"/>
    <x v="0"/>
    <n v="1"/>
    <x v="0"/>
    <n v="1.3"/>
    <x v="0"/>
    <s v="1.3.4"/>
    <x v="0"/>
    <s v="E"/>
    <s v="Actividades del sector público, que realiza en for"/>
    <s v="05_24"/>
    <x v="0"/>
    <n v="6"/>
    <x v="0"/>
    <n v="21"/>
    <x v="1"/>
    <s v="015_24"/>
    <s v="DIRECCIÓN GENERAL DE ADMINISTRACIÓN"/>
    <x v="0"/>
    <x v="2"/>
    <x v="2"/>
    <x v="63"/>
    <x v="63"/>
    <n v="0"/>
    <x v="0"/>
    <n v="2700000"/>
    <m/>
    <n v="2700000"/>
    <n v="2700000"/>
    <n v="1835584"/>
    <n v="1835584"/>
    <n v="1234530"/>
    <n v="1097360"/>
    <n v="1097360"/>
    <n v="864416"/>
    <n v="864416"/>
    <n v="0"/>
    <n v="0"/>
    <n v="0"/>
    <n v="0"/>
    <n v="0"/>
  </r>
  <r>
    <s v="1.1-00-24"/>
    <x v="0"/>
    <n v="3"/>
    <x v="2"/>
    <n v="3.8"/>
    <x v="3"/>
    <s v="3.8.4"/>
    <x v="3"/>
    <s v="E"/>
    <s v="Actividades del sector público, que realiza en for"/>
    <s v="11_24"/>
    <x v="3"/>
    <n v="6"/>
    <x v="0"/>
    <n v="49"/>
    <x v="6"/>
    <s v="031_24"/>
    <s v="DESPACHO DE LA COORDINACIÓN GENERAL DE G"/>
    <x v="0"/>
    <x v="2"/>
    <x v="2"/>
    <x v="64"/>
    <x v="64"/>
    <n v="0"/>
    <x v="0"/>
    <n v="20000"/>
    <m/>
    <n v="20000"/>
    <n v="0"/>
    <n v="16008"/>
    <n v="16008"/>
    <n v="16008"/>
    <n v="0"/>
    <n v="0"/>
    <n v="3992"/>
    <n v="3992"/>
    <n v="0"/>
    <n v="20000"/>
    <n v="0"/>
    <n v="0"/>
    <n v="20000"/>
  </r>
  <r>
    <s v="1.1-00-24"/>
    <x v="0"/>
    <n v="3"/>
    <x v="2"/>
    <n v="3.8"/>
    <x v="3"/>
    <s v="3.8.4"/>
    <x v="3"/>
    <s v="E"/>
    <s v="Actividades del sector público, que realiza en for"/>
    <s v="11_24"/>
    <x v="3"/>
    <n v="6"/>
    <x v="0"/>
    <n v="49"/>
    <x v="6"/>
    <s v="031_24"/>
    <s v="DESPACHO DE LA COORDINACIÓN GENERAL DE G"/>
    <x v="0"/>
    <x v="2"/>
    <x v="2"/>
    <x v="65"/>
    <x v="65"/>
    <n v="0"/>
    <x v="0"/>
    <n v="1500"/>
    <m/>
    <n v="1500"/>
    <n v="0"/>
    <n v="1158.31"/>
    <n v="1158.31"/>
    <n v="1158.31"/>
    <n v="1158.31"/>
    <n v="1158.31"/>
    <n v="341.69000000000005"/>
    <n v="341.69000000000005"/>
    <n v="0"/>
    <n v="1500"/>
    <n v="0"/>
    <n v="0"/>
    <n v="1500"/>
  </r>
  <r>
    <s v="1.1-00-24"/>
    <x v="0"/>
    <n v="1"/>
    <x v="0"/>
    <n v="1.7"/>
    <x v="2"/>
    <s v="1.7.1"/>
    <x v="7"/>
    <s v="R"/>
    <s v="Solamente actividades específicas, distintas a las"/>
    <s v="08_24"/>
    <x v="6"/>
    <n v="7"/>
    <x v="4"/>
    <n v="40"/>
    <x v="31"/>
    <s v="025_24"/>
    <s v="DESPACHO DE LA COMISARÍA DE LA POLICÍA P"/>
    <x v="0"/>
    <x v="2"/>
    <x v="2"/>
    <x v="65"/>
    <x v="65"/>
    <n v="0"/>
    <x v="0"/>
    <n v="10000"/>
    <m/>
    <n v="10000"/>
    <n v="10000"/>
    <n v="1093.76"/>
    <n v="1093.76"/>
    <n v="1093.76"/>
    <n v="1093.76"/>
    <n v="1093.76"/>
    <n v="8906.24"/>
    <n v="8906.24"/>
    <n v="0"/>
    <n v="0"/>
    <n v="0"/>
    <n v="0"/>
    <n v="0"/>
  </r>
  <r>
    <s v="1.1-00-24"/>
    <x v="0"/>
    <n v="1"/>
    <x v="0"/>
    <n v="1.3"/>
    <x v="0"/>
    <s v="1.3.4"/>
    <x v="0"/>
    <s v="M"/>
    <s v="Actividades de apoyo administrativo desarrolladas "/>
    <s v="04_24"/>
    <x v="2"/>
    <n v="6"/>
    <x v="0"/>
    <n v="18"/>
    <x v="3"/>
    <s v="012_24"/>
    <s v="DIRECCIÓN DE PROCESOS ADMINISTRATIVOS Y"/>
    <x v="0"/>
    <x v="2"/>
    <x v="2"/>
    <x v="65"/>
    <x v="65"/>
    <n v="0"/>
    <x v="0"/>
    <n v="18000"/>
    <m/>
    <n v="18000"/>
    <n v="5500"/>
    <n v="9244.9699999999993"/>
    <n v="9244.9699999999993"/>
    <n v="9244.9699999999993"/>
    <n v="9244.9699999999993"/>
    <n v="9244.9699999999993"/>
    <n v="8755.0300000000007"/>
    <n v="8755.0300000000007"/>
    <n v="5000"/>
    <n v="7500"/>
    <n v="0"/>
    <n v="0"/>
    <n v="12500"/>
  </r>
  <r>
    <s v="1.1-00-24"/>
    <x v="0"/>
    <n v="1"/>
    <x v="0"/>
    <n v="1.3"/>
    <x v="0"/>
    <s v="1.3.4"/>
    <x v="0"/>
    <s v="E"/>
    <s v="Actividades del sector público, que realiza en for"/>
    <s v="01_24"/>
    <x v="8"/>
    <n v="6"/>
    <x v="0"/>
    <n v="4"/>
    <x v="32"/>
    <s v="004_24"/>
    <s v="DIRECCIÓN DE COMUNICACIÓN"/>
    <x v="0"/>
    <x v="2"/>
    <x v="2"/>
    <x v="65"/>
    <x v="65"/>
    <n v="0"/>
    <x v="0"/>
    <n v="5000"/>
    <m/>
    <n v="5000"/>
    <n v="5000"/>
    <n v="0"/>
    <n v="0"/>
    <n v="0"/>
    <n v="0"/>
    <n v="0"/>
    <n v="5000"/>
    <n v="5000"/>
    <n v="0"/>
    <n v="0"/>
    <n v="0"/>
    <n v="0"/>
    <n v="0"/>
  </r>
  <r>
    <s v="1.1-00-24"/>
    <x v="0"/>
    <n v="1"/>
    <x v="0"/>
    <n v="1.3"/>
    <x v="0"/>
    <s v="1.3.4"/>
    <x v="0"/>
    <s v="E"/>
    <s v="Actividades del sector público, que realiza en for"/>
    <s v="05_24"/>
    <x v="0"/>
    <n v="6"/>
    <x v="0"/>
    <n v="21"/>
    <x v="1"/>
    <s v="015_24"/>
    <s v="DIRECCIÓN GENERAL DE ADMINISTRACIÓN"/>
    <x v="0"/>
    <x v="2"/>
    <x v="2"/>
    <x v="65"/>
    <x v="65"/>
    <n v="0"/>
    <x v="0"/>
    <n v="362"/>
    <m/>
    <n v="362"/>
    <n v="0"/>
    <n v="361.98"/>
    <n v="361.98"/>
    <n v="361.98"/>
    <n v="361.98"/>
    <n v="361.98"/>
    <n v="1.999999999998181E-2"/>
    <n v="1.999999999998181E-2"/>
    <n v="0"/>
    <n v="362"/>
    <n v="0"/>
    <n v="0"/>
    <n v="362"/>
  </r>
  <r>
    <s v="1.1-00-24"/>
    <x v="0"/>
    <n v="1"/>
    <x v="0"/>
    <n v="1.3"/>
    <x v="0"/>
    <s v="1.3.4"/>
    <x v="0"/>
    <s v="M"/>
    <s v="Actividades de apoyo administrativo desarrolladas "/>
    <s v="04_24"/>
    <x v="2"/>
    <n v="6"/>
    <x v="0"/>
    <n v="18"/>
    <x v="3"/>
    <s v="012_24"/>
    <s v="DIRECCIÓN DE PROCESOS ADMINISTRATIVOS Y"/>
    <x v="0"/>
    <x v="2"/>
    <x v="2"/>
    <x v="66"/>
    <x v="66"/>
    <n v="34"/>
    <x v="3"/>
    <n v="2000000"/>
    <m/>
    <n v="2000000"/>
    <n v="0"/>
    <n v="2000000"/>
    <n v="2000000"/>
    <n v="2000000"/>
    <n v="2000000"/>
    <n v="2000000"/>
    <n v="0"/>
    <n v="0"/>
    <n v="2000000"/>
    <n v="0"/>
    <n v="0"/>
    <n v="0"/>
    <n v="2000000"/>
  </r>
  <r>
    <s v="1.1-00-24"/>
    <x v="0"/>
    <n v="1"/>
    <x v="0"/>
    <n v="1.3"/>
    <x v="0"/>
    <s v="1.3.4"/>
    <x v="0"/>
    <s v="M"/>
    <s v="Actividades de apoyo administrativo desarrolladas "/>
    <s v="04_24"/>
    <x v="2"/>
    <n v="6"/>
    <x v="0"/>
    <n v="18"/>
    <x v="3"/>
    <s v="012_24"/>
    <s v="DIRECCIÓN DE PROCESOS ADMINISTRATIVOS Y"/>
    <x v="0"/>
    <x v="2"/>
    <x v="2"/>
    <x v="66"/>
    <x v="66"/>
    <n v="36"/>
    <x v="4"/>
    <n v="928551.63"/>
    <m/>
    <n v="928551.63"/>
    <n v="0"/>
    <n v="928551.63"/>
    <n v="928551.63"/>
    <n v="928551.63"/>
    <n v="928551.63"/>
    <n v="928551.63"/>
    <n v="0"/>
    <n v="0"/>
    <n v="928551.63"/>
    <n v="0"/>
    <n v="0"/>
    <n v="0"/>
    <n v="928551.63"/>
  </r>
  <r>
    <s v="1.1-00-24"/>
    <x v="0"/>
    <n v="1"/>
    <x v="0"/>
    <n v="1.3"/>
    <x v="0"/>
    <s v="1.3.4"/>
    <x v="0"/>
    <s v="E"/>
    <s v="Actividades del sector público, que realiza en for"/>
    <s v="05_24"/>
    <x v="0"/>
    <n v="6"/>
    <x v="0"/>
    <n v="21"/>
    <x v="1"/>
    <s v="015_24"/>
    <s v="DIRECCIÓN GENERAL DE ADMINISTRACIÓN"/>
    <x v="0"/>
    <x v="2"/>
    <x v="2"/>
    <x v="67"/>
    <x v="67"/>
    <n v="0"/>
    <x v="0"/>
    <n v="1824000"/>
    <m/>
    <n v="1824000"/>
    <n v="1500000"/>
    <n v="1695426.17"/>
    <n v="1667586.17"/>
    <n v="1600596.27"/>
    <n v="1441346.24"/>
    <n v="1324955.55"/>
    <n v="128573.83000000007"/>
    <n v="156413.83000000007"/>
    <n v="0"/>
    <n v="324000"/>
    <n v="0"/>
    <n v="0"/>
    <n v="324000"/>
  </r>
  <r>
    <s v="1.1-00-24"/>
    <x v="0"/>
    <n v="2"/>
    <x v="1"/>
    <n v="2.4"/>
    <x v="8"/>
    <s v="2.4.2"/>
    <x v="12"/>
    <s v="F"/>
    <s v="Actividades destinadas a la promoción y fomento de"/>
    <s v="06_24"/>
    <x v="11"/>
    <n v="5"/>
    <x v="5"/>
    <n v="29"/>
    <x v="23"/>
    <s v="017_24"/>
    <s v="DIRECCIÓN GENERAL DE CULTURA"/>
    <x v="0"/>
    <x v="2"/>
    <x v="2"/>
    <x v="67"/>
    <x v="67"/>
    <n v="0"/>
    <x v="0"/>
    <n v="0"/>
    <m/>
    <n v="0"/>
    <n v="348000"/>
    <n v="0"/>
    <n v="0"/>
    <n v="0"/>
    <n v="0"/>
    <n v="0"/>
    <n v="0"/>
    <n v="0"/>
    <n v="0"/>
    <n v="0"/>
    <n v="0"/>
    <n v="348000"/>
    <n v="-348000"/>
  </r>
  <r>
    <s v="1.1-00-24"/>
    <x v="0"/>
    <n v="3"/>
    <x v="2"/>
    <n v="3.8"/>
    <x v="3"/>
    <s v="3.8.4"/>
    <x v="3"/>
    <s v="E"/>
    <s v="Actividades del sector público, que realiza en for"/>
    <s v="11_24"/>
    <x v="3"/>
    <n v="6"/>
    <x v="0"/>
    <n v="50"/>
    <x v="33"/>
    <s v="031_24"/>
    <s v="DESPACHO DE LA COORDINACIÓN GENERAL DE G"/>
    <x v="0"/>
    <x v="2"/>
    <x v="2"/>
    <x v="68"/>
    <x v="68"/>
    <n v="0"/>
    <x v="0"/>
    <n v="5651997"/>
    <m/>
    <n v="5651997"/>
    <n v="1000000"/>
    <n v="4324721.4000000004"/>
    <n v="4135270.2"/>
    <n v="3414343.74"/>
    <n v="3290710.94"/>
    <n v="3228894.54"/>
    <n v="1327275.5999999996"/>
    <n v="1516726.7999999998"/>
    <n v="0"/>
    <n v="4651997"/>
    <n v="0"/>
    <n v="0"/>
    <n v="4651997"/>
  </r>
  <r>
    <s v="1.1-00-24"/>
    <x v="0"/>
    <n v="1"/>
    <x v="0"/>
    <n v="1.3"/>
    <x v="0"/>
    <s v="1.3.4"/>
    <x v="0"/>
    <s v="E"/>
    <s v="Actividades del sector público, que realiza en for"/>
    <s v="05_24"/>
    <x v="0"/>
    <n v="6"/>
    <x v="0"/>
    <n v="21"/>
    <x v="1"/>
    <s v="015_24"/>
    <s v="DIRECCIÓN GENERAL DE ADMINISTRACIÓN"/>
    <x v="0"/>
    <x v="2"/>
    <x v="2"/>
    <x v="68"/>
    <x v="68"/>
    <n v="0"/>
    <x v="0"/>
    <n v="1978000"/>
    <m/>
    <n v="1978000"/>
    <n v="3000000"/>
    <n v="0"/>
    <n v="0"/>
    <n v="0"/>
    <n v="0"/>
    <n v="0"/>
    <n v="1978000"/>
    <n v="1978000"/>
    <n v="0"/>
    <n v="0"/>
    <n v="0"/>
    <n v="1022000"/>
    <n v="-1022000"/>
  </r>
  <r>
    <s v="1.1-00-24"/>
    <x v="0"/>
    <n v="1"/>
    <x v="0"/>
    <n v="1.3"/>
    <x v="0"/>
    <s v="1.3.4"/>
    <x v="0"/>
    <s v="F"/>
    <s v="Actividades destinadas a la promoción y fomento de"/>
    <s v="02_24"/>
    <x v="1"/>
    <n v="1"/>
    <x v="1"/>
    <n v="15"/>
    <x v="11"/>
    <s v="010_24"/>
    <s v="DIRECCIÓN GENERAL DE CULTURA DE LA PAZ Y"/>
    <x v="0"/>
    <x v="2"/>
    <x v="2"/>
    <x v="69"/>
    <x v="69"/>
    <n v="0"/>
    <x v="0"/>
    <n v="0"/>
    <m/>
    <n v="0"/>
    <n v="100000"/>
    <n v="0"/>
    <n v="0"/>
    <n v="0"/>
    <n v="0"/>
    <n v="0"/>
    <n v="0"/>
    <n v="0"/>
    <n v="0"/>
    <n v="0"/>
    <n v="0"/>
    <n v="100000"/>
    <n v="-100000"/>
  </r>
  <r>
    <s v="1.1-00-24"/>
    <x v="0"/>
    <n v="1"/>
    <x v="0"/>
    <n v="1.3"/>
    <x v="0"/>
    <s v="1.3.4"/>
    <x v="0"/>
    <s v="E"/>
    <s v="Actividades del sector público, que realiza en for"/>
    <s v="05_24"/>
    <x v="0"/>
    <n v="6"/>
    <x v="0"/>
    <n v="21"/>
    <x v="1"/>
    <s v="015_24"/>
    <s v="DIRECCIÓN GENERAL DE ADMINISTRACIÓN"/>
    <x v="0"/>
    <x v="2"/>
    <x v="2"/>
    <x v="69"/>
    <x v="69"/>
    <n v="0"/>
    <x v="0"/>
    <n v="41221201.450000003"/>
    <m/>
    <n v="41221201.450000003"/>
    <n v="0"/>
    <n v="41221201.450000003"/>
    <n v="2414535.36"/>
    <n v="0"/>
    <n v="0"/>
    <n v="0"/>
    <n v="0"/>
    <n v="38806666.090000004"/>
    <n v="5371412.3399999999"/>
    <n v="35849789.109999999"/>
    <n v="0"/>
    <n v="0"/>
    <n v="41221201.450000003"/>
  </r>
  <r>
    <s v="2.5-02-24"/>
    <x v="4"/>
    <n v="1"/>
    <x v="0"/>
    <n v="1.7"/>
    <x v="2"/>
    <s v="1.7.2"/>
    <x v="2"/>
    <s v="E"/>
    <s v="Actividades del sector público, que realiza en for"/>
    <s v="02_24"/>
    <x v="1"/>
    <n v="3"/>
    <x v="2"/>
    <n v="13"/>
    <x v="34"/>
    <s v="009_24"/>
    <s v="DIRECCIÓN GENERAL ADJUNTA DE PROTECCIÓN"/>
    <x v="0"/>
    <x v="2"/>
    <x v="2"/>
    <x v="69"/>
    <x v="69"/>
    <n v="0"/>
    <x v="0"/>
    <n v="9003456"/>
    <m/>
    <n v="9003456"/>
    <n v="9003456"/>
    <n v="7202764.7999999998"/>
    <n v="7202764.7999999998"/>
    <n v="6602534.4000000004"/>
    <n v="6602534.4000000004"/>
    <n v="6602534.4000000004"/>
    <n v="1800691.2000000002"/>
    <n v="1800691.2000000002"/>
    <n v="0"/>
    <n v="0"/>
    <n v="0"/>
    <n v="0"/>
    <n v="0"/>
  </r>
  <r>
    <s v="2.5-02-24"/>
    <x v="4"/>
    <n v="1"/>
    <x v="0"/>
    <n v="1.3"/>
    <x v="0"/>
    <s v="1.3.4"/>
    <x v="0"/>
    <s v="E"/>
    <s v="Actividades del sector público, que realiza en for"/>
    <s v="05_24"/>
    <x v="0"/>
    <n v="6"/>
    <x v="0"/>
    <n v="21"/>
    <x v="1"/>
    <s v="015_24"/>
    <s v="DIRECCIÓN GENERAL DE ADMINISTRACIÓN"/>
    <x v="0"/>
    <x v="2"/>
    <x v="2"/>
    <x v="69"/>
    <x v="69"/>
    <n v="0"/>
    <x v="0"/>
    <n v="79522472.739999995"/>
    <m/>
    <n v="79522472.739999995"/>
    <n v="75218705.450000003"/>
    <n v="79522472.739999995"/>
    <n v="79522472.739999995"/>
    <n v="72397707.290000007"/>
    <n v="64064806.479999997"/>
    <n v="55731905.670000002"/>
    <n v="0"/>
    <n v="0"/>
    <n v="4571179.62"/>
    <n v="267412.33"/>
    <n v="0"/>
    <n v="534824.66"/>
    <n v="4303767.29"/>
  </r>
  <r>
    <s v="1.1-00-24"/>
    <x v="0"/>
    <n v="2"/>
    <x v="1"/>
    <n v="2.2000000000000002"/>
    <x v="1"/>
    <s v="2.2.7"/>
    <x v="1"/>
    <s v="E"/>
    <s v="Actividades del sector público, que realiza en for"/>
    <s v="07_24"/>
    <x v="4"/>
    <n v="2"/>
    <x v="7"/>
    <n v="36"/>
    <x v="21"/>
    <s v="022_24"/>
    <s v="DIRECCIÓN GENERAL DE AGUA POTABLE Y SANE"/>
    <x v="0"/>
    <x v="2"/>
    <x v="2"/>
    <x v="70"/>
    <x v="70"/>
    <n v="0"/>
    <x v="0"/>
    <n v="95200000"/>
    <m/>
    <n v="95200000"/>
    <n v="65000000"/>
    <n v="82713377.760000005"/>
    <n v="82713377.760000005"/>
    <n v="74940594.760000005"/>
    <n v="60685216.719999999"/>
    <n v="60685216.719999999"/>
    <n v="12486622.239999995"/>
    <n v="12486622.239999995"/>
    <n v="1500000"/>
    <n v="28700000"/>
    <n v="0"/>
    <n v="0"/>
    <n v="30200000"/>
  </r>
  <r>
    <s v="1.1-00-24"/>
    <x v="0"/>
    <n v="1"/>
    <x v="0"/>
    <n v="1.3"/>
    <x v="0"/>
    <s v="1.3.4"/>
    <x v="0"/>
    <s v="E"/>
    <s v="Actividades del sector público, que realiza en for"/>
    <s v="07_24"/>
    <x v="4"/>
    <n v="3"/>
    <x v="2"/>
    <n v="33"/>
    <x v="9"/>
    <s v="019_24"/>
    <s v="DIRECCIÓN ADMINISTRATIVA DE INFRAESTRUCT"/>
    <x v="0"/>
    <x v="2"/>
    <x v="2"/>
    <x v="70"/>
    <x v="70"/>
    <n v="0"/>
    <x v="0"/>
    <n v="25072177.420000002"/>
    <m/>
    <n v="25072177.420000002"/>
    <n v="5000000"/>
    <n v="24271518.800000001"/>
    <n v="24271518.800000001"/>
    <n v="19959102.800000001"/>
    <n v="18507942.800000001"/>
    <n v="18507942.800000001"/>
    <n v="800658.62000000104"/>
    <n v="800658.62000000104"/>
    <n v="0"/>
    <n v="20969672"/>
    <n v="0"/>
    <n v="897494.58"/>
    <n v="20072177.420000002"/>
  </r>
  <r>
    <s v="1.1-00-24"/>
    <x v="0"/>
    <n v="3"/>
    <x v="2"/>
    <n v="3.1"/>
    <x v="7"/>
    <s v="3.1.1"/>
    <x v="10"/>
    <s v="E"/>
    <s v="Actividades del sector público, que realiza en for"/>
    <s v="09_24"/>
    <x v="10"/>
    <n v="8"/>
    <x v="6"/>
    <n v="42"/>
    <x v="20"/>
    <s v="026_24"/>
    <s v="DESPACHO DE LA COORDINACIÓN GENERAL DE D"/>
    <x v="0"/>
    <x v="2"/>
    <x v="2"/>
    <x v="70"/>
    <x v="70"/>
    <n v="21"/>
    <x v="5"/>
    <n v="586960"/>
    <m/>
    <n v="586960"/>
    <n v="800000"/>
    <n v="586960"/>
    <n v="586960"/>
    <n v="586960"/>
    <n v="586960"/>
    <n v="586960"/>
    <n v="0"/>
    <n v="0"/>
    <n v="0"/>
    <n v="0"/>
    <n v="0"/>
    <n v="213040"/>
    <n v="-213040"/>
  </r>
  <r>
    <s v="1.1-00-24"/>
    <x v="0"/>
    <n v="1"/>
    <x v="0"/>
    <n v="1.3"/>
    <x v="0"/>
    <s v="1.3.4"/>
    <x v="0"/>
    <s v="M"/>
    <s v="Actividades de apoyo administrativo desarrolladas "/>
    <s v="04_24"/>
    <x v="2"/>
    <n v="6"/>
    <x v="0"/>
    <n v="18"/>
    <x v="3"/>
    <s v="012_24"/>
    <s v="DIRECCIÓN DE PROCESOS ADMINISTRATIVOS Y"/>
    <x v="0"/>
    <x v="2"/>
    <x v="2"/>
    <x v="71"/>
    <x v="71"/>
    <n v="0"/>
    <x v="0"/>
    <n v="416193.79"/>
    <m/>
    <n v="416193.79"/>
    <n v="0"/>
    <n v="406000"/>
    <n v="406000"/>
    <n v="0"/>
    <n v="0"/>
    <n v="0"/>
    <n v="10193.789999999979"/>
    <n v="10193.789999999979"/>
    <n v="0"/>
    <n v="416541.79"/>
    <n v="0"/>
    <n v="348"/>
    <n v="416193.79"/>
  </r>
  <r>
    <s v="1.1-00-24"/>
    <x v="0"/>
    <n v="1"/>
    <x v="0"/>
    <n v="1.3"/>
    <x v="0"/>
    <s v="1.3.4"/>
    <x v="0"/>
    <s v="M"/>
    <s v="Actividades de apoyo administrativo desarrolladas "/>
    <s v="04_24"/>
    <x v="2"/>
    <n v="6"/>
    <x v="0"/>
    <n v="18"/>
    <x v="3"/>
    <s v="012_24"/>
    <s v="DIRECCIÓN DE PROCESOS ADMINISTRATIVOS Y"/>
    <x v="0"/>
    <x v="2"/>
    <x v="2"/>
    <x v="72"/>
    <x v="72"/>
    <n v="0"/>
    <x v="0"/>
    <n v="140000"/>
    <m/>
    <n v="140000"/>
    <n v="140000"/>
    <n v="102195.07"/>
    <n v="102195.07"/>
    <n v="77489.39"/>
    <n v="56775.05"/>
    <n v="56775.05"/>
    <n v="37804.929999999993"/>
    <n v="37804.929999999993"/>
    <n v="0"/>
    <n v="0"/>
    <n v="0"/>
    <n v="0"/>
    <n v="0"/>
  </r>
  <r>
    <s v="1.1-00-24"/>
    <x v="0"/>
    <n v="1"/>
    <x v="0"/>
    <n v="1.3"/>
    <x v="0"/>
    <s v="1.3.4"/>
    <x v="0"/>
    <s v="E"/>
    <s v="Actividades del sector público, que realiza en for"/>
    <s v="01_24"/>
    <x v="8"/>
    <n v="5"/>
    <x v="5"/>
    <n v="2"/>
    <x v="15"/>
    <s v="002_24"/>
    <s v="DIRECCIÓN GENERAL DE RELACIONES PÚBLICAS"/>
    <x v="0"/>
    <x v="2"/>
    <x v="2"/>
    <x v="72"/>
    <x v="72"/>
    <n v="0"/>
    <x v="0"/>
    <n v="0"/>
    <m/>
    <n v="0"/>
    <n v="500000"/>
    <n v="0"/>
    <n v="0"/>
    <n v="0"/>
    <n v="0"/>
    <n v="0"/>
    <n v="0"/>
    <n v="0"/>
    <n v="0"/>
    <n v="0"/>
    <n v="0"/>
    <n v="500000"/>
    <n v="-500000"/>
  </r>
  <r>
    <s v="1.1-00-24"/>
    <x v="0"/>
    <n v="1"/>
    <x v="0"/>
    <n v="1.3"/>
    <x v="0"/>
    <s v="1.3.4"/>
    <x v="0"/>
    <s v="E"/>
    <s v="Actividades del sector público, que realiza en for"/>
    <s v="01_24"/>
    <x v="8"/>
    <n v="5"/>
    <x v="5"/>
    <n v="5"/>
    <x v="16"/>
    <s v="005_24"/>
    <s v="DIRECCIÓN GENERAL DE RELACIONES GUBERNAM"/>
    <x v="0"/>
    <x v="2"/>
    <x v="2"/>
    <x v="72"/>
    <x v="72"/>
    <n v="0"/>
    <x v="0"/>
    <n v="500000"/>
    <m/>
    <n v="500000"/>
    <n v="0"/>
    <n v="299860"/>
    <n v="283040"/>
    <n v="263784"/>
    <n v="263784"/>
    <n v="263784"/>
    <n v="200140"/>
    <n v="216960"/>
    <n v="0"/>
    <n v="500000"/>
    <n v="0"/>
    <n v="0"/>
    <n v="500000"/>
  </r>
  <r>
    <s v="1.1-00-24"/>
    <x v="0"/>
    <n v="1"/>
    <x v="0"/>
    <n v="1.3"/>
    <x v="0"/>
    <s v="1.3.4"/>
    <x v="0"/>
    <s v="E"/>
    <s v="Actividades del sector público, que realiza en for"/>
    <s v="05_24"/>
    <x v="0"/>
    <n v="6"/>
    <x v="0"/>
    <n v="21"/>
    <x v="1"/>
    <s v="015_24"/>
    <s v="DIRECCIÓN GENERAL DE ADMINISTRACIÓN"/>
    <x v="0"/>
    <x v="2"/>
    <x v="2"/>
    <x v="72"/>
    <x v="72"/>
    <n v="0"/>
    <x v="0"/>
    <n v="34000"/>
    <m/>
    <n v="34000"/>
    <n v="10000"/>
    <n v="0"/>
    <n v="0"/>
    <n v="0"/>
    <n v="0"/>
    <n v="0"/>
    <n v="34000"/>
    <n v="34000"/>
    <n v="0"/>
    <n v="174000"/>
    <n v="0"/>
    <n v="150000"/>
    <n v="24000"/>
  </r>
  <r>
    <s v="1.1-00-24"/>
    <x v="0"/>
    <n v="3"/>
    <x v="2"/>
    <n v="3.1"/>
    <x v="7"/>
    <s v="3.1.1"/>
    <x v="10"/>
    <s v="E"/>
    <s v="Actividades del sector público, que realiza en for"/>
    <s v="09_24"/>
    <x v="10"/>
    <n v="8"/>
    <x v="6"/>
    <n v="42"/>
    <x v="20"/>
    <s v="026_24"/>
    <s v="DESPACHO DE LA COORDINACIÓN GENERAL DE D"/>
    <x v="0"/>
    <x v="2"/>
    <x v="2"/>
    <x v="72"/>
    <x v="72"/>
    <n v="0"/>
    <x v="0"/>
    <n v="0"/>
    <m/>
    <n v="0"/>
    <n v="42000"/>
    <n v="0"/>
    <n v="0"/>
    <n v="0"/>
    <n v="0"/>
    <n v="0"/>
    <n v="0"/>
    <n v="0"/>
    <n v="0"/>
    <n v="0"/>
    <n v="0"/>
    <n v="42000"/>
    <n v="-42000"/>
  </r>
  <r>
    <s v="1.1-00-24"/>
    <x v="0"/>
    <n v="2"/>
    <x v="1"/>
    <n v="2.2000000000000002"/>
    <x v="1"/>
    <s v="2.2.7"/>
    <x v="1"/>
    <s v="E"/>
    <s v="Actividades del sector público, que realiza en for"/>
    <s v="07_24"/>
    <x v="4"/>
    <n v="2"/>
    <x v="7"/>
    <n v="36"/>
    <x v="21"/>
    <s v="022_24"/>
    <s v="DIRECCIÓN GENERAL DE AGUA POTABLE Y SANE"/>
    <x v="0"/>
    <x v="2"/>
    <x v="2"/>
    <x v="73"/>
    <x v="73"/>
    <n v="0"/>
    <x v="0"/>
    <n v="3480000"/>
    <m/>
    <n v="3480000"/>
    <n v="1500000"/>
    <n v="2958000"/>
    <n v="2958000"/>
    <n v="2523000"/>
    <n v="2523000"/>
    <n v="2088000"/>
    <n v="522000"/>
    <n v="522000"/>
    <n v="0"/>
    <n v="1980000"/>
    <n v="0"/>
    <n v="0"/>
    <n v="1980000"/>
  </r>
  <r>
    <s v="1.1-00-24"/>
    <x v="0"/>
    <n v="3"/>
    <x v="2"/>
    <n v="3.8"/>
    <x v="3"/>
    <s v="3.8.4"/>
    <x v="3"/>
    <s v="E"/>
    <s v="Actividades del sector público, que realiza en for"/>
    <s v="11_24"/>
    <x v="3"/>
    <n v="6"/>
    <x v="0"/>
    <n v="49"/>
    <x v="6"/>
    <s v="031_24"/>
    <s v="DESPACHO DE LA COORDINACIÓN GENERAL DE G"/>
    <x v="0"/>
    <x v="2"/>
    <x v="2"/>
    <x v="73"/>
    <x v="73"/>
    <n v="0"/>
    <x v="0"/>
    <n v="13070"/>
    <m/>
    <n v="13070"/>
    <n v="0"/>
    <n v="13070"/>
    <n v="13070"/>
    <n v="0"/>
    <n v="0"/>
    <n v="0"/>
    <n v="0"/>
    <n v="0"/>
    <n v="0"/>
    <n v="13070"/>
    <n v="0"/>
    <n v="0"/>
    <n v="13070"/>
  </r>
  <r>
    <s v="1.1-00-24"/>
    <x v="0"/>
    <n v="1"/>
    <x v="0"/>
    <n v="1.3"/>
    <x v="0"/>
    <s v="1.3.5"/>
    <x v="8"/>
    <s v="O"/>
    <s v="Actividades que realizan la función pública o cont"/>
    <s v="03_24"/>
    <x v="7"/>
    <n v="1"/>
    <x v="1"/>
    <n v="17"/>
    <x v="14"/>
    <s v="011_24"/>
    <s v="DIRECCIÓN GENERAL JURIDÍCA"/>
    <x v="0"/>
    <x v="2"/>
    <x v="2"/>
    <x v="73"/>
    <x v="73"/>
    <n v="0"/>
    <x v="0"/>
    <n v="2367000"/>
    <m/>
    <n v="2367000"/>
    <n v="2367000"/>
    <n v="1357200"/>
    <n v="1357200"/>
    <n v="1206400"/>
    <n v="1055600"/>
    <n v="1055600"/>
    <n v="1009800"/>
    <n v="1009800"/>
    <n v="0"/>
    <n v="0"/>
    <n v="0"/>
    <n v="0"/>
    <n v="0"/>
  </r>
  <r>
    <s v="1.1-00-24"/>
    <x v="0"/>
    <n v="1"/>
    <x v="0"/>
    <n v="1.3"/>
    <x v="0"/>
    <s v="1.3.4"/>
    <x v="0"/>
    <s v="M"/>
    <s v="Actividades de apoyo administrativo desarrolladas "/>
    <s v="04_24"/>
    <x v="2"/>
    <n v="6"/>
    <x v="0"/>
    <n v="18"/>
    <x v="3"/>
    <s v="012_24"/>
    <s v="DIRECCIÓN DE PROCESOS ADMINISTRATIVOS Y"/>
    <x v="0"/>
    <x v="2"/>
    <x v="2"/>
    <x v="73"/>
    <x v="73"/>
    <n v="0"/>
    <x v="0"/>
    <n v="3325000"/>
    <m/>
    <n v="3325000"/>
    <n v="1500000"/>
    <n v="232000"/>
    <n v="232000"/>
    <n v="0"/>
    <n v="0"/>
    <n v="0"/>
    <n v="3093000"/>
    <n v="3093000"/>
    <n v="0"/>
    <n v="1825000"/>
    <n v="0"/>
    <n v="0"/>
    <n v="1825000"/>
  </r>
  <r>
    <s v="1.1-00-24"/>
    <x v="0"/>
    <n v="1"/>
    <x v="0"/>
    <n v="1.3"/>
    <x v="0"/>
    <s v="1.3.4"/>
    <x v="0"/>
    <s v="E"/>
    <s v="Actividades del sector público, que realiza en for"/>
    <s v="05_24"/>
    <x v="0"/>
    <n v="6"/>
    <x v="0"/>
    <n v="21"/>
    <x v="1"/>
    <s v="015_24"/>
    <s v="DIRECCIÓN GENERAL DE ADMINISTRACIÓN"/>
    <x v="0"/>
    <x v="2"/>
    <x v="2"/>
    <x v="73"/>
    <x v="73"/>
    <n v="0"/>
    <x v="0"/>
    <n v="247638"/>
    <m/>
    <n v="247638"/>
    <n v="250000"/>
    <n v="231420"/>
    <n v="231420"/>
    <n v="231420"/>
    <n v="92568"/>
    <n v="92568"/>
    <n v="16218"/>
    <n v="16218"/>
    <n v="0"/>
    <n v="0"/>
    <n v="0"/>
    <n v="2362"/>
    <n v="-2362"/>
  </r>
  <r>
    <s v="1.1-00-24"/>
    <x v="0"/>
    <n v="2"/>
    <x v="1"/>
    <n v="2.2000000000000002"/>
    <x v="1"/>
    <s v="2.2.7"/>
    <x v="1"/>
    <s v="E"/>
    <s v="Actividades del sector público, que realiza en for"/>
    <s v="07_24"/>
    <x v="4"/>
    <n v="2"/>
    <x v="7"/>
    <n v="36"/>
    <x v="21"/>
    <s v="022_24"/>
    <s v="DIRECCIÓN GENERAL DE AGUA POTABLE Y SANE"/>
    <x v="0"/>
    <x v="2"/>
    <x v="2"/>
    <x v="74"/>
    <x v="74"/>
    <n v="0"/>
    <x v="0"/>
    <n v="5400000"/>
    <m/>
    <n v="5400000"/>
    <n v="2500000"/>
    <n v="5315963.32"/>
    <n v="5315963.32"/>
    <n v="5315963.32"/>
    <n v="4423758.5999999996"/>
    <n v="4423758.5999999996"/>
    <n v="84036.679999999702"/>
    <n v="84036.679999999702"/>
    <n v="0"/>
    <n v="2900000"/>
    <n v="0"/>
    <n v="0"/>
    <n v="2900000"/>
  </r>
  <r>
    <s v="1.1-00-24"/>
    <x v="0"/>
    <n v="1"/>
    <x v="0"/>
    <n v="1.3"/>
    <x v="0"/>
    <s v="1.3.4"/>
    <x v="0"/>
    <s v="E"/>
    <s v="Actividades del sector público, que realiza en for"/>
    <s v="05_24"/>
    <x v="0"/>
    <n v="6"/>
    <x v="0"/>
    <n v="21"/>
    <x v="1"/>
    <s v="015_24"/>
    <s v="DIRECCIÓN GENERAL DE ADMINISTRACIÓN"/>
    <x v="0"/>
    <x v="2"/>
    <x v="2"/>
    <x v="74"/>
    <x v="74"/>
    <n v="0"/>
    <x v="0"/>
    <n v="74538"/>
    <m/>
    <n v="74538"/>
    <n v="69408"/>
    <n v="0"/>
    <n v="0"/>
    <n v="0"/>
    <n v="0"/>
    <n v="0"/>
    <n v="74538"/>
    <n v="74538"/>
    <n v="0"/>
    <n v="5130"/>
    <n v="0"/>
    <n v="0"/>
    <n v="5130"/>
  </r>
  <r>
    <s v="1.1-00-24"/>
    <x v="0"/>
    <n v="3"/>
    <x v="2"/>
    <n v="3.8"/>
    <x v="3"/>
    <s v="3.8.4"/>
    <x v="3"/>
    <s v="E"/>
    <s v="Actividades del sector público, que realiza en for"/>
    <s v="11_24"/>
    <x v="3"/>
    <n v="6"/>
    <x v="0"/>
    <n v="50"/>
    <x v="33"/>
    <s v="031_24"/>
    <s v="DESPACHO DE LA COORDINACIÓN GENERAL DE G"/>
    <x v="0"/>
    <x v="2"/>
    <x v="2"/>
    <x v="75"/>
    <x v="75"/>
    <n v="0"/>
    <x v="0"/>
    <n v="5008924"/>
    <m/>
    <n v="5008924"/>
    <n v="500000"/>
    <n v="2953029.4"/>
    <n v="2953029.4"/>
    <n v="2907354.4"/>
    <n v="2385400.7999999998"/>
    <n v="2385400.7999999998"/>
    <n v="2055894.6"/>
    <n v="2055894.6"/>
    <n v="0"/>
    <n v="4580000"/>
    <n v="0"/>
    <n v="71076"/>
    <n v="4508924"/>
  </r>
  <r>
    <s v="1.1-00-24"/>
    <x v="0"/>
    <n v="1"/>
    <x v="0"/>
    <n v="1.3"/>
    <x v="0"/>
    <s v="1.3.4"/>
    <x v="0"/>
    <s v="M"/>
    <s v="Actividades de apoyo administrativo desarrolladas "/>
    <s v="04_24"/>
    <x v="2"/>
    <n v="6"/>
    <x v="0"/>
    <n v="18"/>
    <x v="3"/>
    <s v="012_24"/>
    <s v="DIRECCIÓN DE PROCESOS ADMINISTRATIVOS Y"/>
    <x v="0"/>
    <x v="2"/>
    <x v="2"/>
    <x v="75"/>
    <x v="75"/>
    <n v="0"/>
    <x v="0"/>
    <n v="2605268"/>
    <m/>
    <n v="2605268"/>
    <n v="1000000"/>
    <n v="415355.4"/>
    <n v="415355.4"/>
    <n v="323054.2"/>
    <n v="323054.2"/>
    <n v="323054.2"/>
    <n v="2189912.6"/>
    <n v="2189912.6"/>
    <n v="0"/>
    <n v="1605268"/>
    <n v="0"/>
    <n v="0"/>
    <n v="1605268"/>
  </r>
  <r>
    <s v="1.1-00-24"/>
    <x v="0"/>
    <n v="1"/>
    <x v="0"/>
    <n v="1.3"/>
    <x v="0"/>
    <s v="1.3.4"/>
    <x v="0"/>
    <s v="E"/>
    <s v="Actividades del sector público, que realiza en for"/>
    <s v="05_24"/>
    <x v="0"/>
    <n v="6"/>
    <x v="0"/>
    <n v="21"/>
    <x v="1"/>
    <s v="015_24"/>
    <s v="DIRECCIÓN GENERAL DE ADMINISTRACIÓN"/>
    <x v="0"/>
    <x v="2"/>
    <x v="2"/>
    <x v="75"/>
    <x v="75"/>
    <n v="0"/>
    <x v="0"/>
    <n v="100000"/>
    <m/>
    <n v="100000"/>
    <n v="100000"/>
    <n v="36588.300000000003"/>
    <n v="36588.300000000003"/>
    <n v="36588.300000000003"/>
    <n v="0"/>
    <n v="0"/>
    <n v="63411.7"/>
    <n v="63411.7"/>
    <n v="0"/>
    <n v="0"/>
    <n v="0"/>
    <n v="0"/>
    <n v="0"/>
  </r>
  <r>
    <s v="1.1-00-24"/>
    <x v="0"/>
    <n v="1"/>
    <x v="0"/>
    <n v="1.3"/>
    <x v="0"/>
    <s v="1.3.4"/>
    <x v="0"/>
    <s v="O"/>
    <s v="Actividades que realizan la función pública o cont"/>
    <s v="02_24"/>
    <x v="1"/>
    <n v="1"/>
    <x v="1"/>
    <n v="7"/>
    <x v="35"/>
    <s v="007_24"/>
    <s v="DIRECCIÓN DE LA SECRETARÍA GENERAL"/>
    <x v="0"/>
    <x v="2"/>
    <x v="2"/>
    <x v="75"/>
    <x v="75"/>
    <n v="0"/>
    <x v="0"/>
    <n v="70000"/>
    <m/>
    <n v="70000"/>
    <n v="340000"/>
    <n v="0"/>
    <n v="0"/>
    <n v="0"/>
    <n v="0"/>
    <n v="0"/>
    <n v="70000"/>
    <n v="70000"/>
    <n v="0"/>
    <n v="0"/>
    <n v="0"/>
    <n v="270000"/>
    <n v="-270000"/>
  </r>
  <r>
    <s v="1.1-00-24"/>
    <x v="0"/>
    <n v="1"/>
    <x v="0"/>
    <n v="1.7"/>
    <x v="2"/>
    <s v="1.7.1"/>
    <x v="7"/>
    <s v="R"/>
    <s v="Solamente actividades específicas, distintas a las"/>
    <s v="08_24"/>
    <x v="6"/>
    <n v="7"/>
    <x v="4"/>
    <n v="40"/>
    <x v="31"/>
    <s v="025_24"/>
    <s v="DESPACHO DE LA COMISARÍA DE LA POLICÍA P"/>
    <x v="0"/>
    <x v="2"/>
    <x v="2"/>
    <x v="76"/>
    <x v="76"/>
    <n v="0"/>
    <x v="0"/>
    <n v="42000"/>
    <m/>
    <n v="42000"/>
    <n v="0"/>
    <n v="42000"/>
    <n v="42000"/>
    <n v="42000"/>
    <n v="0"/>
    <n v="0"/>
    <n v="0"/>
    <n v="0"/>
    <n v="42000"/>
    <n v="0"/>
    <n v="0"/>
    <n v="0"/>
    <n v="42000"/>
  </r>
  <r>
    <s v="1.1-00-24"/>
    <x v="0"/>
    <n v="1"/>
    <x v="0"/>
    <n v="1.3"/>
    <x v="0"/>
    <s v="1.3.4"/>
    <x v="0"/>
    <s v="E"/>
    <s v="Actividades del sector público, que realiza en for"/>
    <s v="05_24"/>
    <x v="0"/>
    <n v="6"/>
    <x v="0"/>
    <n v="21"/>
    <x v="1"/>
    <s v="015_24"/>
    <s v="DIRECCIÓN GENERAL DE ADMINISTRACIÓN"/>
    <x v="0"/>
    <x v="2"/>
    <x v="2"/>
    <x v="76"/>
    <x v="76"/>
    <n v="0"/>
    <x v="0"/>
    <n v="735486"/>
    <m/>
    <n v="735486"/>
    <n v="735486"/>
    <n v="567630.6"/>
    <n v="560322.6"/>
    <n v="546402.6"/>
    <n v="532482.6"/>
    <n v="532482.6"/>
    <n v="167855.40000000002"/>
    <n v="175163.40000000002"/>
    <n v="0"/>
    <n v="0"/>
    <n v="0"/>
    <n v="0"/>
    <n v="0"/>
  </r>
  <r>
    <s v="2.5-02-24"/>
    <x v="4"/>
    <n v="1"/>
    <x v="0"/>
    <n v="1.7"/>
    <x v="2"/>
    <s v="1.7.1"/>
    <x v="7"/>
    <s v="R"/>
    <s v="Solamente actividades específicas, distintas a las"/>
    <s v="08_24"/>
    <x v="6"/>
    <n v="7"/>
    <x v="4"/>
    <n v="40"/>
    <x v="31"/>
    <s v="025_24"/>
    <s v="DESPACHO DE LA COMISARÍA DE LA POLICÍA P"/>
    <x v="0"/>
    <x v="2"/>
    <x v="2"/>
    <x v="76"/>
    <x v="76"/>
    <n v="0"/>
    <x v="0"/>
    <n v="3000000"/>
    <m/>
    <n v="3000000"/>
    <n v="3000000"/>
    <n v="2973000"/>
    <n v="2973000"/>
    <n v="1787000"/>
    <n v="1787000"/>
    <n v="1787000"/>
    <n v="27000"/>
    <n v="27000"/>
    <n v="0"/>
    <n v="0"/>
    <n v="0"/>
    <n v="0"/>
    <n v="0"/>
  </r>
  <r>
    <s v="1.1-00-24"/>
    <x v="0"/>
    <n v="2"/>
    <x v="1"/>
    <n v="2.7"/>
    <x v="6"/>
    <s v="2.7.1"/>
    <x v="6"/>
    <s v="S"/>
    <s v="Definidos en el Presupuesto de Egresos y los que s"/>
    <s v="06_24"/>
    <x v="11"/>
    <n v="5"/>
    <x v="5"/>
    <n v="30"/>
    <x v="36"/>
    <s v="018_24"/>
    <s v="DIRECCIÓN GENERAL DE POLÍTICA SOCIAL"/>
    <x v="0"/>
    <x v="2"/>
    <x v="2"/>
    <x v="77"/>
    <x v="77"/>
    <n v="0"/>
    <x v="0"/>
    <n v="516780"/>
    <m/>
    <n v="516780"/>
    <n v="470000"/>
    <n v="516780"/>
    <n v="516780"/>
    <n v="513115.56"/>
    <n v="513115.56"/>
    <n v="513115.56"/>
    <n v="0"/>
    <n v="0"/>
    <n v="46780"/>
    <n v="0"/>
    <n v="0"/>
    <n v="0"/>
    <n v="46780"/>
  </r>
  <r>
    <s v="1.1-00-24"/>
    <x v="0"/>
    <n v="3"/>
    <x v="2"/>
    <n v="3.8"/>
    <x v="3"/>
    <s v="3.8.4"/>
    <x v="3"/>
    <s v="E"/>
    <s v="Actividades del sector público, que realiza en for"/>
    <s v="11_24"/>
    <x v="3"/>
    <n v="6"/>
    <x v="0"/>
    <n v="50"/>
    <x v="33"/>
    <s v="031_24"/>
    <s v="DESPACHO DE LA COORDINACIÓN GENERAL DE G"/>
    <x v="0"/>
    <x v="2"/>
    <x v="2"/>
    <x v="78"/>
    <x v="78"/>
    <n v="0"/>
    <x v="0"/>
    <n v="15080000"/>
    <m/>
    <n v="15080000"/>
    <n v="0"/>
    <n v="15080000"/>
    <n v="15080000"/>
    <n v="15080000"/>
    <n v="0"/>
    <n v="0"/>
    <n v="0"/>
    <n v="0"/>
    <n v="8080000"/>
    <n v="7000000"/>
    <n v="0"/>
    <n v="0"/>
    <n v="15080000"/>
  </r>
  <r>
    <s v="1.1-00-24"/>
    <x v="0"/>
    <n v="1"/>
    <x v="0"/>
    <n v="1.7"/>
    <x v="2"/>
    <s v="1.7.1"/>
    <x v="7"/>
    <s v="R"/>
    <s v="Solamente actividades específicas, distintas a las"/>
    <s v="08_24"/>
    <x v="6"/>
    <n v="7"/>
    <x v="4"/>
    <n v="41"/>
    <x v="12"/>
    <s v="025_24"/>
    <s v="DESPACHO DE LA COMISARÍA DE LA POLICÍA P"/>
    <x v="0"/>
    <x v="2"/>
    <x v="2"/>
    <x v="78"/>
    <x v="78"/>
    <n v="0"/>
    <x v="0"/>
    <n v="1195469.8999999999"/>
    <m/>
    <n v="1195469.8999999999"/>
    <n v="30000"/>
    <n v="1195469.8999999999"/>
    <n v="1195469.8999999999"/>
    <n v="1195469.8999999999"/>
    <n v="1195469.8999999999"/>
    <n v="10993.9"/>
    <n v="0"/>
    <n v="0"/>
    <n v="1165469.8999999999"/>
    <n v="0"/>
    <n v="0"/>
    <n v="0"/>
    <n v="1165469.8999999999"/>
  </r>
  <r>
    <s v="1.1-00-24"/>
    <x v="0"/>
    <n v="1"/>
    <x v="0"/>
    <n v="1.7"/>
    <x v="2"/>
    <s v="1.7.1"/>
    <x v="7"/>
    <s v="R"/>
    <s v="Solamente actividades específicas, distintas a las"/>
    <s v="08_24"/>
    <x v="6"/>
    <n v="7"/>
    <x v="4"/>
    <n v="41"/>
    <x v="12"/>
    <s v="025_24"/>
    <s v="DESPACHO DE LA COMISARÍA DE LA POLICÍA P"/>
    <x v="0"/>
    <x v="2"/>
    <x v="2"/>
    <x v="78"/>
    <x v="78"/>
    <n v="35"/>
    <x v="6"/>
    <n v="154512"/>
    <m/>
    <n v="154512"/>
    <n v="0"/>
    <n v="154512"/>
    <n v="154512"/>
    <n v="154512"/>
    <n v="0"/>
    <n v="0"/>
    <n v="0"/>
    <n v="0"/>
    <n v="154512"/>
    <n v="0"/>
    <n v="0"/>
    <n v="0"/>
    <n v="154512"/>
  </r>
  <r>
    <s v="1.1-00-24"/>
    <x v="0"/>
    <n v="1"/>
    <x v="0"/>
    <n v="1.3"/>
    <x v="0"/>
    <s v="1.3.4"/>
    <x v="0"/>
    <s v="M"/>
    <s v="Actividades de apoyo administrativo desarrolladas "/>
    <s v="04_24"/>
    <x v="2"/>
    <n v="6"/>
    <x v="0"/>
    <n v="18"/>
    <x v="3"/>
    <s v="012_24"/>
    <s v="DIRECCIÓN DE PROCESOS ADMINISTRATIVOS Y"/>
    <x v="0"/>
    <x v="2"/>
    <x v="2"/>
    <x v="78"/>
    <x v="78"/>
    <n v="0"/>
    <x v="0"/>
    <n v="6878800"/>
    <m/>
    <n v="6878800"/>
    <n v="9566"/>
    <n v="6878800"/>
    <n v="6878800"/>
    <n v="0"/>
    <n v="0"/>
    <n v="0"/>
    <n v="0"/>
    <n v="0"/>
    <n v="7285775.79"/>
    <n v="0"/>
    <n v="0"/>
    <n v="416541.79"/>
    <n v="6869234"/>
  </r>
  <r>
    <s v="1.1-00-24"/>
    <x v="0"/>
    <n v="1"/>
    <x v="0"/>
    <n v="1.3"/>
    <x v="0"/>
    <s v="1.3.4"/>
    <x v="0"/>
    <s v="E"/>
    <s v="Actividades del sector público, que realiza en for"/>
    <s v="01_24"/>
    <x v="8"/>
    <n v="6"/>
    <x v="0"/>
    <n v="3"/>
    <x v="29"/>
    <s v="003_24"/>
    <s v="JEFATURA DE GABINETE"/>
    <x v="0"/>
    <x v="2"/>
    <x v="2"/>
    <x v="78"/>
    <x v="78"/>
    <n v="0"/>
    <x v="0"/>
    <n v="32115265"/>
    <m/>
    <n v="32115265"/>
    <n v="10500000"/>
    <n v="29637070.68"/>
    <n v="29637070.68"/>
    <n v="29637070.670000002"/>
    <n v="27564288.07"/>
    <n v="27564288.07"/>
    <n v="2478194.3200000003"/>
    <n v="2478194.3200000003"/>
    <n v="18599700"/>
    <n v="3015565"/>
    <n v="0"/>
    <n v="0"/>
    <n v="21615265"/>
  </r>
  <r>
    <s v="1.1-00-24"/>
    <x v="0"/>
    <n v="1"/>
    <x v="0"/>
    <n v="1.3"/>
    <x v="0"/>
    <s v="1.3.4"/>
    <x v="0"/>
    <s v="K"/>
    <s v="Proyectos de inversión sujetos a registro en la Ca"/>
    <s v="07_24"/>
    <x v="4"/>
    <n v="3"/>
    <x v="2"/>
    <n v="37"/>
    <x v="30"/>
    <s v="023_24"/>
    <s v="DIRECCIÓN GENERAL DE OBRAS PÚBLICAS"/>
    <x v="0"/>
    <x v="2"/>
    <x v="2"/>
    <x v="78"/>
    <x v="78"/>
    <n v="0"/>
    <x v="0"/>
    <n v="20000"/>
    <m/>
    <n v="20000"/>
    <n v="20000"/>
    <n v="0"/>
    <n v="0"/>
    <n v="0"/>
    <n v="0"/>
    <n v="0"/>
    <n v="20000"/>
    <n v="20000"/>
    <n v="0"/>
    <n v="0"/>
    <n v="0"/>
    <n v="0"/>
    <n v="0"/>
  </r>
  <r>
    <s v="2.5-02-24"/>
    <x v="4"/>
    <n v="1"/>
    <x v="0"/>
    <n v="1.7"/>
    <x v="2"/>
    <s v="1.7.1"/>
    <x v="7"/>
    <s v="R"/>
    <s v="Solamente actividades específicas, distintas a las"/>
    <s v="08_24"/>
    <x v="6"/>
    <n v="7"/>
    <x v="4"/>
    <n v="41"/>
    <x v="12"/>
    <s v="025_24"/>
    <s v="DESPACHO DE LA COMISARÍA DE LA POLICÍA P"/>
    <x v="0"/>
    <x v="2"/>
    <x v="2"/>
    <x v="78"/>
    <x v="78"/>
    <n v="0"/>
    <x v="0"/>
    <n v="0"/>
    <m/>
    <n v="0"/>
    <n v="0"/>
    <n v="0"/>
    <n v="0"/>
    <n v="0"/>
    <n v="0"/>
    <n v="0"/>
    <n v="0"/>
    <n v="0"/>
    <n v="0"/>
    <n v="0"/>
    <n v="0"/>
    <n v="0"/>
    <n v="0"/>
  </r>
  <r>
    <s v="2.6-05-24"/>
    <x v="5"/>
    <n v="1"/>
    <x v="0"/>
    <n v="1.7"/>
    <x v="2"/>
    <s v="1.7.1"/>
    <x v="7"/>
    <s v="R"/>
    <s v="Solamente actividades específicas, distintas a las"/>
    <s v="08_24"/>
    <x v="6"/>
    <n v="7"/>
    <x v="4"/>
    <n v="41"/>
    <x v="12"/>
    <s v="025_24"/>
    <s v="DESPACHO DE LA COMISARÍA DE LA POLICÍA P"/>
    <x v="0"/>
    <x v="2"/>
    <x v="2"/>
    <x v="78"/>
    <x v="78"/>
    <n v="0"/>
    <x v="0"/>
    <n v="0"/>
    <n v="52000"/>
    <n v="52000"/>
    <n v="0"/>
    <n v="35806.879999999997"/>
    <n v="35806.879999999997"/>
    <n v="35806.879999999997"/>
    <n v="35806.879999999997"/>
    <n v="0"/>
    <n v="-35806.879999999997"/>
    <n v="16193.120000000003"/>
    <n v="0"/>
    <n v="0"/>
    <n v="0"/>
    <n v="0"/>
    <n v="0"/>
  </r>
  <r>
    <s v="2.6-05-24"/>
    <x v="5"/>
    <n v="1"/>
    <x v="0"/>
    <n v="1.3"/>
    <x v="0"/>
    <s v="1.3.4"/>
    <x v="0"/>
    <s v="E"/>
    <s v="Actividades del sector público, que realiza en for"/>
    <s v="01_24"/>
    <x v="8"/>
    <n v="6"/>
    <x v="0"/>
    <n v="3"/>
    <x v="29"/>
    <s v="003_24"/>
    <s v="JEFATURA DE GABINETE"/>
    <x v="0"/>
    <x v="2"/>
    <x v="2"/>
    <x v="78"/>
    <x v="78"/>
    <n v="0"/>
    <x v="0"/>
    <n v="25000"/>
    <n v="-25000"/>
    <n v="0"/>
    <n v="0"/>
    <n v="0"/>
    <n v="0"/>
    <n v="0"/>
    <n v="0"/>
    <n v="0"/>
    <n v="25000"/>
    <n v="0"/>
    <n v="25000"/>
    <n v="0"/>
    <n v="0"/>
    <n v="0"/>
    <n v="25000"/>
  </r>
  <r>
    <s v="1.1-00-24"/>
    <x v="0"/>
    <n v="1"/>
    <x v="0"/>
    <n v="1.3"/>
    <x v="0"/>
    <s v="1.3.4"/>
    <x v="0"/>
    <s v="E"/>
    <s v="Actividades del sector público, que realiza en for"/>
    <s v="05_24"/>
    <x v="0"/>
    <n v="6"/>
    <x v="0"/>
    <n v="21"/>
    <x v="1"/>
    <s v="015_24"/>
    <s v="DIRECCIÓN GENERAL DE ADMINISTRACIÓN"/>
    <x v="0"/>
    <x v="2"/>
    <x v="2"/>
    <x v="79"/>
    <x v="79"/>
    <n v="0"/>
    <x v="0"/>
    <n v="20000000"/>
    <m/>
    <n v="20000000"/>
    <n v="20000000"/>
    <n v="19075154.960000001"/>
    <n v="19075154.960000001"/>
    <n v="17174995.34"/>
    <n v="15196245.720000001"/>
    <n v="15039065.720000001"/>
    <n v="924845.03999999911"/>
    <n v="924845.03999999911"/>
    <n v="0"/>
    <n v="0"/>
    <n v="0"/>
    <n v="0"/>
    <n v="0"/>
  </r>
  <r>
    <s v="1.1-00-24"/>
    <x v="0"/>
    <n v="1"/>
    <x v="0"/>
    <n v="1.3"/>
    <x v="0"/>
    <s v="1.3.4"/>
    <x v="0"/>
    <s v="E"/>
    <s v="Actividades del sector público, que realiza en for"/>
    <s v="07_24"/>
    <x v="4"/>
    <n v="3"/>
    <x v="2"/>
    <n v="33"/>
    <x v="9"/>
    <s v="019_24"/>
    <s v="DIRECCIÓN ADMINISTRATIVA DE INFRAESTRUCT"/>
    <x v="0"/>
    <x v="2"/>
    <x v="2"/>
    <x v="79"/>
    <x v="79"/>
    <n v="0"/>
    <x v="0"/>
    <n v="6033929.3899999997"/>
    <m/>
    <n v="6033929.3899999997"/>
    <n v="5006935"/>
    <n v="5161140.3099999996"/>
    <n v="5161140.3099999996"/>
    <n v="3890293.78"/>
    <n v="3453719.24"/>
    <n v="3453719.24"/>
    <n v="872789.08000000007"/>
    <n v="872789.08000000007"/>
    <n v="0"/>
    <n v="1026994.39"/>
    <n v="0"/>
    <n v="0"/>
    <n v="1026994.39"/>
  </r>
  <r>
    <s v="1.1-00-24"/>
    <x v="0"/>
    <n v="2"/>
    <x v="1"/>
    <n v="2.2000000000000002"/>
    <x v="1"/>
    <s v="2.2.7"/>
    <x v="1"/>
    <s v="E"/>
    <s v="Actividades del sector público, que realiza en for"/>
    <s v="07_24"/>
    <x v="4"/>
    <n v="2"/>
    <x v="7"/>
    <n v="36"/>
    <x v="21"/>
    <s v="022_24"/>
    <s v="DIRECCIÓN GENERAL DE AGUA POTABLE Y SANE"/>
    <x v="0"/>
    <x v="2"/>
    <x v="2"/>
    <x v="80"/>
    <x v="80"/>
    <n v="0"/>
    <x v="0"/>
    <n v="42994257.600000001"/>
    <m/>
    <n v="42994257.600000001"/>
    <n v="42000000"/>
    <n v="36510138.829999998"/>
    <n v="36510138.829999998"/>
    <n v="32809696.140000001"/>
    <n v="29109253.449999999"/>
    <n v="29109253.449999999"/>
    <n v="6484118.7700000033"/>
    <n v="6484118.7700000033"/>
    <n v="994257.6"/>
    <n v="0"/>
    <n v="0"/>
    <n v="0"/>
    <n v="994257.6"/>
  </r>
  <r>
    <s v="1.1-00-24"/>
    <x v="0"/>
    <n v="1"/>
    <x v="0"/>
    <n v="1.3"/>
    <x v="0"/>
    <s v="1.3.4"/>
    <x v="0"/>
    <s v="S"/>
    <s v="Definidos en el Presupuesto de Egresos y los que s"/>
    <s v="02_24"/>
    <x v="1"/>
    <n v="1"/>
    <x v="1"/>
    <n v="14"/>
    <x v="4"/>
    <s v="010_24"/>
    <s v="DIRECCIÓN GENERAL DE CULTURA DE LA PAZ Y"/>
    <x v="0"/>
    <x v="2"/>
    <x v="2"/>
    <x v="80"/>
    <x v="80"/>
    <n v="0"/>
    <x v="0"/>
    <n v="5216144"/>
    <m/>
    <n v="5216144"/>
    <n v="1000000"/>
    <n v="5176384"/>
    <n v="4116144"/>
    <n v="3596232"/>
    <n v="3596232"/>
    <n v="3596232"/>
    <n v="39760"/>
    <n v="1100000"/>
    <n v="2878044"/>
    <n v="1338100"/>
    <n v="0"/>
    <n v="0"/>
    <n v="4216144"/>
  </r>
  <r>
    <s v="1.1-00-24"/>
    <x v="0"/>
    <n v="2"/>
    <x v="1"/>
    <n v="2.2000000000000002"/>
    <x v="1"/>
    <s v="2.2.7"/>
    <x v="1"/>
    <s v="S"/>
    <s v="Definidos en el Presupuesto de Egresos y los que s"/>
    <s v="02_24"/>
    <x v="1"/>
    <n v="1"/>
    <x v="1"/>
    <n v="10"/>
    <x v="37"/>
    <s v="008_24"/>
    <s v="DIRECCIÓN DE VIVIENDA"/>
    <x v="0"/>
    <x v="2"/>
    <x v="2"/>
    <x v="81"/>
    <x v="81"/>
    <n v="0"/>
    <x v="0"/>
    <n v="500000"/>
    <m/>
    <n v="500000"/>
    <n v="500000"/>
    <n v="0"/>
    <n v="0"/>
    <n v="0"/>
    <n v="0"/>
    <n v="0"/>
    <n v="500000"/>
    <n v="500000"/>
    <n v="0"/>
    <n v="0"/>
    <n v="0"/>
    <n v="0"/>
    <n v="0"/>
  </r>
  <r>
    <s v="1.1-00-24"/>
    <x v="0"/>
    <n v="2"/>
    <x v="1"/>
    <n v="2.2000000000000002"/>
    <x v="1"/>
    <s v="2.2.7"/>
    <x v="1"/>
    <s v="S"/>
    <s v="Definidos en el Presupuesto de Egresos y los que s"/>
    <s v="02_24"/>
    <x v="1"/>
    <n v="1"/>
    <x v="1"/>
    <n v="16"/>
    <x v="2"/>
    <s v="010_24"/>
    <s v="DIRECCIÓN GENERAL DE CULTURA DE LA PAZ Y"/>
    <x v="0"/>
    <x v="2"/>
    <x v="2"/>
    <x v="81"/>
    <x v="81"/>
    <n v="0"/>
    <x v="0"/>
    <n v="180000"/>
    <m/>
    <n v="180000"/>
    <n v="230000"/>
    <n v="174000"/>
    <n v="0"/>
    <n v="0"/>
    <n v="0"/>
    <n v="0"/>
    <n v="6000"/>
    <n v="180000"/>
    <n v="0"/>
    <n v="0"/>
    <n v="0"/>
    <n v="50000"/>
    <n v="-50000"/>
  </r>
  <r>
    <s v="1.1-00-24"/>
    <x v="0"/>
    <n v="2"/>
    <x v="1"/>
    <n v="2.2000000000000002"/>
    <x v="1"/>
    <s v="2.2.7"/>
    <x v="1"/>
    <s v="E"/>
    <s v="Actividades del sector público, que realiza en for"/>
    <s v="07_24"/>
    <x v="4"/>
    <n v="2"/>
    <x v="7"/>
    <n v="36"/>
    <x v="21"/>
    <s v="022_24"/>
    <s v="DIRECCIÓN GENERAL DE AGUA POTABLE Y SANE"/>
    <x v="0"/>
    <x v="2"/>
    <x v="2"/>
    <x v="81"/>
    <x v="81"/>
    <n v="0"/>
    <x v="0"/>
    <n v="1489.4"/>
    <m/>
    <n v="1489.4"/>
    <n v="0"/>
    <n v="0"/>
    <n v="0"/>
    <n v="0"/>
    <n v="0"/>
    <n v="0"/>
    <n v="1489.4"/>
    <n v="1489.4"/>
    <n v="0"/>
    <n v="17801489.399999999"/>
    <n v="0"/>
    <n v="17800000"/>
    <n v="1489.4"/>
  </r>
  <r>
    <s v="1.1-00-24"/>
    <x v="0"/>
    <n v="3"/>
    <x v="2"/>
    <n v="3.8"/>
    <x v="3"/>
    <s v="3.8.4"/>
    <x v="3"/>
    <s v="E"/>
    <s v="Actividades del sector público, que realiza en for"/>
    <s v="11_24"/>
    <x v="3"/>
    <n v="6"/>
    <x v="0"/>
    <n v="50"/>
    <x v="33"/>
    <s v="031_24"/>
    <s v="DESPACHO DE LA COORDINACIÓN GENERAL DE G"/>
    <x v="0"/>
    <x v="2"/>
    <x v="2"/>
    <x v="81"/>
    <x v="81"/>
    <n v="0"/>
    <x v="0"/>
    <n v="600000"/>
    <m/>
    <n v="600000"/>
    <n v="600000"/>
    <n v="599140"/>
    <n v="599140"/>
    <n v="599140"/>
    <n v="0"/>
    <n v="0"/>
    <n v="860"/>
    <n v="860"/>
    <n v="0"/>
    <n v="0"/>
    <n v="0"/>
    <n v="0"/>
    <n v="0"/>
  </r>
  <r>
    <s v="1.1-00-24"/>
    <x v="0"/>
    <n v="2"/>
    <x v="1"/>
    <n v="2.2999999999999998"/>
    <x v="5"/>
    <s v="2.3.1"/>
    <x v="5"/>
    <s v="E"/>
    <s v="Actividades del sector público, que realiza en for"/>
    <s v="07_24"/>
    <x v="4"/>
    <n v="3"/>
    <x v="2"/>
    <n v="39"/>
    <x v="8"/>
    <s v="024_24"/>
    <s v="DIRECCIÓN GENERAL DE SALUD PÚBLICA"/>
    <x v="0"/>
    <x v="2"/>
    <x v="2"/>
    <x v="81"/>
    <x v="81"/>
    <n v="0"/>
    <x v="0"/>
    <n v="12000000"/>
    <m/>
    <n v="12000000"/>
    <n v="4000000"/>
    <n v="6839491.3300000001"/>
    <n v="6839491.3300000001"/>
    <n v="6839491.3300000001"/>
    <n v="6007279.6299999999"/>
    <n v="6007279.6399999997"/>
    <n v="5160508.67"/>
    <n v="5160508.67"/>
    <n v="0"/>
    <n v="8000000"/>
    <n v="0"/>
    <n v="0"/>
    <n v="8000000"/>
  </r>
  <r>
    <s v="1.1-00-24"/>
    <x v="0"/>
    <n v="2"/>
    <x v="1"/>
    <n v="2.7"/>
    <x v="6"/>
    <s v="2.7.1"/>
    <x v="6"/>
    <s v="E"/>
    <s v="Actividades del sector público, que realiza en for"/>
    <s v="10_24"/>
    <x v="5"/>
    <n v="4"/>
    <x v="3"/>
    <n v="48"/>
    <x v="10"/>
    <s v="030_24"/>
    <s v="DIRECCIÓN DE PROYECTOS ESTRATEGICOS"/>
    <x v="0"/>
    <x v="2"/>
    <x v="2"/>
    <x v="81"/>
    <x v="81"/>
    <n v="0"/>
    <x v="0"/>
    <n v="600000"/>
    <m/>
    <n v="600000"/>
    <n v="600000"/>
    <n v="0"/>
    <n v="0"/>
    <n v="0"/>
    <n v="0"/>
    <n v="0"/>
    <n v="600000"/>
    <n v="600000"/>
    <n v="0"/>
    <n v="0"/>
    <n v="0"/>
    <n v="0"/>
    <n v="0"/>
  </r>
  <r>
    <s v="1.1-00-24"/>
    <x v="0"/>
    <n v="1"/>
    <x v="0"/>
    <n v="1.7"/>
    <x v="2"/>
    <s v="1.7.1"/>
    <x v="7"/>
    <s v="R"/>
    <s v="Solamente actividades específicas, distintas a las"/>
    <s v="08_24"/>
    <x v="6"/>
    <n v="7"/>
    <x v="4"/>
    <n v="41"/>
    <x v="12"/>
    <s v="025_24"/>
    <s v="DESPACHO DE LA COMISARÍA DE LA POLICÍA P"/>
    <x v="0"/>
    <x v="2"/>
    <x v="2"/>
    <x v="81"/>
    <x v="81"/>
    <n v="0"/>
    <x v="0"/>
    <n v="1900000"/>
    <m/>
    <n v="1900000"/>
    <n v="1900000"/>
    <n v="1281010"/>
    <n v="1281010"/>
    <n v="1281010"/>
    <n v="1281010"/>
    <n v="1281010"/>
    <n v="618990"/>
    <n v="618990"/>
    <n v="0"/>
    <n v="0"/>
    <n v="0"/>
    <n v="0"/>
    <n v="0"/>
  </r>
  <r>
    <s v="1.1-00-24"/>
    <x v="0"/>
    <n v="1"/>
    <x v="0"/>
    <n v="1.3"/>
    <x v="0"/>
    <s v="1.3.4"/>
    <x v="0"/>
    <s v="S"/>
    <s v="Definidos en el Presupuesto de Egresos y los que s"/>
    <s v="02_24"/>
    <x v="1"/>
    <n v="1"/>
    <x v="1"/>
    <n v="14"/>
    <x v="4"/>
    <s v="010_24"/>
    <s v="DIRECCIÓN GENERAL DE CULTURA DE LA PAZ Y"/>
    <x v="0"/>
    <x v="2"/>
    <x v="2"/>
    <x v="81"/>
    <x v="81"/>
    <n v="0"/>
    <x v="0"/>
    <n v="1882356"/>
    <m/>
    <n v="1882356"/>
    <n v="500000"/>
    <n v="411800"/>
    <n v="98600"/>
    <n v="98600"/>
    <n v="0"/>
    <n v="0"/>
    <n v="1470556"/>
    <n v="1783756"/>
    <n v="1470456"/>
    <n v="0"/>
    <n v="0"/>
    <n v="88100"/>
    <n v="1382356"/>
  </r>
  <r>
    <s v="1.1-00-24"/>
    <x v="0"/>
    <n v="1"/>
    <x v="0"/>
    <n v="1.3"/>
    <x v="0"/>
    <s v="1.3.4"/>
    <x v="0"/>
    <s v="F"/>
    <s v="Actividades destinadas a la promoción y fomento de"/>
    <s v="02_24"/>
    <x v="1"/>
    <n v="1"/>
    <x v="1"/>
    <n v="15"/>
    <x v="11"/>
    <s v="010_24"/>
    <s v="DIRECCIÓN GENERAL DE CULTURA DE LA PAZ Y"/>
    <x v="0"/>
    <x v="2"/>
    <x v="2"/>
    <x v="81"/>
    <x v="81"/>
    <n v="0"/>
    <x v="0"/>
    <n v="600000"/>
    <m/>
    <n v="600000"/>
    <n v="500000"/>
    <n v="584640"/>
    <n v="584640"/>
    <n v="584640"/>
    <n v="584640"/>
    <n v="584640"/>
    <n v="15360"/>
    <n v="15360"/>
    <n v="0"/>
    <n v="100000"/>
    <n v="0"/>
    <n v="0"/>
    <n v="100000"/>
  </r>
  <r>
    <s v="1.1-00-24"/>
    <x v="0"/>
    <n v="1"/>
    <x v="0"/>
    <n v="1.3"/>
    <x v="0"/>
    <s v="1.3.4"/>
    <x v="0"/>
    <s v="E"/>
    <s v="Actividades del sector público, que realiza en for"/>
    <s v="01_24"/>
    <x v="8"/>
    <n v="6"/>
    <x v="0"/>
    <n v="4"/>
    <x v="32"/>
    <s v="004_24"/>
    <s v="DIRECCIÓN DE COMUNICACIÓN"/>
    <x v="0"/>
    <x v="2"/>
    <x v="2"/>
    <x v="81"/>
    <x v="81"/>
    <n v="0"/>
    <x v="0"/>
    <n v="450000"/>
    <m/>
    <n v="450000"/>
    <n v="450000"/>
    <n v="262800"/>
    <n v="262800"/>
    <n v="204400"/>
    <n v="204400"/>
    <n v="0"/>
    <n v="187200"/>
    <n v="187200"/>
    <n v="0"/>
    <n v="0"/>
    <n v="0"/>
    <n v="0"/>
    <n v="0"/>
  </r>
  <r>
    <s v="1.1-00-24"/>
    <x v="0"/>
    <n v="1"/>
    <x v="0"/>
    <n v="1.3"/>
    <x v="0"/>
    <s v="1.3.4"/>
    <x v="0"/>
    <s v="O"/>
    <s v="Actividades que realizan la función pública o cont"/>
    <s v="02_24"/>
    <x v="1"/>
    <n v="1"/>
    <x v="1"/>
    <n v="7"/>
    <x v="35"/>
    <s v="007_24"/>
    <s v="DIRECCIÓN DE LA SECRETARÍA GENERAL"/>
    <x v="0"/>
    <x v="2"/>
    <x v="2"/>
    <x v="81"/>
    <x v="81"/>
    <n v="0"/>
    <x v="0"/>
    <n v="200000"/>
    <m/>
    <n v="200000"/>
    <n v="500000"/>
    <n v="0"/>
    <n v="0"/>
    <n v="0"/>
    <n v="0"/>
    <n v="0"/>
    <n v="200000"/>
    <n v="200000"/>
    <n v="0"/>
    <n v="2000000"/>
    <n v="0"/>
    <n v="2300000"/>
    <n v="-300000"/>
  </r>
  <r>
    <s v="1.1-00-24"/>
    <x v="0"/>
    <n v="1"/>
    <x v="0"/>
    <n v="1.3"/>
    <x v="0"/>
    <s v="1.3.4"/>
    <x v="0"/>
    <s v="P"/>
    <s v="Actividades destinadas al desarrollo de programas "/>
    <s v="01_24"/>
    <x v="8"/>
    <n v="6"/>
    <x v="0"/>
    <n v="6"/>
    <x v="17"/>
    <s v="006_24"/>
    <s v="DIRECCIÓN GENERAL DE CENSOS Y ESTADISTIC"/>
    <x v="0"/>
    <x v="2"/>
    <x v="2"/>
    <x v="81"/>
    <x v="81"/>
    <n v="0"/>
    <x v="0"/>
    <n v="3000000"/>
    <m/>
    <n v="3000000"/>
    <n v="1570000"/>
    <n v="2582239.5499999998"/>
    <n v="2582239.5499999998"/>
    <n v="2031239.55"/>
    <n v="1480239.55"/>
    <n v="1480239.55"/>
    <n v="417760.45000000019"/>
    <n v="417760.45000000019"/>
    <n v="0"/>
    <n v="1430000"/>
    <n v="0"/>
    <n v="0"/>
    <n v="1430000"/>
  </r>
  <r>
    <s v="1.1-00-24"/>
    <x v="0"/>
    <n v="1"/>
    <x v="0"/>
    <n v="1.3"/>
    <x v="0"/>
    <s v="1.3.4"/>
    <x v="0"/>
    <s v="M"/>
    <s v="Actividades de apoyo administrativo desarrolladas "/>
    <s v="04_24"/>
    <x v="2"/>
    <n v="6"/>
    <x v="0"/>
    <n v="18"/>
    <x v="3"/>
    <s v="012_24"/>
    <s v="DIRECCIÓN DE PROCESOS ADMINISTRATIVOS Y"/>
    <x v="0"/>
    <x v="2"/>
    <x v="2"/>
    <x v="82"/>
    <x v="82"/>
    <n v="0"/>
    <x v="0"/>
    <n v="26464300"/>
    <m/>
    <n v="26464300"/>
    <n v="7000000"/>
    <n v="11468882.279999999"/>
    <n v="11468882.279999999"/>
    <n v="11468882.279999999"/>
    <n v="11468882.279999999"/>
    <n v="11468882.279999999"/>
    <n v="14995417.720000001"/>
    <n v="14995417.720000001"/>
    <n v="15000000"/>
    <n v="4500000"/>
    <n v="0"/>
    <n v="35700"/>
    <n v="19464300"/>
  </r>
  <r>
    <s v="1.1-00-24"/>
    <x v="0"/>
    <n v="1"/>
    <x v="0"/>
    <n v="1.3"/>
    <x v="0"/>
    <s v="1.3.4"/>
    <x v="0"/>
    <s v="E"/>
    <s v="Actividades del sector público, que realiza en for"/>
    <s v="05_24"/>
    <x v="0"/>
    <n v="6"/>
    <x v="0"/>
    <n v="21"/>
    <x v="1"/>
    <s v="015_24"/>
    <s v="DIRECCIÓN GENERAL DE ADMINISTRACIÓN"/>
    <x v="0"/>
    <x v="2"/>
    <x v="2"/>
    <x v="82"/>
    <x v="82"/>
    <n v="0"/>
    <x v="0"/>
    <n v="2000"/>
    <m/>
    <n v="2000"/>
    <n v="0"/>
    <n v="92.8"/>
    <n v="92.8"/>
    <n v="92.8"/>
    <n v="92.8"/>
    <n v="92.8"/>
    <n v="1907.2"/>
    <n v="1907.2"/>
    <n v="0"/>
    <n v="2000"/>
    <n v="0"/>
    <n v="0"/>
    <n v="2000"/>
  </r>
  <r>
    <s v="1.1-00-24"/>
    <x v="0"/>
    <n v="1"/>
    <x v="0"/>
    <n v="1.3"/>
    <x v="0"/>
    <s v="1.3.4"/>
    <x v="0"/>
    <s v="E"/>
    <s v="Actividades del sector público, que realiza en for"/>
    <s v="05_24"/>
    <x v="0"/>
    <n v="6"/>
    <x v="0"/>
    <n v="24"/>
    <x v="0"/>
    <s v="015_24"/>
    <s v="DIRECCIÓN GENERAL DE ADMINISTRACIÓN"/>
    <x v="0"/>
    <x v="2"/>
    <x v="2"/>
    <x v="82"/>
    <x v="82"/>
    <n v="0"/>
    <x v="0"/>
    <n v="67497510.510000005"/>
    <m/>
    <n v="67497510.510000005"/>
    <n v="1000000"/>
    <n v="52219625.93"/>
    <n v="52219625.93"/>
    <n v="52219625.93"/>
    <n v="52219625.93"/>
    <n v="52219625.93"/>
    <n v="15277884.580000006"/>
    <n v="15277884.580000006"/>
    <n v="66497510.509999998"/>
    <n v="0"/>
    <n v="0"/>
    <n v="0"/>
    <n v="66497510.509999998"/>
  </r>
  <r>
    <s v="1.1-00-24"/>
    <x v="0"/>
    <n v="1"/>
    <x v="0"/>
    <n v="1.3"/>
    <x v="0"/>
    <s v="1.3.4"/>
    <x v="0"/>
    <s v="O"/>
    <s v="Actividades que realizan la función pública o cont"/>
    <s v="02_24"/>
    <x v="1"/>
    <n v="1"/>
    <x v="1"/>
    <n v="7"/>
    <x v="35"/>
    <s v="007_24"/>
    <s v="DIRECCIÓN DE LA SECRETARÍA GENERAL"/>
    <x v="0"/>
    <x v="2"/>
    <x v="2"/>
    <x v="82"/>
    <x v="82"/>
    <n v="0"/>
    <x v="0"/>
    <n v="1200000"/>
    <m/>
    <n v="1200000"/>
    <n v="1000000"/>
    <n v="966883.28"/>
    <n v="966883.28"/>
    <n v="589651.28"/>
    <n v="589651.28"/>
    <n v="589651.28"/>
    <n v="233116.71999999997"/>
    <n v="233116.71999999997"/>
    <n v="200000"/>
    <n v="0"/>
    <n v="0"/>
    <n v="0"/>
    <n v="200000"/>
  </r>
  <r>
    <s v="1.1-00-24"/>
    <x v="0"/>
    <n v="1"/>
    <x v="0"/>
    <n v="1.3"/>
    <x v="0"/>
    <s v="1.3.4"/>
    <x v="0"/>
    <s v="M"/>
    <s v="Actividades de apoyo administrativo desarrolladas "/>
    <s v="04_24"/>
    <x v="2"/>
    <n v="6"/>
    <x v="0"/>
    <n v="18"/>
    <x v="3"/>
    <s v="012_24"/>
    <s v="DIRECCIÓN DE PROCESOS ADMINISTRATIVOS Y"/>
    <x v="0"/>
    <x v="2"/>
    <x v="2"/>
    <x v="83"/>
    <x v="83"/>
    <n v="0"/>
    <x v="0"/>
    <n v="79910000"/>
    <m/>
    <n v="79910000"/>
    <n v="30000000"/>
    <n v="44560152.75"/>
    <n v="44560152.75"/>
    <n v="36550324.869999997"/>
    <n v="36546002.18"/>
    <n v="36124933.539999999"/>
    <n v="35349847.25"/>
    <n v="35349847.25"/>
    <n v="0"/>
    <n v="49910000"/>
    <n v="0"/>
    <n v="0"/>
    <n v="49910000"/>
  </r>
  <r>
    <s v="1.1-00-24"/>
    <x v="0"/>
    <n v="1"/>
    <x v="0"/>
    <n v="1.3"/>
    <x v="0"/>
    <s v="1.3.4"/>
    <x v="0"/>
    <s v="M"/>
    <s v="Actividades de apoyo administrativo desarrolladas "/>
    <s v="04_24"/>
    <x v="2"/>
    <n v="6"/>
    <x v="0"/>
    <n v="18"/>
    <x v="3"/>
    <s v="012_24"/>
    <s v="DIRECCIÓN DE PROCESOS ADMINISTRATIVOS Y"/>
    <x v="0"/>
    <x v="2"/>
    <x v="2"/>
    <x v="84"/>
    <x v="84"/>
    <n v="0"/>
    <x v="0"/>
    <n v="1950000"/>
    <m/>
    <n v="1950000"/>
    <n v="850000"/>
    <n v="1930000"/>
    <n v="1700000"/>
    <n v="819979.61"/>
    <n v="819979.61"/>
    <n v="819979.61"/>
    <n v="20000"/>
    <n v="250000"/>
    <n v="0"/>
    <n v="1100000"/>
    <n v="0"/>
    <n v="0"/>
    <n v="1100000"/>
  </r>
  <r>
    <s v="1.1-00-24"/>
    <x v="0"/>
    <n v="1"/>
    <x v="0"/>
    <n v="1.3"/>
    <x v="0"/>
    <s v="1.3.4"/>
    <x v="0"/>
    <s v="E"/>
    <s v="Actividades del sector público, que realiza en for"/>
    <s v="05_24"/>
    <x v="0"/>
    <n v="6"/>
    <x v="0"/>
    <n v="21"/>
    <x v="1"/>
    <s v="015_24"/>
    <s v="DIRECCIÓN GENERAL DE ADMINISTRACIÓN"/>
    <x v="0"/>
    <x v="2"/>
    <x v="2"/>
    <x v="85"/>
    <x v="85"/>
    <n v="0"/>
    <x v="0"/>
    <n v="160000"/>
    <m/>
    <n v="160000"/>
    <n v="160000"/>
    <n v="139176.79999999999"/>
    <n v="139176.79999999999"/>
    <n v="138599.44"/>
    <n v="138599.44"/>
    <n v="138599.44"/>
    <n v="20823.200000000012"/>
    <n v="20823.200000000012"/>
    <n v="0"/>
    <n v="0"/>
    <n v="0"/>
    <n v="0"/>
    <n v="0"/>
  </r>
  <r>
    <s v="1.1-00-24"/>
    <x v="0"/>
    <n v="1"/>
    <x v="0"/>
    <n v="1.3"/>
    <x v="0"/>
    <s v="1.3.4"/>
    <x v="0"/>
    <s v="E"/>
    <s v="Actividades del sector público, que realiza en for"/>
    <s v="05_24"/>
    <x v="0"/>
    <n v="6"/>
    <x v="0"/>
    <n v="21"/>
    <x v="1"/>
    <s v="015_24"/>
    <s v="DIRECCIÓN GENERAL DE ADMINISTRACIÓN"/>
    <x v="0"/>
    <x v="2"/>
    <x v="2"/>
    <x v="86"/>
    <x v="86"/>
    <n v="0"/>
    <x v="0"/>
    <n v="6000000"/>
    <m/>
    <n v="6000000"/>
    <n v="6000000"/>
    <n v="4706853.3600000003"/>
    <n v="4706853.3600000003"/>
    <n v="4706853.3600000003"/>
    <n v="4706853.3600000003"/>
    <n v="4706853.3600000003"/>
    <n v="1293146.6399999997"/>
    <n v="1293146.6399999997"/>
    <n v="0"/>
    <n v="0"/>
    <n v="0"/>
    <n v="0"/>
    <n v="0"/>
  </r>
  <r>
    <s v="1.1-00-24"/>
    <x v="0"/>
    <n v="3"/>
    <x v="2"/>
    <n v="3.8"/>
    <x v="3"/>
    <s v="3.8.4"/>
    <x v="3"/>
    <s v="E"/>
    <s v="Actividades del sector público, que realiza en for"/>
    <s v="11_24"/>
    <x v="3"/>
    <n v="6"/>
    <x v="0"/>
    <n v="49"/>
    <x v="6"/>
    <s v="031_24"/>
    <s v="DESPACHO DE LA COORDINACIÓN GENERAL DE G"/>
    <x v="0"/>
    <x v="2"/>
    <x v="2"/>
    <x v="87"/>
    <x v="87"/>
    <n v="0"/>
    <x v="0"/>
    <n v="70"/>
    <m/>
    <n v="70"/>
    <n v="400000"/>
    <n v="0"/>
    <n v="0"/>
    <n v="0"/>
    <n v="0"/>
    <n v="0"/>
    <n v="70"/>
    <n v="70"/>
    <n v="0"/>
    <n v="0"/>
    <n v="0"/>
    <n v="399930"/>
    <n v="-399930"/>
  </r>
  <r>
    <s v="1.1-00-24"/>
    <x v="0"/>
    <n v="1"/>
    <x v="0"/>
    <n v="1.3"/>
    <x v="0"/>
    <s v="1.3.4"/>
    <x v="0"/>
    <s v="E"/>
    <s v="Actividades del sector público, que realiza en for"/>
    <s v="05_24"/>
    <x v="0"/>
    <n v="6"/>
    <x v="0"/>
    <n v="21"/>
    <x v="1"/>
    <s v="015_24"/>
    <s v="DIRECCIÓN GENERAL DE ADMINISTRACIÓN"/>
    <x v="0"/>
    <x v="2"/>
    <x v="2"/>
    <x v="88"/>
    <x v="88"/>
    <n v="0"/>
    <x v="0"/>
    <n v="1180000"/>
    <m/>
    <n v="1180000"/>
    <n v="1180000"/>
    <n v="662785.91"/>
    <n v="593402.07999999996"/>
    <n v="593402.06999999995"/>
    <n v="593402.06999999995"/>
    <n v="593402.06999999995"/>
    <n v="517214.08999999997"/>
    <n v="586597.92000000004"/>
    <n v="0"/>
    <n v="0"/>
    <n v="0"/>
    <n v="0"/>
    <n v="0"/>
  </r>
  <r>
    <s v="1.1-00-24"/>
    <x v="0"/>
    <n v="1"/>
    <x v="0"/>
    <n v="1.3"/>
    <x v="0"/>
    <s v="1.3.4"/>
    <x v="0"/>
    <s v="M"/>
    <s v="Actividades de apoyo administrativo desarrolladas "/>
    <s v="04_24"/>
    <x v="2"/>
    <n v="6"/>
    <x v="0"/>
    <n v="19"/>
    <x v="38"/>
    <s v="013_24"/>
    <s v="DIRECCIÓN GENERAL DE FINANZAS"/>
    <x v="0"/>
    <x v="2"/>
    <x v="2"/>
    <x v="89"/>
    <x v="89"/>
    <n v="0"/>
    <x v="0"/>
    <n v="0"/>
    <m/>
    <n v="0"/>
    <n v="0"/>
    <n v="0"/>
    <n v="0"/>
    <n v="0"/>
    <n v="0"/>
    <n v="0"/>
    <n v="0"/>
    <n v="0"/>
    <n v="0"/>
    <n v="0"/>
    <n v="0"/>
    <n v="0"/>
    <n v="0"/>
  </r>
  <r>
    <s v="1.1-00-24"/>
    <x v="0"/>
    <n v="1"/>
    <x v="0"/>
    <n v="1.3"/>
    <x v="0"/>
    <s v="1.3.4"/>
    <x v="0"/>
    <s v="M"/>
    <s v="Actividades de apoyo administrativo desarrolladas "/>
    <s v="04_24"/>
    <x v="2"/>
    <n v="6"/>
    <x v="0"/>
    <n v="18"/>
    <x v="3"/>
    <s v="012_24"/>
    <s v="DIRECCIÓN DE PROCESOS ADMINISTRATIVOS Y"/>
    <x v="0"/>
    <x v="2"/>
    <x v="2"/>
    <x v="90"/>
    <x v="90"/>
    <n v="0"/>
    <x v="0"/>
    <n v="21370861"/>
    <m/>
    <n v="21370861"/>
    <n v="18000000"/>
    <n v="12466078.99"/>
    <n v="12466078.99"/>
    <n v="12466078.99"/>
    <n v="12466078.99"/>
    <n v="12466078.99"/>
    <n v="8904782.0099999998"/>
    <n v="8904782.0099999998"/>
    <n v="2500000"/>
    <n v="1000000"/>
    <n v="0"/>
    <n v="129139"/>
    <n v="3370861"/>
  </r>
  <r>
    <s v="1.1-00-24"/>
    <x v="0"/>
    <n v="1"/>
    <x v="0"/>
    <n v="1.3"/>
    <x v="0"/>
    <s v="1.3.4"/>
    <x v="0"/>
    <s v="E"/>
    <s v="Actividades del sector público, que realiza en for"/>
    <s v="05_24"/>
    <x v="0"/>
    <n v="6"/>
    <x v="0"/>
    <n v="21"/>
    <x v="1"/>
    <s v="015_24"/>
    <s v="DIRECCIÓN GENERAL DE ADMINISTRACIÓN"/>
    <x v="0"/>
    <x v="2"/>
    <x v="2"/>
    <x v="90"/>
    <x v="90"/>
    <n v="0"/>
    <x v="0"/>
    <n v="235740"/>
    <m/>
    <n v="235740"/>
    <n v="685740"/>
    <n v="143933.53"/>
    <n v="143933.53"/>
    <n v="94933.53"/>
    <n v="84385.36"/>
    <n v="76682.73"/>
    <n v="91806.47"/>
    <n v="91806.47"/>
    <n v="0"/>
    <n v="0"/>
    <n v="0"/>
    <n v="450000"/>
    <n v="-450000"/>
  </r>
  <r>
    <s v="1.1-00-24"/>
    <x v="0"/>
    <n v="1"/>
    <x v="0"/>
    <n v="1.7"/>
    <x v="2"/>
    <s v="1.7.2"/>
    <x v="2"/>
    <s v="E"/>
    <s v="Actividades del sector público, que realiza en for"/>
    <s v="02_24"/>
    <x v="1"/>
    <n v="3"/>
    <x v="2"/>
    <n v="11"/>
    <x v="5"/>
    <s v="009_24"/>
    <s v="DIRECCIÓN GENERAL ADJUNTA DE PROTECCIÓN"/>
    <x v="0"/>
    <x v="2"/>
    <x v="2"/>
    <x v="91"/>
    <x v="91"/>
    <n v="0"/>
    <x v="0"/>
    <n v="40000"/>
    <m/>
    <n v="40000"/>
    <n v="0"/>
    <n v="22177.05"/>
    <n v="22177.05"/>
    <n v="22177.05"/>
    <n v="22177.05"/>
    <n v="22177.05"/>
    <n v="17822.95"/>
    <n v="17822.95"/>
    <n v="0"/>
    <n v="40000"/>
    <n v="0"/>
    <n v="0"/>
    <n v="40000"/>
  </r>
  <r>
    <s v="1.1-00-24"/>
    <x v="0"/>
    <n v="3"/>
    <x v="2"/>
    <n v="3.8"/>
    <x v="3"/>
    <s v="3.8.4"/>
    <x v="3"/>
    <s v="E"/>
    <s v="Actividades del sector público, que realiza en for"/>
    <s v="11_24"/>
    <x v="3"/>
    <n v="6"/>
    <x v="0"/>
    <n v="49"/>
    <x v="6"/>
    <s v="031_24"/>
    <s v="DESPACHO DE LA COORDINACIÓN GENERAL DE G"/>
    <x v="0"/>
    <x v="2"/>
    <x v="2"/>
    <x v="91"/>
    <x v="91"/>
    <n v="0"/>
    <x v="0"/>
    <n v="45074"/>
    <m/>
    <n v="45074"/>
    <n v="25000"/>
    <n v="44684"/>
    <n v="44684"/>
    <n v="44684"/>
    <n v="0"/>
    <n v="0"/>
    <n v="390"/>
    <n v="390"/>
    <n v="0"/>
    <n v="26700"/>
    <n v="0"/>
    <n v="6626"/>
    <n v="20074"/>
  </r>
  <r>
    <s v="1.1-00-24"/>
    <x v="0"/>
    <n v="1"/>
    <x v="0"/>
    <n v="1.3"/>
    <x v="0"/>
    <s v="1.3.5"/>
    <x v="8"/>
    <s v="O"/>
    <s v="Actividades que realizan la función pública o cont"/>
    <s v="03_24"/>
    <x v="7"/>
    <n v="1"/>
    <x v="1"/>
    <n v="17"/>
    <x v="14"/>
    <s v="011_24"/>
    <s v="DIRECCIÓN GENERAL JURIDÍCA"/>
    <x v="0"/>
    <x v="2"/>
    <x v="2"/>
    <x v="91"/>
    <x v="91"/>
    <n v="0"/>
    <x v="0"/>
    <n v="8000"/>
    <m/>
    <n v="8000"/>
    <n v="8000"/>
    <n v="0"/>
    <n v="0"/>
    <n v="0"/>
    <n v="0"/>
    <n v="0"/>
    <n v="8000"/>
    <n v="8000"/>
    <n v="0"/>
    <n v="0"/>
    <n v="0"/>
    <n v="0"/>
    <n v="0"/>
  </r>
  <r>
    <s v="1.1-00-24"/>
    <x v="0"/>
    <n v="1"/>
    <x v="0"/>
    <n v="1.3"/>
    <x v="0"/>
    <s v="1.3.4"/>
    <x v="0"/>
    <s v="M"/>
    <s v="Actividades de apoyo administrativo desarrolladas "/>
    <s v="04_24"/>
    <x v="2"/>
    <n v="6"/>
    <x v="0"/>
    <n v="18"/>
    <x v="3"/>
    <s v="012_24"/>
    <s v="DIRECCIÓN DE PROCESOS ADMINISTRATIVOS Y"/>
    <x v="0"/>
    <x v="2"/>
    <x v="2"/>
    <x v="91"/>
    <x v="91"/>
    <n v="0"/>
    <x v="0"/>
    <n v="348"/>
    <m/>
    <n v="348"/>
    <n v="0"/>
    <n v="348"/>
    <n v="348"/>
    <n v="348"/>
    <n v="348"/>
    <n v="348"/>
    <n v="0"/>
    <n v="0"/>
    <n v="0"/>
    <n v="348"/>
    <n v="0"/>
    <n v="0"/>
    <n v="348"/>
  </r>
  <r>
    <s v="1.1-00-24"/>
    <x v="0"/>
    <n v="1"/>
    <x v="0"/>
    <n v="1.3"/>
    <x v="0"/>
    <s v="1.3.4"/>
    <x v="0"/>
    <s v="E"/>
    <s v="Actividades del sector público, que realiza en for"/>
    <s v="05_24"/>
    <x v="0"/>
    <n v="6"/>
    <x v="0"/>
    <n v="21"/>
    <x v="1"/>
    <s v="015_24"/>
    <s v="DIRECCIÓN GENERAL DE ADMINISTRACIÓN"/>
    <x v="0"/>
    <x v="2"/>
    <x v="2"/>
    <x v="91"/>
    <x v="91"/>
    <n v="0"/>
    <x v="0"/>
    <n v="26000"/>
    <m/>
    <n v="26000"/>
    <n v="26000"/>
    <n v="0"/>
    <n v="0"/>
    <n v="0"/>
    <n v="0"/>
    <n v="0"/>
    <n v="26000"/>
    <n v="26000"/>
    <n v="0"/>
    <n v="0"/>
    <n v="0"/>
    <n v="0"/>
    <n v="0"/>
  </r>
  <r>
    <s v="1.1-00-24"/>
    <x v="0"/>
    <n v="3"/>
    <x v="2"/>
    <n v="3.8"/>
    <x v="3"/>
    <s v="3.8.4"/>
    <x v="3"/>
    <s v="E"/>
    <s v="Actividades del sector público, que realiza en for"/>
    <s v="11_24"/>
    <x v="3"/>
    <n v="6"/>
    <x v="0"/>
    <n v="49"/>
    <x v="6"/>
    <s v="031_24"/>
    <s v="DESPACHO DE LA COORDINACIÓN GENERAL DE G"/>
    <x v="0"/>
    <x v="2"/>
    <x v="2"/>
    <x v="92"/>
    <x v="92"/>
    <n v="0"/>
    <x v="0"/>
    <n v="375919"/>
    <m/>
    <n v="375919"/>
    <n v="129193"/>
    <n v="374574.73"/>
    <n v="374574.73"/>
    <n v="374574.73"/>
    <n v="9334.73"/>
    <n v="9334.73"/>
    <n v="1344.2700000000186"/>
    <n v="1344.2700000000186"/>
    <n v="0"/>
    <n v="246726"/>
    <n v="0"/>
    <n v="0"/>
    <n v="246726"/>
  </r>
  <r>
    <s v="1.1-00-24"/>
    <x v="0"/>
    <n v="2"/>
    <x v="1"/>
    <n v="2.2999999999999998"/>
    <x v="5"/>
    <s v="2.3.1"/>
    <x v="5"/>
    <s v="E"/>
    <s v="Actividades del sector público, que realiza en for"/>
    <s v="07_24"/>
    <x v="4"/>
    <n v="3"/>
    <x v="2"/>
    <n v="39"/>
    <x v="8"/>
    <s v="024_24"/>
    <s v="DIRECCIÓN GENERAL DE SALUD PÚBLICA"/>
    <x v="0"/>
    <x v="2"/>
    <x v="2"/>
    <x v="93"/>
    <x v="93"/>
    <n v="0"/>
    <x v="0"/>
    <n v="650000"/>
    <m/>
    <n v="650000"/>
    <n v="650000"/>
    <n v="468827.83"/>
    <n v="468827.83"/>
    <n v="364643.86"/>
    <n v="364643.86"/>
    <n v="364643.86"/>
    <n v="181172.16999999998"/>
    <n v="181172.16999999998"/>
    <n v="0"/>
    <n v="0"/>
    <n v="0"/>
    <n v="0"/>
    <n v="0"/>
  </r>
  <r>
    <s v="1.1-00-24"/>
    <x v="0"/>
    <n v="1"/>
    <x v="0"/>
    <n v="1.7"/>
    <x v="2"/>
    <s v="1.7.1"/>
    <x v="7"/>
    <s v="R"/>
    <s v="Solamente actividades específicas, distintas a las"/>
    <s v="08_24"/>
    <x v="6"/>
    <n v="7"/>
    <x v="4"/>
    <n v="41"/>
    <x v="12"/>
    <s v="025_24"/>
    <s v="DESPACHO DE LA COMISARÍA DE LA POLICÍA P"/>
    <x v="0"/>
    <x v="2"/>
    <x v="2"/>
    <x v="94"/>
    <x v="94"/>
    <n v="0"/>
    <x v="0"/>
    <n v="1276"/>
    <m/>
    <n v="1276"/>
    <n v="0"/>
    <n v="0"/>
    <n v="0"/>
    <n v="0"/>
    <n v="0"/>
    <n v="0"/>
    <n v="1276"/>
    <n v="1276"/>
    <n v="0"/>
    <n v="1276"/>
    <n v="0"/>
    <n v="0"/>
    <n v="1276"/>
  </r>
  <r>
    <s v="1.1-00-24"/>
    <x v="0"/>
    <n v="1"/>
    <x v="0"/>
    <n v="1.3"/>
    <x v="0"/>
    <s v="1.3.4"/>
    <x v="0"/>
    <s v="E"/>
    <s v="Actividades del sector público, que realiza en for"/>
    <s v="05_24"/>
    <x v="0"/>
    <n v="6"/>
    <x v="0"/>
    <n v="21"/>
    <x v="1"/>
    <s v="015_24"/>
    <s v="DIRECCIÓN GENERAL DE ADMINISTRACIÓN"/>
    <x v="0"/>
    <x v="2"/>
    <x v="2"/>
    <x v="94"/>
    <x v="94"/>
    <n v="0"/>
    <x v="0"/>
    <n v="17209320.34"/>
    <m/>
    <n v="17209320.34"/>
    <n v="7000000"/>
    <n v="17178891.690000001"/>
    <n v="16746601.029999999"/>
    <n v="16492453.619999999"/>
    <n v="15038502.9"/>
    <n v="14361151.77"/>
    <n v="30428.64999999851"/>
    <n v="462719.31000000052"/>
    <n v="9759320.3399999999"/>
    <n v="450000"/>
    <n v="0"/>
    <n v="0"/>
    <n v="10209320.34"/>
  </r>
  <r>
    <s v="1.1-00-24"/>
    <x v="0"/>
    <n v="2"/>
    <x v="1"/>
    <n v="2.2999999999999998"/>
    <x v="5"/>
    <s v="2.3.1"/>
    <x v="5"/>
    <s v="E"/>
    <s v="Actividades del sector público, que realiza en for"/>
    <s v="07_24"/>
    <x v="4"/>
    <n v="3"/>
    <x v="2"/>
    <n v="39"/>
    <x v="8"/>
    <s v="024_24"/>
    <s v="DIRECCIÓN GENERAL DE SALUD PÚBLICA"/>
    <x v="0"/>
    <x v="2"/>
    <x v="2"/>
    <x v="95"/>
    <x v="95"/>
    <n v="0"/>
    <x v="0"/>
    <n v="30000"/>
    <m/>
    <n v="30000"/>
    <n v="30000"/>
    <n v="11109.32"/>
    <n v="8209.32"/>
    <n v="8209.32"/>
    <n v="0"/>
    <n v="0"/>
    <n v="18890.68"/>
    <n v="21790.68"/>
    <n v="0"/>
    <n v="0"/>
    <n v="0"/>
    <n v="0"/>
    <n v="0"/>
  </r>
  <r>
    <s v="1.1-00-24"/>
    <x v="0"/>
    <n v="2"/>
    <x v="1"/>
    <n v="2.2000000000000002"/>
    <x v="1"/>
    <s v="2.2.7"/>
    <x v="1"/>
    <s v="E"/>
    <s v="Actividades del sector público, que realiza en for"/>
    <s v="07_24"/>
    <x v="4"/>
    <n v="2"/>
    <x v="7"/>
    <n v="36"/>
    <x v="21"/>
    <s v="022_24"/>
    <s v="DIRECCIÓN GENERAL DE AGUA POTABLE Y SANE"/>
    <x v="0"/>
    <x v="2"/>
    <x v="2"/>
    <x v="96"/>
    <x v="96"/>
    <n v="0"/>
    <x v="0"/>
    <n v="251819047.43000001"/>
    <m/>
    <n v="251819047.43000001"/>
    <n v="61975132.049999997"/>
    <n v="207339421.69999999"/>
    <n v="206909293.69999999"/>
    <n v="196871024.5"/>
    <n v="158474599.00999999"/>
    <n v="156253955.38"/>
    <n v="44479625.730000019"/>
    <n v="44909753.730000019"/>
    <n v="150278328.94999999"/>
    <n v="91265586.430000007"/>
    <n v="0"/>
    <n v="51700000"/>
    <n v="189843915.38"/>
  </r>
  <r>
    <s v="1.1-00-24"/>
    <x v="0"/>
    <n v="1"/>
    <x v="0"/>
    <n v="1.7"/>
    <x v="2"/>
    <s v="1.7.2"/>
    <x v="2"/>
    <s v="E"/>
    <s v="Actividades del sector público, que realiza en for"/>
    <s v="02_24"/>
    <x v="1"/>
    <n v="3"/>
    <x v="2"/>
    <n v="11"/>
    <x v="5"/>
    <s v="009_24"/>
    <s v="DIRECCIÓN GENERAL ADJUNTA DE PROTECCIÓN"/>
    <x v="0"/>
    <x v="2"/>
    <x v="2"/>
    <x v="96"/>
    <x v="96"/>
    <n v="0"/>
    <x v="0"/>
    <n v="40000"/>
    <m/>
    <n v="40000"/>
    <n v="80000"/>
    <n v="0"/>
    <n v="0"/>
    <n v="0"/>
    <n v="0"/>
    <n v="0"/>
    <n v="40000"/>
    <n v="40000"/>
    <n v="0"/>
    <n v="0"/>
    <n v="0"/>
    <n v="40000"/>
    <n v="-40000"/>
  </r>
  <r>
    <s v="1.1-00-24"/>
    <x v="0"/>
    <n v="1"/>
    <x v="0"/>
    <n v="1.3"/>
    <x v="0"/>
    <s v="1.3.4"/>
    <x v="0"/>
    <s v="E"/>
    <s v="Actividades del sector público, que realiza en for"/>
    <s v="05_24"/>
    <x v="0"/>
    <n v="6"/>
    <x v="0"/>
    <n v="21"/>
    <x v="1"/>
    <s v="015_24"/>
    <s v="DIRECCIÓN GENERAL DE ADMINISTRACIÓN"/>
    <x v="0"/>
    <x v="2"/>
    <x v="2"/>
    <x v="96"/>
    <x v="96"/>
    <n v="0"/>
    <x v="0"/>
    <n v="20000000"/>
    <m/>
    <n v="20000000"/>
    <n v="10000000"/>
    <n v="18171342.920000002"/>
    <n v="18102501.559999999"/>
    <n v="14287069.550000001"/>
    <n v="9317731.7699999996"/>
    <n v="9317731.7699999996"/>
    <n v="1828657.0799999982"/>
    <n v="1897498.4400000013"/>
    <n v="10000000"/>
    <n v="0"/>
    <n v="0"/>
    <n v="0"/>
    <n v="10000000"/>
  </r>
  <r>
    <s v="1.1-00-24"/>
    <x v="0"/>
    <n v="1"/>
    <x v="0"/>
    <n v="1.3"/>
    <x v="0"/>
    <s v="1.3.4"/>
    <x v="0"/>
    <s v="E"/>
    <s v="Actividades del sector público, que realiza en for"/>
    <s v="09_24"/>
    <x v="10"/>
    <n v="3"/>
    <x v="2"/>
    <n v="43"/>
    <x v="19"/>
    <s v="027_24"/>
    <s v="DIRECCIÓN DE RASTRO MUNICIPAL"/>
    <x v="0"/>
    <x v="2"/>
    <x v="2"/>
    <x v="96"/>
    <x v="96"/>
    <n v="0"/>
    <x v="0"/>
    <n v="100000"/>
    <m/>
    <n v="100000"/>
    <n v="300000"/>
    <n v="93960"/>
    <n v="93960"/>
    <n v="0"/>
    <n v="0"/>
    <n v="0"/>
    <n v="6040"/>
    <n v="6040"/>
    <n v="0"/>
    <n v="0"/>
    <n v="0"/>
    <n v="200000"/>
    <n v="-200000"/>
  </r>
  <r>
    <s v="1.1-00-24"/>
    <x v="0"/>
    <n v="2"/>
    <x v="1"/>
    <n v="2.1"/>
    <x v="4"/>
    <s v="2.1.5"/>
    <x v="9"/>
    <s v="R"/>
    <s v="Solamente actividades específicas, distintas a las"/>
    <s v="17_24"/>
    <x v="9"/>
    <n v="4"/>
    <x v="3"/>
    <n v="56"/>
    <x v="18"/>
    <s v="037_24"/>
    <s v="UNIDAD DE ACOPIO Y SALUD ANIMAL MUNICIPA"/>
    <x v="0"/>
    <x v="2"/>
    <x v="2"/>
    <x v="97"/>
    <x v="97"/>
    <n v="0"/>
    <x v="0"/>
    <n v="0"/>
    <m/>
    <n v="0"/>
    <n v="80000"/>
    <n v="0"/>
    <n v="0"/>
    <n v="0"/>
    <n v="0"/>
    <n v="0"/>
    <n v="0"/>
    <n v="0"/>
    <n v="0"/>
    <n v="0"/>
    <n v="0"/>
    <n v="80000"/>
    <n v="-80000"/>
  </r>
  <r>
    <s v="1.1-00-24"/>
    <x v="0"/>
    <n v="2"/>
    <x v="1"/>
    <n v="2.1"/>
    <x v="4"/>
    <s v="2.1.1"/>
    <x v="4"/>
    <s v="E"/>
    <s v="Actividades del sector público, que realiza en for"/>
    <s v="07_24"/>
    <x v="4"/>
    <n v="3"/>
    <x v="2"/>
    <n v="35"/>
    <x v="7"/>
    <s v="021_24"/>
    <s v="DIRECCIÓN DE ASEO PÚBLICO"/>
    <x v="0"/>
    <x v="2"/>
    <x v="2"/>
    <x v="97"/>
    <x v="97"/>
    <n v="0"/>
    <x v="0"/>
    <n v="42277287.939999998"/>
    <m/>
    <n v="42277287.939999998"/>
    <n v="10000000"/>
    <n v="42277287.939999998"/>
    <n v="42277287.939999998"/>
    <n v="42277287.939999998"/>
    <n v="42277287.939999998"/>
    <n v="42277287.939999998"/>
    <n v="0"/>
    <n v="0"/>
    <n v="32277287.940000001"/>
    <n v="0"/>
    <n v="0"/>
    <n v="0"/>
    <n v="32277287.940000001"/>
  </r>
  <r>
    <s v="1.1-00-24"/>
    <x v="0"/>
    <n v="2"/>
    <x v="1"/>
    <n v="2.2999999999999998"/>
    <x v="5"/>
    <s v="2.3.1"/>
    <x v="5"/>
    <s v="E"/>
    <s v="Actividades del sector público, que realiza en for"/>
    <s v="07_24"/>
    <x v="4"/>
    <n v="3"/>
    <x v="2"/>
    <n v="39"/>
    <x v="8"/>
    <s v="024_24"/>
    <s v="DIRECCIÓN GENERAL DE SALUD PÚBLICA"/>
    <x v="0"/>
    <x v="2"/>
    <x v="2"/>
    <x v="97"/>
    <x v="97"/>
    <n v="0"/>
    <x v="0"/>
    <n v="1000000"/>
    <m/>
    <n v="1000000"/>
    <n v="1000000"/>
    <n v="998329.24"/>
    <n v="998329.24"/>
    <n v="428572.53"/>
    <n v="428572.53"/>
    <n v="426016.82"/>
    <n v="1670.7600000000093"/>
    <n v="1670.7600000000093"/>
    <n v="0"/>
    <n v="0"/>
    <n v="0"/>
    <n v="0"/>
    <n v="0"/>
  </r>
  <r>
    <s v="1.1-00-24"/>
    <x v="0"/>
    <n v="1"/>
    <x v="0"/>
    <n v="1.3"/>
    <x v="0"/>
    <s v="1.3.4"/>
    <x v="0"/>
    <s v="E"/>
    <s v="Actividades del sector público, que realiza en for"/>
    <s v="01_24"/>
    <x v="8"/>
    <n v="5"/>
    <x v="5"/>
    <n v="2"/>
    <x v="15"/>
    <s v="002_24"/>
    <s v="DIRECCIÓN GENERAL DE RELACIONES PÚBLICAS"/>
    <x v="0"/>
    <x v="2"/>
    <x v="2"/>
    <x v="97"/>
    <x v="97"/>
    <n v="0"/>
    <x v="0"/>
    <n v="0"/>
    <m/>
    <n v="0"/>
    <n v="15000"/>
    <n v="0"/>
    <n v="0"/>
    <n v="0"/>
    <n v="0"/>
    <n v="0"/>
    <n v="0"/>
    <n v="0"/>
    <n v="0"/>
    <n v="0"/>
    <n v="0"/>
    <n v="15000"/>
    <n v="-15000"/>
  </r>
  <r>
    <s v="1.1-00-24"/>
    <x v="0"/>
    <n v="1"/>
    <x v="0"/>
    <n v="1.3"/>
    <x v="0"/>
    <s v="1.3.4"/>
    <x v="0"/>
    <s v="E"/>
    <s v="Actividades del sector público, que realiza en for"/>
    <s v="01_24"/>
    <x v="8"/>
    <n v="5"/>
    <x v="5"/>
    <n v="5"/>
    <x v="16"/>
    <s v="005_24"/>
    <s v="DIRECCIÓN GENERAL DE RELACIONES GUBERNAM"/>
    <x v="0"/>
    <x v="2"/>
    <x v="2"/>
    <x v="97"/>
    <x v="97"/>
    <n v="0"/>
    <x v="0"/>
    <n v="15000"/>
    <m/>
    <n v="15000"/>
    <n v="0"/>
    <n v="820.82"/>
    <n v="820.82"/>
    <n v="820.82"/>
    <n v="820.82"/>
    <n v="820.82"/>
    <n v="14179.18"/>
    <n v="14179.18"/>
    <n v="0"/>
    <n v="15000"/>
    <n v="0"/>
    <n v="0"/>
    <n v="15000"/>
  </r>
  <r>
    <s v="2.5-02-24"/>
    <x v="4"/>
    <n v="2"/>
    <x v="1"/>
    <n v="2.1"/>
    <x v="4"/>
    <s v="2.1.1"/>
    <x v="4"/>
    <s v="E"/>
    <s v="Actividades del sector público, que realiza en for"/>
    <s v="07_24"/>
    <x v="4"/>
    <n v="3"/>
    <x v="2"/>
    <n v="35"/>
    <x v="7"/>
    <s v="021_24"/>
    <s v="DIRECCIÓN DE ASEO PÚBLICO"/>
    <x v="0"/>
    <x v="2"/>
    <x v="2"/>
    <x v="97"/>
    <x v="97"/>
    <n v="0"/>
    <x v="0"/>
    <n v="189500950.12"/>
    <m/>
    <n v="189500950.12"/>
    <n v="100000000"/>
    <n v="126747899.01000001"/>
    <n v="126747899.01000001"/>
    <n v="116375577.41"/>
    <n v="116375577.41"/>
    <n v="116375577.41"/>
    <n v="62753051.109999999"/>
    <n v="62753051.109999999"/>
    <n v="94240000"/>
    <n v="4739049.88"/>
    <n v="0"/>
    <n v="9478099.7599999998"/>
    <n v="89500950.120000005"/>
  </r>
  <r>
    <s v="1.1-00-24"/>
    <x v="0"/>
    <n v="1"/>
    <x v="0"/>
    <n v="1.3"/>
    <x v="0"/>
    <s v="1.3.4"/>
    <x v="0"/>
    <s v="E"/>
    <s v="Actividades del sector público, que realiza en for"/>
    <s v="01_24"/>
    <x v="8"/>
    <n v="6"/>
    <x v="0"/>
    <n v="4"/>
    <x v="32"/>
    <s v="004_24"/>
    <s v="DIRECCIÓN DE COMUNICACIÓN"/>
    <x v="0"/>
    <x v="2"/>
    <x v="2"/>
    <x v="98"/>
    <x v="98"/>
    <n v="0"/>
    <x v="0"/>
    <n v="35000000"/>
    <m/>
    <n v="35000000"/>
    <n v="27900000"/>
    <n v="25957882"/>
    <n v="25957882"/>
    <n v="16155961.529999999"/>
    <n v="10005465.23"/>
    <n v="6340811.46"/>
    <n v="9042118"/>
    <n v="9042118"/>
    <n v="0"/>
    <n v="7100000"/>
    <n v="0"/>
    <n v="0"/>
    <n v="7100000"/>
  </r>
  <r>
    <s v="1.1-00-24"/>
    <x v="0"/>
    <n v="1"/>
    <x v="0"/>
    <n v="1.3"/>
    <x v="0"/>
    <s v="1.3.4"/>
    <x v="0"/>
    <s v="E"/>
    <s v="Actividades del sector público, que realiza en for"/>
    <s v="01_24"/>
    <x v="8"/>
    <n v="6"/>
    <x v="0"/>
    <n v="4"/>
    <x v="32"/>
    <s v="004_24"/>
    <s v="DIRECCIÓN DE COMUNICACIÓN"/>
    <x v="0"/>
    <x v="2"/>
    <x v="2"/>
    <x v="98"/>
    <x v="98"/>
    <n v="1"/>
    <x v="7"/>
    <n v="1740000"/>
    <m/>
    <n v="1740000"/>
    <n v="1500000"/>
    <n v="0"/>
    <n v="0"/>
    <n v="0"/>
    <n v="0"/>
    <n v="0"/>
    <n v="1740000"/>
    <n v="1740000"/>
    <n v="0"/>
    <n v="240000"/>
    <n v="0"/>
    <n v="0"/>
    <n v="240000"/>
  </r>
  <r>
    <s v="1.1-00-24"/>
    <x v="0"/>
    <n v="1"/>
    <x v="0"/>
    <n v="1.3"/>
    <x v="0"/>
    <s v="1.3.4"/>
    <x v="0"/>
    <s v="E"/>
    <s v="Actividades del sector público, que realiza en for"/>
    <s v="05_24"/>
    <x v="0"/>
    <n v="6"/>
    <x v="0"/>
    <n v="21"/>
    <x v="1"/>
    <s v="015_24"/>
    <s v="DIRECCIÓN GENERAL DE ADMINISTRACIÓN"/>
    <x v="0"/>
    <x v="2"/>
    <x v="2"/>
    <x v="99"/>
    <x v="99"/>
    <n v="0"/>
    <x v="0"/>
    <n v="4866666.55"/>
    <m/>
    <n v="4866666.55"/>
    <n v="4866666.55"/>
    <n v="3649999.82"/>
    <n v="3649999.82"/>
    <n v="3649999.82"/>
    <n v="2838888.85"/>
    <n v="2838888.85"/>
    <n v="1216666.73"/>
    <n v="1216666.73"/>
    <n v="0"/>
    <n v="0"/>
    <n v="0"/>
    <n v="0"/>
    <n v="0"/>
  </r>
  <r>
    <s v="1.1-00-24"/>
    <x v="0"/>
    <n v="1"/>
    <x v="0"/>
    <n v="1.3"/>
    <x v="0"/>
    <s v="1.3.4"/>
    <x v="0"/>
    <s v="E"/>
    <s v="Actividades del sector público, que realiza en for"/>
    <s v="01_24"/>
    <x v="8"/>
    <n v="6"/>
    <x v="0"/>
    <n v="4"/>
    <x v="32"/>
    <s v="004_24"/>
    <s v="DIRECCIÓN DE COMUNICACIÓN"/>
    <x v="0"/>
    <x v="2"/>
    <x v="2"/>
    <x v="100"/>
    <x v="100"/>
    <n v="0"/>
    <x v="0"/>
    <n v="4728216"/>
    <m/>
    <n v="4728216"/>
    <n v="3000000"/>
    <n v="2336400"/>
    <n v="2336400"/>
    <n v="2336400"/>
    <n v="1817200"/>
    <n v="1817200"/>
    <n v="2391816"/>
    <n v="2391816"/>
    <n v="0"/>
    <n v="1728216"/>
    <n v="0"/>
    <n v="0"/>
    <n v="1728216"/>
  </r>
  <r>
    <s v="1.1-00-24"/>
    <x v="0"/>
    <n v="1"/>
    <x v="0"/>
    <n v="1.3"/>
    <x v="0"/>
    <s v="1.3.4"/>
    <x v="0"/>
    <s v="E"/>
    <s v="Actividades del sector público, que realiza en for"/>
    <s v="01_24"/>
    <x v="8"/>
    <n v="6"/>
    <x v="0"/>
    <n v="4"/>
    <x v="32"/>
    <s v="004_24"/>
    <s v="DIRECCIÓN DE COMUNICACIÓN"/>
    <x v="0"/>
    <x v="2"/>
    <x v="2"/>
    <x v="101"/>
    <x v="101"/>
    <n v="0"/>
    <x v="0"/>
    <n v="8995784"/>
    <m/>
    <n v="8995784"/>
    <n v="7000000"/>
    <n v="5421165.9800000004"/>
    <n v="5421165.9800000004"/>
    <n v="5421165.96"/>
    <n v="4883129.08"/>
    <n v="4883129.08"/>
    <n v="3574618.0199999996"/>
    <n v="3574618.0199999996"/>
    <n v="0"/>
    <n v="1995784"/>
    <n v="0"/>
    <n v="0"/>
    <n v="1995784"/>
  </r>
  <r>
    <s v="1.1-00-24"/>
    <x v="0"/>
    <n v="3"/>
    <x v="2"/>
    <n v="3.8"/>
    <x v="3"/>
    <s v="3.8.4"/>
    <x v="3"/>
    <s v="E"/>
    <s v="Actividades del sector público, que realiza en for"/>
    <s v="11_24"/>
    <x v="3"/>
    <n v="6"/>
    <x v="0"/>
    <n v="49"/>
    <x v="6"/>
    <s v="031_24"/>
    <s v="DESPACHO DE LA COORDINACIÓN GENERAL DE G"/>
    <x v="0"/>
    <x v="2"/>
    <x v="2"/>
    <x v="102"/>
    <x v="102"/>
    <n v="0"/>
    <x v="0"/>
    <n v="30000"/>
    <m/>
    <n v="30000"/>
    <n v="0"/>
    <n v="17056"/>
    <n v="17056"/>
    <n v="0"/>
    <n v="0"/>
    <n v="0"/>
    <n v="12944"/>
    <n v="12944"/>
    <n v="0"/>
    <n v="30000"/>
    <n v="0"/>
    <n v="0"/>
    <n v="30000"/>
  </r>
  <r>
    <s v="1.1-00-24"/>
    <x v="0"/>
    <n v="1"/>
    <x v="0"/>
    <n v="1.7"/>
    <x v="2"/>
    <s v="1.7.1"/>
    <x v="7"/>
    <s v="R"/>
    <s v="Solamente actividades específicas, distintas a las"/>
    <s v="08_24"/>
    <x v="6"/>
    <n v="7"/>
    <x v="4"/>
    <n v="41"/>
    <x v="12"/>
    <s v="025_24"/>
    <s v="DESPACHO DE LA COMISARÍA DE LA POLICÍA P"/>
    <x v="0"/>
    <x v="2"/>
    <x v="2"/>
    <x v="102"/>
    <x v="102"/>
    <n v="0"/>
    <x v="0"/>
    <n v="35000"/>
    <m/>
    <n v="35000"/>
    <n v="0"/>
    <n v="25193.52"/>
    <n v="25193.52"/>
    <n v="25193.52"/>
    <n v="25193.52"/>
    <n v="25193.52"/>
    <n v="9806.48"/>
    <n v="9806.48"/>
    <n v="35000"/>
    <n v="0"/>
    <n v="0"/>
    <n v="0"/>
    <n v="35000"/>
  </r>
  <r>
    <s v="1.1-00-24"/>
    <x v="0"/>
    <n v="1"/>
    <x v="0"/>
    <n v="1.3"/>
    <x v="0"/>
    <s v="1.3.4"/>
    <x v="0"/>
    <s v="M"/>
    <s v="Actividades de apoyo administrativo desarrolladas "/>
    <s v="04_24"/>
    <x v="2"/>
    <n v="6"/>
    <x v="0"/>
    <n v="18"/>
    <x v="3"/>
    <s v="012_24"/>
    <s v="DIRECCIÓN DE PROCESOS ADMINISTRATIVOS Y"/>
    <x v="0"/>
    <x v="2"/>
    <x v="2"/>
    <x v="102"/>
    <x v="102"/>
    <n v="0"/>
    <x v="0"/>
    <n v="8960"/>
    <m/>
    <n v="8960"/>
    <n v="8960"/>
    <n v="0"/>
    <n v="0"/>
    <n v="0"/>
    <n v="0"/>
    <n v="0"/>
    <n v="8960"/>
    <n v="8960"/>
    <n v="0"/>
    <n v="0"/>
    <n v="0"/>
    <n v="0"/>
    <n v="0"/>
  </r>
  <r>
    <s v="1.1-00-24"/>
    <x v="0"/>
    <n v="1"/>
    <x v="0"/>
    <n v="1.3"/>
    <x v="0"/>
    <s v="1.3.4"/>
    <x v="0"/>
    <s v="E"/>
    <s v="Actividades del sector público, que realiza en for"/>
    <s v="01_24"/>
    <x v="8"/>
    <n v="6"/>
    <x v="0"/>
    <n v="3"/>
    <x v="29"/>
    <s v="003_24"/>
    <s v="JEFATURA DE GABINETE"/>
    <x v="0"/>
    <x v="2"/>
    <x v="2"/>
    <x v="102"/>
    <x v="102"/>
    <n v="0"/>
    <x v="0"/>
    <n v="14707.69"/>
    <m/>
    <n v="14707.69"/>
    <n v="14707.69"/>
    <n v="0"/>
    <n v="0"/>
    <n v="0"/>
    <n v="0"/>
    <n v="0"/>
    <n v="14707.69"/>
    <n v="14707.69"/>
    <n v="0"/>
    <n v="0"/>
    <n v="0"/>
    <n v="0"/>
    <n v="0"/>
  </r>
  <r>
    <s v="1.1-00-24"/>
    <x v="0"/>
    <n v="1"/>
    <x v="0"/>
    <n v="1.3"/>
    <x v="0"/>
    <s v="1.3.4"/>
    <x v="0"/>
    <s v="O"/>
    <s v="Actividades que realizan la función pública o cont"/>
    <s v="02_24"/>
    <x v="1"/>
    <n v="1"/>
    <x v="1"/>
    <n v="7"/>
    <x v="35"/>
    <s v="007_24"/>
    <s v="DIRECCIÓN DE LA SECRETARÍA GENERAL"/>
    <x v="0"/>
    <x v="2"/>
    <x v="2"/>
    <x v="102"/>
    <x v="102"/>
    <n v="0"/>
    <x v="0"/>
    <n v="3700"/>
    <m/>
    <n v="3700"/>
    <n v="0"/>
    <n v="0"/>
    <n v="0"/>
    <n v="0"/>
    <n v="0"/>
    <n v="0"/>
    <n v="3700"/>
    <n v="3700"/>
    <n v="0"/>
    <n v="3700"/>
    <n v="0"/>
    <n v="0"/>
    <n v="3700"/>
  </r>
  <r>
    <s v="1.1-00-24"/>
    <x v="0"/>
    <n v="1"/>
    <x v="0"/>
    <n v="1.3"/>
    <x v="0"/>
    <s v="1.3.4"/>
    <x v="0"/>
    <s v="P"/>
    <s v="Actividades destinadas al desarrollo de programas "/>
    <s v="01_24"/>
    <x v="8"/>
    <n v="6"/>
    <x v="0"/>
    <n v="6"/>
    <x v="17"/>
    <s v="006_24"/>
    <s v="DIRECCIÓN GENERAL DE CENSOS Y ESTADISTIC"/>
    <x v="0"/>
    <x v="2"/>
    <x v="2"/>
    <x v="102"/>
    <x v="102"/>
    <n v="0"/>
    <x v="0"/>
    <n v="18100"/>
    <m/>
    <n v="18100"/>
    <n v="0"/>
    <n v="15804"/>
    <n v="15804"/>
    <n v="15804"/>
    <n v="15804"/>
    <n v="15804"/>
    <n v="2296"/>
    <n v="2296"/>
    <n v="0"/>
    <n v="18100"/>
    <n v="0"/>
    <n v="0"/>
    <n v="18100"/>
  </r>
  <r>
    <s v="1.1-00-24"/>
    <x v="0"/>
    <n v="2"/>
    <x v="1"/>
    <n v="2.1"/>
    <x v="4"/>
    <s v="2.1.5"/>
    <x v="9"/>
    <s v="R"/>
    <s v="Solamente actividades específicas, distintas a las"/>
    <s v="17_24"/>
    <x v="9"/>
    <n v="4"/>
    <x v="3"/>
    <n v="56"/>
    <x v="18"/>
    <s v="037_24"/>
    <s v="UNIDAD DE ACOPIO Y SALUD ANIMAL MUNICIPA"/>
    <x v="0"/>
    <x v="2"/>
    <x v="2"/>
    <x v="103"/>
    <x v="103"/>
    <n v="0"/>
    <x v="0"/>
    <n v="3000"/>
    <m/>
    <n v="3000"/>
    <n v="0"/>
    <n v="2220"/>
    <n v="2220"/>
    <n v="2220"/>
    <n v="2220"/>
    <n v="2220"/>
    <n v="780"/>
    <n v="780"/>
    <n v="0"/>
    <n v="3000"/>
    <n v="0"/>
    <n v="0"/>
    <n v="3000"/>
  </r>
  <r>
    <s v="1.1-00-24"/>
    <x v="0"/>
    <n v="1"/>
    <x v="0"/>
    <n v="1.7"/>
    <x v="2"/>
    <s v="1.7.1"/>
    <x v="7"/>
    <s v="R"/>
    <s v="Solamente actividades específicas, distintas a las"/>
    <s v="08_24"/>
    <x v="6"/>
    <n v="7"/>
    <x v="4"/>
    <n v="40"/>
    <x v="31"/>
    <s v="025_24"/>
    <s v="DESPACHO DE LA COMISARÍA DE LA POLICÍA P"/>
    <x v="0"/>
    <x v="2"/>
    <x v="2"/>
    <x v="103"/>
    <x v="103"/>
    <n v="0"/>
    <x v="0"/>
    <n v="15000"/>
    <m/>
    <n v="15000"/>
    <n v="0"/>
    <n v="6755.56"/>
    <n v="6755.56"/>
    <n v="6755.56"/>
    <n v="6755.56"/>
    <n v="6755.56"/>
    <n v="8244.4399999999987"/>
    <n v="8244.4399999999987"/>
    <n v="0"/>
    <n v="15000"/>
    <n v="0"/>
    <n v="0"/>
    <n v="15000"/>
  </r>
  <r>
    <s v="1.1-00-24"/>
    <x v="0"/>
    <n v="1"/>
    <x v="0"/>
    <n v="1.3"/>
    <x v="0"/>
    <s v="1.3.4"/>
    <x v="0"/>
    <s v="M"/>
    <s v="Actividades de apoyo administrativo desarrolladas "/>
    <s v="04_24"/>
    <x v="2"/>
    <n v="6"/>
    <x v="0"/>
    <n v="18"/>
    <x v="3"/>
    <s v="012_24"/>
    <s v="DIRECCIÓN DE PROCESOS ADMINISTRATIVOS Y"/>
    <x v="0"/>
    <x v="2"/>
    <x v="2"/>
    <x v="103"/>
    <x v="103"/>
    <n v="0"/>
    <x v="0"/>
    <n v="2480"/>
    <m/>
    <n v="2480"/>
    <n v="2480"/>
    <n v="0"/>
    <n v="0"/>
    <n v="0"/>
    <n v="0"/>
    <n v="0"/>
    <n v="2480"/>
    <n v="2480"/>
    <n v="0"/>
    <n v="0"/>
    <n v="0"/>
    <n v="0"/>
    <n v="0"/>
  </r>
  <r>
    <s v="1.1-00-24"/>
    <x v="0"/>
    <n v="1"/>
    <x v="0"/>
    <n v="1.3"/>
    <x v="0"/>
    <s v="1.3.4"/>
    <x v="0"/>
    <s v="P"/>
    <s v="Actividades destinadas al desarrollo de programas "/>
    <s v="01_24"/>
    <x v="8"/>
    <n v="6"/>
    <x v="0"/>
    <n v="6"/>
    <x v="17"/>
    <s v="006_24"/>
    <s v="DIRECCIÓN GENERAL DE CENSOS Y ESTADISTIC"/>
    <x v="0"/>
    <x v="2"/>
    <x v="2"/>
    <x v="103"/>
    <x v="103"/>
    <n v="0"/>
    <x v="0"/>
    <n v="4617.5"/>
    <m/>
    <n v="4617.5"/>
    <n v="0"/>
    <n v="4617"/>
    <n v="4617"/>
    <n v="4617"/>
    <n v="4617"/>
    <n v="4617"/>
    <n v="0.5"/>
    <n v="0.5"/>
    <n v="0"/>
    <n v="4617.5"/>
    <n v="0"/>
    <n v="0"/>
    <n v="4617.5"/>
  </r>
  <r>
    <s v="1.1-00-24"/>
    <x v="0"/>
    <n v="3"/>
    <x v="2"/>
    <n v="3.8"/>
    <x v="3"/>
    <s v="3.8.4"/>
    <x v="3"/>
    <s v="E"/>
    <s v="Actividades del sector público, que realiza en for"/>
    <s v="11_24"/>
    <x v="3"/>
    <n v="6"/>
    <x v="0"/>
    <n v="49"/>
    <x v="6"/>
    <s v="031_24"/>
    <s v="DESPACHO DE LA COORDINACIÓN GENERAL DE G"/>
    <x v="0"/>
    <x v="2"/>
    <x v="2"/>
    <x v="104"/>
    <x v="104"/>
    <n v="0"/>
    <x v="0"/>
    <n v="28006"/>
    <m/>
    <n v="28006"/>
    <n v="0"/>
    <n v="28006"/>
    <n v="28006"/>
    <n v="0"/>
    <n v="0"/>
    <n v="0"/>
    <n v="0"/>
    <n v="0"/>
    <n v="0"/>
    <n v="28006"/>
    <n v="0"/>
    <n v="0"/>
    <n v="28006"/>
  </r>
  <r>
    <s v="1.1-00-24"/>
    <x v="0"/>
    <n v="1"/>
    <x v="0"/>
    <n v="1.7"/>
    <x v="2"/>
    <s v="1.7.1"/>
    <x v="7"/>
    <s v="R"/>
    <s v="Solamente actividades específicas, distintas a las"/>
    <s v="08_24"/>
    <x v="6"/>
    <n v="7"/>
    <x v="4"/>
    <n v="41"/>
    <x v="12"/>
    <s v="025_24"/>
    <s v="DESPACHO DE LA COMISARÍA DE LA POLICÍA P"/>
    <x v="0"/>
    <x v="2"/>
    <x v="2"/>
    <x v="104"/>
    <x v="104"/>
    <n v="0"/>
    <x v="0"/>
    <n v="35000"/>
    <m/>
    <n v="35000"/>
    <n v="0"/>
    <n v="19848.97"/>
    <n v="19848.97"/>
    <n v="19848.97"/>
    <n v="19848.97"/>
    <n v="19848.97"/>
    <n v="15151.029999999999"/>
    <n v="15151.029999999999"/>
    <n v="35000"/>
    <n v="0"/>
    <n v="0"/>
    <n v="0"/>
    <n v="35000"/>
  </r>
  <r>
    <s v="1.1-00-24"/>
    <x v="0"/>
    <n v="1"/>
    <x v="0"/>
    <n v="1.3"/>
    <x v="0"/>
    <s v="1.3.4"/>
    <x v="0"/>
    <s v="E"/>
    <s v="Actividades del sector público, que realiza en for"/>
    <s v="01_24"/>
    <x v="8"/>
    <n v="6"/>
    <x v="0"/>
    <n v="3"/>
    <x v="29"/>
    <s v="003_24"/>
    <s v="JEFATURA DE GABINETE"/>
    <x v="0"/>
    <x v="2"/>
    <x v="2"/>
    <x v="104"/>
    <x v="104"/>
    <n v="0"/>
    <x v="0"/>
    <n v="11397.95"/>
    <m/>
    <n v="11397.95"/>
    <n v="11397.95"/>
    <n v="0"/>
    <n v="0"/>
    <n v="0"/>
    <n v="0"/>
    <n v="0"/>
    <n v="11397.95"/>
    <n v="11397.95"/>
    <n v="0"/>
    <n v="0"/>
    <n v="0"/>
    <n v="0"/>
    <n v="0"/>
  </r>
  <r>
    <s v="1.1-00-24"/>
    <x v="0"/>
    <n v="1"/>
    <x v="0"/>
    <n v="1.3"/>
    <x v="0"/>
    <s v="1.3.4"/>
    <x v="0"/>
    <s v="O"/>
    <s v="Actividades que realizan la función pública o cont"/>
    <s v="02_24"/>
    <x v="1"/>
    <n v="1"/>
    <x v="1"/>
    <n v="7"/>
    <x v="35"/>
    <s v="007_24"/>
    <s v="DIRECCIÓN DE LA SECRETARÍA GENERAL"/>
    <x v="0"/>
    <x v="2"/>
    <x v="2"/>
    <x v="104"/>
    <x v="104"/>
    <n v="0"/>
    <x v="0"/>
    <n v="3300"/>
    <m/>
    <n v="3300"/>
    <n v="0"/>
    <n v="0"/>
    <n v="0"/>
    <n v="0"/>
    <n v="0"/>
    <n v="0"/>
    <n v="3300"/>
    <n v="3300"/>
    <n v="0"/>
    <n v="3300"/>
    <n v="0"/>
    <n v="0"/>
    <n v="3300"/>
  </r>
  <r>
    <s v="1.1-00-24"/>
    <x v="0"/>
    <n v="1"/>
    <x v="0"/>
    <n v="1.3"/>
    <x v="0"/>
    <s v="1.3.4"/>
    <x v="0"/>
    <s v="P"/>
    <s v="Actividades destinadas al desarrollo de programas "/>
    <s v="01_24"/>
    <x v="8"/>
    <n v="6"/>
    <x v="0"/>
    <n v="6"/>
    <x v="17"/>
    <s v="006_24"/>
    <s v="DIRECCIÓN GENERAL DE CENSOS Y ESTADISTIC"/>
    <x v="0"/>
    <x v="2"/>
    <x v="2"/>
    <x v="104"/>
    <x v="104"/>
    <n v="0"/>
    <x v="0"/>
    <n v="7282.5"/>
    <m/>
    <n v="7282.5"/>
    <n v="0"/>
    <n v="7281.96"/>
    <n v="7281.96"/>
    <n v="7281.96"/>
    <n v="7281.96"/>
    <n v="7281.96"/>
    <n v="0.53999999999996362"/>
    <n v="0.53999999999996362"/>
    <n v="0"/>
    <n v="7282.5"/>
    <n v="0"/>
    <n v="0"/>
    <n v="7282.5"/>
  </r>
  <r>
    <s v="1.1-00-24"/>
    <x v="0"/>
    <n v="1"/>
    <x v="0"/>
    <n v="1.3"/>
    <x v="0"/>
    <s v="1.3.4"/>
    <x v="0"/>
    <s v="M"/>
    <s v="Actividades de apoyo administrativo desarrolladas "/>
    <s v="04_24"/>
    <x v="2"/>
    <n v="6"/>
    <x v="0"/>
    <n v="18"/>
    <x v="3"/>
    <s v="012_24"/>
    <s v="DIRECCIÓN DE PROCESOS ADMINISTRATIVOS Y"/>
    <x v="0"/>
    <x v="2"/>
    <x v="2"/>
    <x v="105"/>
    <x v="105"/>
    <n v="0"/>
    <x v="0"/>
    <n v="3500"/>
    <m/>
    <n v="3500"/>
    <n v="3500"/>
    <n v="0"/>
    <n v="0"/>
    <n v="0"/>
    <n v="0"/>
    <n v="0"/>
    <n v="3500"/>
    <n v="3500"/>
    <n v="0"/>
    <n v="0"/>
    <n v="0"/>
    <n v="0"/>
    <n v="0"/>
  </r>
  <r>
    <s v="1.1-00-24"/>
    <x v="0"/>
    <n v="1"/>
    <x v="0"/>
    <n v="1.3"/>
    <x v="0"/>
    <s v="1.3.4"/>
    <x v="0"/>
    <s v="O"/>
    <s v="Actividades que realizan la función pública o cont"/>
    <s v="02_24"/>
    <x v="1"/>
    <n v="1"/>
    <x v="1"/>
    <n v="7"/>
    <x v="35"/>
    <s v="007_24"/>
    <s v="DIRECCIÓN DE LA SECRETARÍA GENERAL"/>
    <x v="0"/>
    <x v="2"/>
    <x v="2"/>
    <x v="105"/>
    <x v="105"/>
    <n v="0"/>
    <x v="0"/>
    <n v="8000"/>
    <m/>
    <n v="8000"/>
    <n v="0"/>
    <n v="0"/>
    <n v="0"/>
    <n v="0"/>
    <n v="0"/>
    <n v="0"/>
    <n v="8000"/>
    <n v="8000"/>
    <n v="0"/>
    <n v="8000"/>
    <n v="0"/>
    <n v="0"/>
    <n v="8000"/>
  </r>
  <r>
    <s v="1.1-00-24"/>
    <x v="0"/>
    <n v="2"/>
    <x v="1"/>
    <n v="2.1"/>
    <x v="4"/>
    <s v="2.1.5"/>
    <x v="9"/>
    <s v="R"/>
    <s v="Solamente actividades específicas, distintas a las"/>
    <s v="17_24"/>
    <x v="9"/>
    <n v="4"/>
    <x v="3"/>
    <n v="56"/>
    <x v="18"/>
    <s v="037_24"/>
    <s v="UNIDAD DE ACOPIO Y SALUD ANIMAL MUNICIPA"/>
    <x v="0"/>
    <x v="2"/>
    <x v="2"/>
    <x v="106"/>
    <x v="106"/>
    <n v="0"/>
    <x v="0"/>
    <n v="177000"/>
    <m/>
    <n v="177000"/>
    <n v="100000"/>
    <n v="174000"/>
    <n v="174000"/>
    <n v="0"/>
    <n v="0"/>
    <n v="0"/>
    <n v="3000"/>
    <n v="3000"/>
    <n v="0"/>
    <n v="77000"/>
    <n v="0"/>
    <n v="0"/>
    <n v="77000"/>
  </r>
  <r>
    <s v="1.1-00-24"/>
    <x v="0"/>
    <n v="1"/>
    <x v="0"/>
    <n v="1.7"/>
    <x v="2"/>
    <s v="1.7.2"/>
    <x v="2"/>
    <s v="E"/>
    <s v="Actividades del sector público, que realiza en for"/>
    <s v="02_24"/>
    <x v="1"/>
    <n v="3"/>
    <x v="2"/>
    <n v="11"/>
    <x v="5"/>
    <s v="009_24"/>
    <s v="DIRECCIÓN GENERAL ADJUNTA DE PROTECCIÓN"/>
    <x v="0"/>
    <x v="2"/>
    <x v="2"/>
    <x v="106"/>
    <x v="106"/>
    <n v="0"/>
    <x v="0"/>
    <n v="200000"/>
    <m/>
    <n v="200000"/>
    <n v="200000"/>
    <n v="192844.2"/>
    <n v="192844.2"/>
    <n v="0"/>
    <n v="0"/>
    <n v="0"/>
    <n v="7155.7999999999884"/>
    <n v="7155.7999999999884"/>
    <n v="0"/>
    <n v="0"/>
    <n v="0"/>
    <n v="0"/>
    <n v="0"/>
  </r>
  <r>
    <s v="1.1-00-24"/>
    <x v="0"/>
    <n v="2"/>
    <x v="1"/>
    <n v="2.7"/>
    <x v="6"/>
    <s v="2.7.1"/>
    <x v="6"/>
    <s v="S"/>
    <s v="Definidos en el Presupuesto de Egresos y los que s"/>
    <s v="06_24"/>
    <x v="11"/>
    <n v="5"/>
    <x v="5"/>
    <n v="26"/>
    <x v="39"/>
    <s v="016_24"/>
    <s v="DESPACHO DE LA COORDINACIÓN GENERAL DE C"/>
    <x v="0"/>
    <x v="2"/>
    <x v="2"/>
    <x v="106"/>
    <x v="106"/>
    <n v="0"/>
    <x v="0"/>
    <n v="4000000"/>
    <m/>
    <n v="4000000"/>
    <n v="4000000"/>
    <n v="3942260"/>
    <n v="3942260"/>
    <n v="1971130"/>
    <n v="1971130"/>
    <n v="1971130"/>
    <n v="57740"/>
    <n v="57740"/>
    <n v="0"/>
    <n v="0"/>
    <n v="0"/>
    <n v="0"/>
    <n v="0"/>
  </r>
  <r>
    <s v="1.1-00-24"/>
    <x v="0"/>
    <n v="2"/>
    <x v="1"/>
    <n v="2.7"/>
    <x v="6"/>
    <s v="2.7.1"/>
    <x v="6"/>
    <s v="S"/>
    <s v="Definidos en el Presupuesto de Egresos y los que s"/>
    <s v="06_24"/>
    <x v="11"/>
    <n v="5"/>
    <x v="5"/>
    <n v="30"/>
    <x v="36"/>
    <s v="018_24"/>
    <s v="DIRECCIÓN GENERAL DE POLÍTICA SOCIAL"/>
    <x v="0"/>
    <x v="2"/>
    <x v="2"/>
    <x v="106"/>
    <x v="106"/>
    <n v="0"/>
    <x v="0"/>
    <n v="74530"/>
    <m/>
    <n v="74530"/>
    <n v="74530"/>
    <n v="0"/>
    <n v="0"/>
    <n v="0"/>
    <n v="0"/>
    <n v="0"/>
    <n v="74530"/>
    <n v="74530"/>
    <n v="0"/>
    <n v="0"/>
    <n v="0"/>
    <n v="0"/>
    <n v="0"/>
  </r>
  <r>
    <s v="1.1-00-24"/>
    <x v="0"/>
    <n v="2"/>
    <x v="1"/>
    <n v="2.7"/>
    <x v="6"/>
    <s v="2.7.1"/>
    <x v="6"/>
    <s v="E"/>
    <s v="Actividades del sector público, que realiza en for"/>
    <s v="10_24"/>
    <x v="5"/>
    <n v="4"/>
    <x v="3"/>
    <n v="48"/>
    <x v="10"/>
    <s v="030_24"/>
    <s v="DIRECCIÓN DE PROYECTOS ESTRATEGICOS"/>
    <x v="0"/>
    <x v="2"/>
    <x v="2"/>
    <x v="106"/>
    <x v="106"/>
    <n v="0"/>
    <x v="0"/>
    <n v="619981"/>
    <m/>
    <n v="619981"/>
    <n v="619981"/>
    <n v="0"/>
    <n v="0"/>
    <n v="0"/>
    <n v="0"/>
    <n v="0"/>
    <n v="619981"/>
    <n v="619981"/>
    <n v="0"/>
    <n v="0"/>
    <n v="0"/>
    <n v="0"/>
    <n v="0"/>
  </r>
  <r>
    <s v="1.1-00-24"/>
    <x v="0"/>
    <n v="1"/>
    <x v="0"/>
    <n v="1.3"/>
    <x v="0"/>
    <s v="1.3.4"/>
    <x v="0"/>
    <s v="M"/>
    <s v="Actividades de apoyo administrativo desarrolladas "/>
    <s v="04_24"/>
    <x v="2"/>
    <n v="6"/>
    <x v="0"/>
    <n v="18"/>
    <x v="3"/>
    <s v="012_24"/>
    <s v="DIRECCIÓN DE PROCESOS ADMINISTRATIVOS Y"/>
    <x v="0"/>
    <x v="2"/>
    <x v="2"/>
    <x v="106"/>
    <x v="106"/>
    <n v="0"/>
    <x v="0"/>
    <n v="1000000"/>
    <m/>
    <n v="1000000"/>
    <n v="1000000"/>
    <n v="0"/>
    <n v="0"/>
    <n v="0"/>
    <n v="0"/>
    <n v="0"/>
    <n v="1000000"/>
    <n v="1000000"/>
    <n v="0"/>
    <n v="0"/>
    <n v="0"/>
    <n v="0"/>
    <n v="0"/>
  </r>
  <r>
    <s v="1.1-00-24"/>
    <x v="0"/>
    <n v="1"/>
    <x v="0"/>
    <n v="1.3"/>
    <x v="0"/>
    <s v="1.3.4"/>
    <x v="0"/>
    <s v="S"/>
    <s v="Definidos en el Presupuesto de Egresos y los que s"/>
    <s v="02_24"/>
    <x v="1"/>
    <n v="1"/>
    <x v="1"/>
    <n v="14"/>
    <x v="4"/>
    <s v="010_24"/>
    <s v="DIRECCIÓN GENERAL DE CULTURA DE LA PAZ Y"/>
    <x v="0"/>
    <x v="2"/>
    <x v="2"/>
    <x v="106"/>
    <x v="106"/>
    <n v="0"/>
    <x v="0"/>
    <n v="1946800"/>
    <m/>
    <n v="1946800"/>
    <n v="1000000"/>
    <n v="1896600"/>
    <n v="1896600"/>
    <n v="1212200"/>
    <n v="504600"/>
    <n v="504600"/>
    <n v="50200"/>
    <n v="50200"/>
    <n v="0"/>
    <n v="1096800"/>
    <n v="0"/>
    <n v="150000"/>
    <n v="946800"/>
  </r>
  <r>
    <s v="1.1-00-24"/>
    <x v="0"/>
    <n v="1"/>
    <x v="0"/>
    <n v="1.3"/>
    <x v="0"/>
    <s v="1.3.4"/>
    <x v="0"/>
    <s v="F"/>
    <s v="Actividades destinadas a la promoción y fomento de"/>
    <s v="02_24"/>
    <x v="1"/>
    <n v="1"/>
    <x v="1"/>
    <n v="15"/>
    <x v="11"/>
    <s v="010_24"/>
    <s v="DIRECCIÓN GENERAL DE CULTURA DE LA PAZ Y"/>
    <x v="0"/>
    <x v="2"/>
    <x v="2"/>
    <x v="106"/>
    <x v="106"/>
    <n v="0"/>
    <x v="0"/>
    <n v="2000000"/>
    <m/>
    <n v="2000000"/>
    <n v="1000000"/>
    <n v="603200"/>
    <n v="603200"/>
    <n v="603200"/>
    <n v="603200"/>
    <n v="603200"/>
    <n v="1396800"/>
    <n v="1396800"/>
    <n v="1396800"/>
    <n v="0"/>
    <n v="0"/>
    <n v="396800"/>
    <n v="1000000"/>
  </r>
  <r>
    <s v="1.1-00-24"/>
    <x v="0"/>
    <n v="1"/>
    <x v="0"/>
    <n v="1.3"/>
    <x v="0"/>
    <s v="1.3.4"/>
    <x v="0"/>
    <s v="E"/>
    <s v="Actividades del sector público, que realiza en for"/>
    <s v="01_24"/>
    <x v="8"/>
    <n v="5"/>
    <x v="5"/>
    <n v="2"/>
    <x v="15"/>
    <s v="002_24"/>
    <s v="DIRECCIÓN GENERAL DE RELACIONES PÚBLICAS"/>
    <x v="0"/>
    <x v="2"/>
    <x v="2"/>
    <x v="106"/>
    <x v="106"/>
    <n v="0"/>
    <x v="0"/>
    <n v="0"/>
    <m/>
    <n v="0"/>
    <n v="850588.4"/>
    <n v="0"/>
    <n v="0"/>
    <n v="0"/>
    <n v="0"/>
    <n v="0"/>
    <n v="0"/>
    <n v="0"/>
    <n v="0"/>
    <n v="0"/>
    <n v="0"/>
    <n v="850588.4"/>
    <n v="-850588.4"/>
  </r>
  <r>
    <s v="1.1-00-24"/>
    <x v="0"/>
    <n v="1"/>
    <x v="0"/>
    <n v="1.3"/>
    <x v="0"/>
    <s v="1.3.4"/>
    <x v="0"/>
    <s v="E"/>
    <s v="Actividades del sector público, que realiza en for"/>
    <s v="01_24"/>
    <x v="8"/>
    <n v="5"/>
    <x v="5"/>
    <n v="5"/>
    <x v="16"/>
    <s v="005_24"/>
    <s v="DIRECCIÓN GENERAL DE RELACIONES GUBERNAM"/>
    <x v="0"/>
    <x v="2"/>
    <x v="2"/>
    <x v="106"/>
    <x v="106"/>
    <n v="0"/>
    <x v="0"/>
    <n v="450588.4"/>
    <m/>
    <n v="450588.4"/>
    <n v="500000"/>
    <n v="434872.4"/>
    <n v="434872.4"/>
    <n v="335994"/>
    <n v="335994"/>
    <n v="335994"/>
    <n v="15716"/>
    <n v="15716"/>
    <n v="0"/>
    <n v="350588.4"/>
    <n v="0"/>
    <n v="400000"/>
    <n v="-49411.6"/>
  </r>
  <r>
    <s v="1.1-00-24"/>
    <x v="0"/>
    <n v="1"/>
    <x v="0"/>
    <n v="1.3"/>
    <x v="0"/>
    <s v="1.3.4"/>
    <x v="0"/>
    <s v="E"/>
    <s v="Actividades del sector público, que realiza en for"/>
    <s v="01_24"/>
    <x v="8"/>
    <n v="5"/>
    <x v="5"/>
    <n v="5"/>
    <x v="16"/>
    <s v="005_24"/>
    <s v="DIRECCIÓN GENERAL DE RELACIONES GUBERNAM"/>
    <x v="0"/>
    <x v="2"/>
    <x v="2"/>
    <x v="106"/>
    <x v="106"/>
    <n v="32"/>
    <x v="8"/>
    <n v="750000"/>
    <m/>
    <n v="750000"/>
    <n v="0"/>
    <n v="744778"/>
    <n v="0"/>
    <n v="0"/>
    <n v="0"/>
    <n v="0"/>
    <n v="5222"/>
    <n v="750000"/>
    <n v="0"/>
    <n v="750000"/>
    <n v="0"/>
    <n v="0"/>
    <n v="750000"/>
  </r>
  <r>
    <s v="1.1-00-24"/>
    <x v="0"/>
    <n v="1"/>
    <x v="0"/>
    <n v="1.3"/>
    <x v="0"/>
    <s v="1.3.4"/>
    <x v="0"/>
    <s v="E"/>
    <s v="Actividades del sector público, que realiza en for"/>
    <s v="01_24"/>
    <x v="8"/>
    <n v="5"/>
    <x v="5"/>
    <n v="5"/>
    <x v="16"/>
    <s v="005_24"/>
    <s v="DIRECCIÓN GENERAL DE RELACIONES GUBERNAM"/>
    <x v="0"/>
    <x v="2"/>
    <x v="2"/>
    <x v="106"/>
    <x v="106"/>
    <n v="40"/>
    <x v="9"/>
    <n v="1000000"/>
    <m/>
    <n v="1000000"/>
    <n v="0"/>
    <n v="0"/>
    <n v="0"/>
    <n v="0"/>
    <n v="0"/>
    <n v="0"/>
    <n v="1000000"/>
    <n v="1000000"/>
    <n v="1000000"/>
    <n v="0"/>
    <n v="0"/>
    <n v="0"/>
    <n v="1000000"/>
  </r>
  <r>
    <s v="1.1-00-24"/>
    <x v="0"/>
    <n v="1"/>
    <x v="0"/>
    <n v="1.3"/>
    <x v="0"/>
    <s v="1.3.4"/>
    <x v="0"/>
    <s v="E"/>
    <s v="Actividades del sector público, que realiza en for"/>
    <s v="05_24"/>
    <x v="0"/>
    <n v="6"/>
    <x v="0"/>
    <n v="21"/>
    <x v="1"/>
    <s v="015_24"/>
    <s v="DIRECCIÓN GENERAL DE ADMINISTRACIÓN"/>
    <x v="0"/>
    <x v="2"/>
    <x v="2"/>
    <x v="106"/>
    <x v="106"/>
    <n v="0"/>
    <x v="0"/>
    <n v="639567.19999999995"/>
    <m/>
    <n v="639567.19999999995"/>
    <n v="639567.19999999995"/>
    <n v="514777.21"/>
    <n v="514777.21"/>
    <n v="514777.21"/>
    <n v="0"/>
    <n v="0"/>
    <n v="124789.98999999993"/>
    <n v="124789.98999999993"/>
    <n v="0"/>
    <n v="0"/>
    <n v="0"/>
    <n v="0"/>
    <n v="0"/>
  </r>
  <r>
    <s v="1.1-00-24"/>
    <x v="0"/>
    <n v="1"/>
    <x v="0"/>
    <n v="1.3"/>
    <x v="0"/>
    <s v="1.3.4"/>
    <x v="0"/>
    <s v="O"/>
    <s v="Actividades que realizan la función pública o cont"/>
    <s v="02_24"/>
    <x v="1"/>
    <n v="1"/>
    <x v="1"/>
    <n v="7"/>
    <x v="35"/>
    <s v="007_24"/>
    <s v="DIRECCIÓN DE LA SECRETARÍA GENERAL"/>
    <x v="0"/>
    <x v="2"/>
    <x v="2"/>
    <x v="106"/>
    <x v="106"/>
    <n v="0"/>
    <x v="0"/>
    <n v="145000"/>
    <m/>
    <n v="145000"/>
    <n v="160000"/>
    <n v="14000.01"/>
    <n v="14000.01"/>
    <n v="14000.01"/>
    <n v="14000.01"/>
    <n v="14000.01"/>
    <n v="130999.99"/>
    <n v="130999.99"/>
    <n v="0"/>
    <n v="0"/>
    <n v="0"/>
    <n v="15000"/>
    <n v="-15000"/>
  </r>
  <r>
    <s v="1.1-00-24"/>
    <x v="0"/>
    <n v="3"/>
    <x v="2"/>
    <n v="3.1"/>
    <x v="7"/>
    <s v="3.1.1"/>
    <x v="10"/>
    <s v="E"/>
    <s v="Actividades del sector público, que realiza en for"/>
    <s v="09_24"/>
    <x v="10"/>
    <n v="8"/>
    <x v="6"/>
    <n v="42"/>
    <x v="20"/>
    <s v="026_24"/>
    <s v="DESPACHO DE LA COORDINACIÓN GENERAL DE D"/>
    <x v="0"/>
    <x v="2"/>
    <x v="2"/>
    <x v="106"/>
    <x v="106"/>
    <n v="0"/>
    <x v="0"/>
    <n v="3758000"/>
    <m/>
    <n v="3758000"/>
    <n v="500000"/>
    <n v="3723280"/>
    <n v="2702480"/>
    <n v="2552480"/>
    <n v="2552480"/>
    <n v="2552480"/>
    <n v="34720"/>
    <n v="1055520"/>
    <n v="248640"/>
    <n v="3059360"/>
    <n v="0"/>
    <n v="50000"/>
    <n v="3258000"/>
  </r>
  <r>
    <s v="1.1-00-24"/>
    <x v="0"/>
    <n v="3"/>
    <x v="2"/>
    <n v="3.1"/>
    <x v="7"/>
    <s v="3.1.1"/>
    <x v="10"/>
    <s v="E"/>
    <s v="Actividades del sector público, que realiza en for"/>
    <s v="09_24"/>
    <x v="10"/>
    <n v="8"/>
    <x v="6"/>
    <n v="42"/>
    <x v="20"/>
    <s v="026_24"/>
    <s v="DESPACHO DE LA COORDINACIÓN GENERAL DE D"/>
    <x v="0"/>
    <x v="2"/>
    <x v="2"/>
    <x v="106"/>
    <x v="106"/>
    <n v="23"/>
    <x v="10"/>
    <n v="740080"/>
    <m/>
    <n v="740080"/>
    <n v="500000"/>
    <n v="740080"/>
    <n v="740080"/>
    <n v="740080"/>
    <n v="740080"/>
    <n v="740080"/>
    <n v="0"/>
    <n v="0"/>
    <n v="0"/>
    <n v="250000"/>
    <n v="0"/>
    <n v="9920"/>
    <n v="240080"/>
  </r>
  <r>
    <s v="1.1-00-24"/>
    <x v="0"/>
    <n v="3"/>
    <x v="2"/>
    <n v="3.1"/>
    <x v="7"/>
    <s v="3.1.1"/>
    <x v="10"/>
    <s v="E"/>
    <s v="Actividades del sector público, que realiza en for"/>
    <s v="09_24"/>
    <x v="10"/>
    <n v="8"/>
    <x v="6"/>
    <n v="42"/>
    <x v="20"/>
    <s v="026_24"/>
    <s v="DESPACHO DE LA COORDINACIÓN GENERAL DE D"/>
    <x v="0"/>
    <x v="2"/>
    <x v="2"/>
    <x v="106"/>
    <x v="106"/>
    <n v="24"/>
    <x v="11"/>
    <n v="640000"/>
    <m/>
    <n v="640000"/>
    <n v="500000"/>
    <n v="640000"/>
    <n v="640000"/>
    <n v="640000"/>
    <n v="640000"/>
    <n v="640000"/>
    <n v="0"/>
    <n v="0"/>
    <n v="0"/>
    <n v="150000"/>
    <n v="0"/>
    <n v="10000"/>
    <n v="140000"/>
  </r>
  <r>
    <s v="1.1-00-24"/>
    <x v="0"/>
    <n v="3"/>
    <x v="2"/>
    <n v="3.1"/>
    <x v="7"/>
    <s v="3.1.1"/>
    <x v="10"/>
    <s v="E"/>
    <s v="Actividades del sector público, que realiza en for"/>
    <s v="09_24"/>
    <x v="10"/>
    <n v="8"/>
    <x v="6"/>
    <n v="42"/>
    <x v="20"/>
    <s v="026_24"/>
    <s v="DESPACHO DE LA COORDINACIÓN GENERAL DE D"/>
    <x v="0"/>
    <x v="2"/>
    <x v="2"/>
    <x v="106"/>
    <x v="106"/>
    <n v="25"/>
    <x v="12"/>
    <n v="1287600"/>
    <m/>
    <n v="1287600"/>
    <n v="615000"/>
    <n v="1287600"/>
    <n v="1287600"/>
    <n v="1287600"/>
    <n v="1287600"/>
    <n v="982520"/>
    <n v="0"/>
    <n v="0"/>
    <n v="0"/>
    <n v="700000"/>
    <n v="0"/>
    <n v="27400"/>
    <n v="672600"/>
  </r>
  <r>
    <s v="1.1-00-24"/>
    <x v="0"/>
    <n v="3"/>
    <x v="2"/>
    <n v="3.1"/>
    <x v="7"/>
    <s v="3.1.1"/>
    <x v="10"/>
    <s v="E"/>
    <s v="Actividades del sector público, que realiza en for"/>
    <s v="09_24"/>
    <x v="10"/>
    <n v="8"/>
    <x v="6"/>
    <n v="42"/>
    <x v="20"/>
    <s v="026_24"/>
    <s v="DESPACHO DE LA COORDINACIÓN GENERAL DE D"/>
    <x v="0"/>
    <x v="2"/>
    <x v="2"/>
    <x v="106"/>
    <x v="106"/>
    <n v="26"/>
    <x v="13"/>
    <n v="0"/>
    <m/>
    <n v="0"/>
    <n v="735000"/>
    <n v="0"/>
    <n v="0"/>
    <n v="0"/>
    <n v="0"/>
    <n v="0"/>
    <n v="0"/>
    <n v="0"/>
    <n v="0"/>
    <n v="15000"/>
    <n v="0"/>
    <n v="750000"/>
    <n v="-735000"/>
  </r>
  <r>
    <s v="1.1-00-24"/>
    <x v="0"/>
    <n v="3"/>
    <x v="2"/>
    <n v="3.1"/>
    <x v="7"/>
    <s v="3.1.1"/>
    <x v="10"/>
    <s v="E"/>
    <s v="Actividades del sector público, que realiza en for"/>
    <s v="09_24"/>
    <x v="10"/>
    <n v="8"/>
    <x v="6"/>
    <n v="42"/>
    <x v="20"/>
    <s v="026_24"/>
    <s v="DESPACHO DE LA COORDINACIÓN GENERAL DE D"/>
    <x v="0"/>
    <x v="2"/>
    <x v="2"/>
    <x v="106"/>
    <x v="106"/>
    <n v="27"/>
    <x v="14"/>
    <n v="0"/>
    <m/>
    <n v="0"/>
    <n v="450000"/>
    <n v="0"/>
    <n v="0"/>
    <n v="0"/>
    <n v="0"/>
    <n v="0"/>
    <n v="0"/>
    <n v="0"/>
    <n v="0"/>
    <n v="0"/>
    <n v="0"/>
    <n v="450000"/>
    <n v="-450000"/>
  </r>
  <r>
    <s v="1.1-00-24"/>
    <x v="0"/>
    <n v="3"/>
    <x v="2"/>
    <n v="3.1"/>
    <x v="7"/>
    <s v="3.1.1"/>
    <x v="10"/>
    <s v="E"/>
    <s v="Actividades del sector público, que realiza en for"/>
    <s v="09_24"/>
    <x v="10"/>
    <n v="8"/>
    <x v="6"/>
    <n v="42"/>
    <x v="20"/>
    <s v="026_24"/>
    <s v="DESPACHO DE LA COORDINACIÓN GENERAL DE D"/>
    <x v="0"/>
    <x v="2"/>
    <x v="2"/>
    <x v="106"/>
    <x v="106"/>
    <n v="28"/>
    <x v="15"/>
    <n v="200000"/>
    <m/>
    <n v="200000"/>
    <n v="200000"/>
    <n v="200000"/>
    <n v="200000"/>
    <n v="200000"/>
    <n v="200000"/>
    <n v="200000"/>
    <n v="0"/>
    <n v="0"/>
    <n v="0"/>
    <n v="0"/>
    <n v="0"/>
    <n v="0"/>
    <n v="0"/>
  </r>
  <r>
    <s v="1.1-00-24"/>
    <x v="0"/>
    <n v="2"/>
    <x v="1"/>
    <n v="2.4"/>
    <x v="8"/>
    <s v="2.4.2"/>
    <x v="12"/>
    <s v="F"/>
    <s v="Actividades destinadas a la promoción y fomento de"/>
    <s v="06_24"/>
    <x v="11"/>
    <n v="5"/>
    <x v="5"/>
    <n v="29"/>
    <x v="23"/>
    <s v="017_24"/>
    <s v="DIRECCIÓN GENERAL DE CULTURA"/>
    <x v="0"/>
    <x v="2"/>
    <x v="2"/>
    <x v="106"/>
    <x v="106"/>
    <n v="0"/>
    <x v="0"/>
    <n v="332000"/>
    <m/>
    <n v="332000"/>
    <n v="400000"/>
    <n v="74611.199999999997"/>
    <n v="74611.199999999997"/>
    <n v="74611.199999999997"/>
    <n v="74611.199999999997"/>
    <n v="74611.199999999997"/>
    <n v="257388.79999999999"/>
    <n v="257388.79999999999"/>
    <n v="0"/>
    <n v="0"/>
    <n v="0"/>
    <n v="68000"/>
    <n v="-68000"/>
  </r>
  <r>
    <s v="1.1-00-24"/>
    <x v="0"/>
    <n v="2"/>
    <x v="1"/>
    <n v="2.4"/>
    <x v="8"/>
    <s v="2.4.2"/>
    <x v="12"/>
    <s v="F"/>
    <s v="Actividades destinadas a la promoción y fomento de"/>
    <s v="06_24"/>
    <x v="11"/>
    <n v="5"/>
    <x v="5"/>
    <n v="29"/>
    <x v="23"/>
    <s v="017_24"/>
    <s v="DIRECCIÓN GENERAL DE CULTURA"/>
    <x v="0"/>
    <x v="2"/>
    <x v="2"/>
    <x v="106"/>
    <x v="106"/>
    <n v="15"/>
    <x v="16"/>
    <n v="1500000"/>
    <m/>
    <n v="1500000"/>
    <n v="1500000"/>
    <n v="1492920"/>
    <n v="1492920"/>
    <n v="1492920"/>
    <n v="1492920"/>
    <n v="1492920"/>
    <n v="7080"/>
    <n v="7080"/>
    <n v="0"/>
    <n v="0"/>
    <n v="0"/>
    <n v="0"/>
    <n v="0"/>
  </r>
  <r>
    <s v="1.1-00-24"/>
    <x v="0"/>
    <n v="2"/>
    <x v="1"/>
    <n v="2.4"/>
    <x v="8"/>
    <s v="2.4.2"/>
    <x v="12"/>
    <s v="F"/>
    <s v="Actividades destinadas a la promoción y fomento de"/>
    <s v="06_24"/>
    <x v="11"/>
    <n v="5"/>
    <x v="5"/>
    <n v="29"/>
    <x v="23"/>
    <s v="017_24"/>
    <s v="DIRECCIÓN GENERAL DE CULTURA"/>
    <x v="0"/>
    <x v="2"/>
    <x v="2"/>
    <x v="106"/>
    <x v="106"/>
    <n v="16"/>
    <x v="17"/>
    <n v="600000"/>
    <m/>
    <n v="600000"/>
    <n v="600000"/>
    <n v="589860"/>
    <n v="589860"/>
    <n v="589860"/>
    <n v="589860"/>
    <n v="589860"/>
    <n v="10140"/>
    <n v="10140"/>
    <n v="0"/>
    <n v="0"/>
    <n v="0"/>
    <n v="0"/>
    <n v="0"/>
  </r>
  <r>
    <s v="1.1-00-24"/>
    <x v="0"/>
    <n v="3"/>
    <x v="2"/>
    <n v="3.7"/>
    <x v="10"/>
    <s v="3.7.1"/>
    <x v="14"/>
    <s v="E"/>
    <s v="Actividades del sector público, que realiza en for"/>
    <s v="09_24"/>
    <x v="10"/>
    <n v="8"/>
    <x v="6"/>
    <n v="47"/>
    <x v="40"/>
    <s v="029_24"/>
    <s v="DIRECCIÓN GENERAL DE TURISMO Y PROMOCIÓN"/>
    <x v="0"/>
    <x v="2"/>
    <x v="2"/>
    <x v="106"/>
    <x v="106"/>
    <n v="22"/>
    <x v="18"/>
    <n v="0"/>
    <m/>
    <n v="0"/>
    <n v="700000"/>
    <n v="0"/>
    <n v="0"/>
    <n v="0"/>
    <n v="0"/>
    <n v="0"/>
    <n v="0"/>
    <n v="0"/>
    <n v="0"/>
    <n v="0"/>
    <n v="0"/>
    <n v="700000"/>
    <n v="-700000"/>
  </r>
  <r>
    <s v="1.1-00-24"/>
    <x v="0"/>
    <n v="1"/>
    <x v="0"/>
    <n v="1.3"/>
    <x v="0"/>
    <s v="1.3.4"/>
    <x v="0"/>
    <s v="E"/>
    <s v="Actividades del sector público, que realiza en for"/>
    <s v="05_24"/>
    <x v="0"/>
    <n v="6"/>
    <x v="0"/>
    <n v="21"/>
    <x v="1"/>
    <s v="015_24"/>
    <s v="DIRECCIÓN GENERAL DE ADMINISTRACIÓN"/>
    <x v="0"/>
    <x v="2"/>
    <x v="2"/>
    <x v="107"/>
    <x v="107"/>
    <n v="0"/>
    <x v="0"/>
    <n v="700000"/>
    <m/>
    <n v="700000"/>
    <n v="700000"/>
    <n v="367530.06"/>
    <n v="367530.06"/>
    <n v="367530.06"/>
    <n v="367530.06"/>
    <n v="367530.06"/>
    <n v="332469.94"/>
    <n v="332469.94"/>
    <n v="0"/>
    <n v="0"/>
    <n v="0"/>
    <n v="0"/>
    <n v="0"/>
  </r>
  <r>
    <s v="2.6-14-23"/>
    <x v="6"/>
    <n v="1"/>
    <x v="0"/>
    <n v="1.3"/>
    <x v="0"/>
    <s v="1.3.4"/>
    <x v="0"/>
    <s v="M"/>
    <s v="Actividades de apoyo administrativo desarrolladas "/>
    <s v="04_24"/>
    <x v="2"/>
    <n v="6"/>
    <x v="0"/>
    <n v="19"/>
    <x v="38"/>
    <s v="013_24"/>
    <s v="DIRECCIÓN GENERAL DE FINANZAS"/>
    <x v="0"/>
    <x v="2"/>
    <x v="2"/>
    <x v="108"/>
    <x v="108"/>
    <n v="0"/>
    <x v="0"/>
    <n v="2676.88"/>
    <m/>
    <n v="2676.88"/>
    <n v="0"/>
    <n v="2676.88"/>
    <n v="2676.88"/>
    <n v="2676.88"/>
    <n v="2676.88"/>
    <n v="2676.88"/>
    <n v="0"/>
    <n v="0"/>
    <n v="2676.88"/>
    <n v="0"/>
    <n v="0"/>
    <n v="0"/>
    <n v="2676.88"/>
  </r>
  <r>
    <s v="2.6-11-23"/>
    <x v="7"/>
    <n v="1"/>
    <x v="0"/>
    <n v="1.3"/>
    <x v="0"/>
    <s v="1.3.4"/>
    <x v="0"/>
    <s v="M"/>
    <s v="Actividades de apoyo administrativo desarrolladas "/>
    <s v="04_24"/>
    <x v="2"/>
    <n v="6"/>
    <x v="0"/>
    <n v="19"/>
    <x v="38"/>
    <s v="013_24"/>
    <s v="DIRECCIÓN GENERAL DE FINANZAS"/>
    <x v="0"/>
    <x v="2"/>
    <x v="2"/>
    <x v="108"/>
    <x v="108"/>
    <n v="0"/>
    <x v="0"/>
    <n v="1770.05"/>
    <m/>
    <n v="1770.05"/>
    <n v="0"/>
    <n v="1770.05"/>
    <n v="1770.05"/>
    <n v="1770.05"/>
    <n v="1770.05"/>
    <n v="1770.05"/>
    <n v="0"/>
    <n v="0"/>
    <n v="1770.05"/>
    <n v="0"/>
    <n v="0"/>
    <n v="0"/>
    <n v="1770.05"/>
  </r>
  <r>
    <s v="2.5-03-1-23"/>
    <x v="8"/>
    <n v="1"/>
    <x v="0"/>
    <n v="1.3"/>
    <x v="0"/>
    <s v="1.3.4"/>
    <x v="0"/>
    <s v="M"/>
    <s v="Actividades de apoyo administrativo desarrolladas "/>
    <s v="04_24"/>
    <x v="2"/>
    <n v="6"/>
    <x v="0"/>
    <n v="19"/>
    <x v="38"/>
    <s v="013_24"/>
    <s v="DIRECCIÓN GENERAL DE FINANZAS"/>
    <x v="0"/>
    <x v="2"/>
    <x v="2"/>
    <x v="108"/>
    <x v="108"/>
    <n v="0"/>
    <x v="0"/>
    <n v="0"/>
    <n v="981350"/>
    <n v="981350"/>
    <n v="0"/>
    <n v="980955.69"/>
    <n v="980955.69"/>
    <n v="980955.69"/>
    <n v="980955.69"/>
    <n v="0"/>
    <n v="-980955.69"/>
    <n v="394.31000000005588"/>
    <n v="0"/>
    <n v="0"/>
    <n v="0"/>
    <n v="0"/>
    <n v="0"/>
  </r>
  <r>
    <s v="212-4"/>
    <x v="9"/>
    <n v="1"/>
    <x v="0"/>
    <n v="1.3"/>
    <x v="0"/>
    <s v="1.3.4"/>
    <x v="0"/>
    <s v="M"/>
    <s v="Actividades de apoyo administrativo desarrolladas "/>
    <s v="04_24"/>
    <x v="2"/>
    <n v="6"/>
    <x v="0"/>
    <n v="19"/>
    <x v="38"/>
    <s v="013_24"/>
    <s v="DIRECCIÓN GENERAL DE FINANZAS"/>
    <x v="0"/>
    <x v="2"/>
    <x v="2"/>
    <x v="108"/>
    <x v="108"/>
    <n v="0"/>
    <x v="0"/>
    <n v="1135715.3"/>
    <m/>
    <n v="1135715.3"/>
    <n v="0"/>
    <n v="1135715.3"/>
    <n v="1135715.3"/>
    <n v="1135715.3"/>
    <n v="1135715.3"/>
    <n v="1135715.3"/>
    <n v="0"/>
    <n v="0"/>
    <n v="1135715.3"/>
    <n v="0"/>
    <n v="0"/>
    <n v="0"/>
    <n v="1135715.3"/>
  </r>
  <r>
    <s v="2.6-01-23"/>
    <x v="10"/>
    <n v="1"/>
    <x v="0"/>
    <n v="1.3"/>
    <x v="0"/>
    <s v="1.3.4"/>
    <x v="0"/>
    <s v="M"/>
    <s v="Actividades de apoyo administrativo desarrolladas "/>
    <s v="04_24"/>
    <x v="2"/>
    <n v="6"/>
    <x v="0"/>
    <n v="19"/>
    <x v="38"/>
    <s v="013_24"/>
    <s v="DIRECCIÓN GENERAL DE FINANZAS"/>
    <x v="0"/>
    <x v="2"/>
    <x v="2"/>
    <x v="108"/>
    <x v="108"/>
    <n v="0"/>
    <x v="0"/>
    <n v="1000247.19"/>
    <m/>
    <n v="1000247.19"/>
    <n v="0"/>
    <n v="1000247.19"/>
    <n v="1000247.19"/>
    <n v="1000247.19"/>
    <n v="1000247.19"/>
    <n v="1000247.19"/>
    <n v="0"/>
    <n v="0"/>
    <n v="1000247.19"/>
    <n v="0"/>
    <n v="0"/>
    <n v="0"/>
    <n v="1000247.19"/>
  </r>
  <r>
    <s v="502.1-11"/>
    <x v="11"/>
    <n v="1"/>
    <x v="0"/>
    <n v="1.3"/>
    <x v="0"/>
    <s v="1.3.4"/>
    <x v="0"/>
    <s v="M"/>
    <s v="Actividades de apoyo administrativo desarrolladas "/>
    <s v="04_24"/>
    <x v="2"/>
    <n v="6"/>
    <x v="0"/>
    <n v="19"/>
    <x v="38"/>
    <s v="013_24"/>
    <s v="DIRECCIÓN GENERAL DE FINANZAS"/>
    <x v="0"/>
    <x v="2"/>
    <x v="2"/>
    <x v="108"/>
    <x v="108"/>
    <n v="0"/>
    <x v="0"/>
    <n v="104076.75"/>
    <m/>
    <n v="104076.75"/>
    <n v="0"/>
    <n v="104076.75"/>
    <n v="104076.75"/>
    <n v="104076.75"/>
    <n v="104076.75"/>
    <n v="104076.75"/>
    <n v="0"/>
    <n v="0"/>
    <n v="104076.75"/>
    <n v="0"/>
    <n v="0"/>
    <n v="0"/>
    <n v="104076.75"/>
  </r>
  <r>
    <s v="2.5-01-23"/>
    <x v="12"/>
    <n v="1"/>
    <x v="0"/>
    <n v="1.3"/>
    <x v="0"/>
    <s v="1.3.4"/>
    <x v="0"/>
    <s v="M"/>
    <s v="Actividades de apoyo administrativo desarrolladas "/>
    <s v="04_24"/>
    <x v="2"/>
    <n v="6"/>
    <x v="0"/>
    <n v="19"/>
    <x v="38"/>
    <s v="013_24"/>
    <s v="DIRECCIÓN GENERAL DE FINANZAS"/>
    <x v="0"/>
    <x v="2"/>
    <x v="2"/>
    <x v="108"/>
    <x v="108"/>
    <n v="0"/>
    <x v="0"/>
    <n v="2224784.9500000002"/>
    <m/>
    <n v="2224784.9500000002"/>
    <n v="0"/>
    <n v="2224784.9500000002"/>
    <n v="2224784.9500000002"/>
    <n v="2224784.9500000002"/>
    <n v="2224784.9500000002"/>
    <n v="2224784.9500000002"/>
    <n v="0"/>
    <n v="0"/>
    <n v="2224784.9500000002"/>
    <n v="0"/>
    <n v="0"/>
    <n v="0"/>
    <n v="2224784.9500000002"/>
  </r>
  <r>
    <s v="2.6-06-23"/>
    <x v="13"/>
    <n v="1"/>
    <x v="0"/>
    <n v="1.3"/>
    <x v="0"/>
    <s v="1.3.4"/>
    <x v="0"/>
    <s v="M"/>
    <s v="Actividades de apoyo administrativo desarrolladas "/>
    <s v="04_24"/>
    <x v="2"/>
    <n v="6"/>
    <x v="0"/>
    <n v="19"/>
    <x v="38"/>
    <s v="013_24"/>
    <s v="DIRECCIÓN GENERAL DE FINANZAS"/>
    <x v="0"/>
    <x v="2"/>
    <x v="2"/>
    <x v="108"/>
    <x v="108"/>
    <n v="0"/>
    <x v="0"/>
    <n v="167669.15"/>
    <m/>
    <n v="167669.15"/>
    <n v="0"/>
    <n v="167669.15"/>
    <n v="167669.15"/>
    <n v="167669.15"/>
    <n v="167669.15"/>
    <n v="167669.15"/>
    <n v="0"/>
    <n v="0"/>
    <n v="167669.15"/>
    <n v="0"/>
    <n v="0"/>
    <n v="0"/>
    <n v="167669.15"/>
  </r>
  <r>
    <s v="2.6-12-23"/>
    <x v="14"/>
    <n v="1"/>
    <x v="0"/>
    <n v="1.3"/>
    <x v="0"/>
    <s v="1.3.4"/>
    <x v="0"/>
    <s v="M"/>
    <s v="Actividades de apoyo administrativo desarrolladas "/>
    <s v="04_24"/>
    <x v="2"/>
    <n v="6"/>
    <x v="0"/>
    <n v="19"/>
    <x v="38"/>
    <s v="013_24"/>
    <s v="DIRECCIÓN GENERAL DE FINANZAS"/>
    <x v="0"/>
    <x v="2"/>
    <x v="2"/>
    <x v="108"/>
    <x v="108"/>
    <n v="0"/>
    <x v="0"/>
    <n v="7445.91"/>
    <m/>
    <n v="7445.91"/>
    <n v="0"/>
    <n v="7445.91"/>
    <n v="7445.91"/>
    <n v="7445.91"/>
    <n v="7445.91"/>
    <n v="7445.91"/>
    <n v="0"/>
    <n v="0"/>
    <n v="7445.91"/>
    <n v="0"/>
    <n v="0"/>
    <n v="0"/>
    <n v="7445.91"/>
  </r>
  <r>
    <s v="2.5-02-23"/>
    <x v="15"/>
    <n v="1"/>
    <x v="0"/>
    <n v="1.3"/>
    <x v="0"/>
    <s v="1.3.4"/>
    <x v="0"/>
    <s v="M"/>
    <s v="Actividades de apoyo administrativo desarrolladas "/>
    <s v="04_24"/>
    <x v="2"/>
    <n v="6"/>
    <x v="0"/>
    <n v="19"/>
    <x v="38"/>
    <s v="013_24"/>
    <s v="DIRECCIÓN GENERAL DE FINANZAS"/>
    <x v="0"/>
    <x v="2"/>
    <x v="2"/>
    <x v="108"/>
    <x v="108"/>
    <n v="0"/>
    <x v="0"/>
    <n v="921278.58"/>
    <m/>
    <n v="921278.58"/>
    <n v="0"/>
    <n v="921278.58"/>
    <n v="921278.58"/>
    <n v="921278.58"/>
    <n v="921278.58"/>
    <n v="921278.58"/>
    <n v="0"/>
    <n v="0"/>
    <n v="921278.58"/>
    <n v="0"/>
    <n v="0"/>
    <n v="0"/>
    <n v="921278.58"/>
  </r>
  <r>
    <s v="2.6-05-23"/>
    <x v="16"/>
    <n v="1"/>
    <x v="0"/>
    <n v="1.3"/>
    <x v="0"/>
    <s v="1.3.4"/>
    <x v="0"/>
    <s v="M"/>
    <s v="Actividades de apoyo administrativo desarrolladas "/>
    <s v="04_24"/>
    <x v="2"/>
    <n v="6"/>
    <x v="0"/>
    <n v="19"/>
    <x v="38"/>
    <s v="013_24"/>
    <s v="DIRECCIÓN GENERAL DE FINANZAS"/>
    <x v="0"/>
    <x v="2"/>
    <x v="2"/>
    <x v="108"/>
    <x v="108"/>
    <n v="0"/>
    <x v="0"/>
    <n v="38913"/>
    <m/>
    <n v="38913"/>
    <n v="0"/>
    <n v="38913"/>
    <n v="38913"/>
    <n v="38913"/>
    <n v="38913"/>
    <n v="38913"/>
    <n v="0"/>
    <n v="0"/>
    <n v="38913"/>
    <n v="0"/>
    <n v="0"/>
    <n v="0"/>
    <n v="38913"/>
  </r>
  <r>
    <s v="1.1-00-24"/>
    <x v="0"/>
    <n v="2"/>
    <x v="1"/>
    <n v="2.2000000000000002"/>
    <x v="1"/>
    <s v="2.2.7"/>
    <x v="1"/>
    <s v="E"/>
    <s v="Actividades del sector público, que realiza en for"/>
    <s v="07_24"/>
    <x v="4"/>
    <n v="2"/>
    <x v="7"/>
    <n v="36"/>
    <x v="21"/>
    <s v="022_24"/>
    <s v="DIRECCIÓN GENERAL DE AGUA POTABLE Y SANE"/>
    <x v="0"/>
    <x v="2"/>
    <x v="2"/>
    <x v="109"/>
    <x v="109"/>
    <n v="0"/>
    <x v="0"/>
    <n v="9300000"/>
    <m/>
    <n v="9300000"/>
    <n v="7000000"/>
    <n v="7668267"/>
    <n v="7668267"/>
    <n v="7668267"/>
    <n v="7668267"/>
    <n v="7668267"/>
    <n v="1631733"/>
    <n v="1631733"/>
    <n v="0"/>
    <n v="2300000"/>
    <n v="0"/>
    <n v="0"/>
    <n v="2300000"/>
  </r>
  <r>
    <s v="1.1-00-24"/>
    <x v="0"/>
    <n v="1"/>
    <x v="0"/>
    <n v="1.3"/>
    <x v="0"/>
    <s v="1.3.4"/>
    <x v="0"/>
    <s v="E"/>
    <s v="Actividades del sector público, que realiza en for"/>
    <s v="05_24"/>
    <x v="0"/>
    <n v="6"/>
    <x v="0"/>
    <n v="21"/>
    <x v="1"/>
    <s v="015_24"/>
    <s v="DIRECCIÓN GENERAL DE ADMINISTRACIÓN"/>
    <x v="0"/>
    <x v="2"/>
    <x v="2"/>
    <x v="109"/>
    <x v="109"/>
    <n v="0"/>
    <x v="0"/>
    <n v="1300938.06"/>
    <m/>
    <n v="1300938.06"/>
    <n v="1000000"/>
    <n v="1079476.99"/>
    <n v="1079476.99"/>
    <n v="508674.93"/>
    <n v="508674.93"/>
    <n v="508674.93"/>
    <n v="221461.07000000007"/>
    <n v="221461.07000000007"/>
    <n v="295238.06"/>
    <n v="5700"/>
    <n v="0"/>
    <n v="0"/>
    <n v="300938.06"/>
  </r>
  <r>
    <s v="1.1-00-24"/>
    <x v="0"/>
    <n v="1"/>
    <x v="0"/>
    <n v="1.3"/>
    <x v="0"/>
    <s v="1.3.4"/>
    <x v="0"/>
    <s v="O"/>
    <s v="Actividades que realizan la función pública o cont"/>
    <s v="02_24"/>
    <x v="1"/>
    <n v="1"/>
    <x v="1"/>
    <n v="7"/>
    <x v="35"/>
    <s v="007_24"/>
    <s v="DIRECCIÓN DE LA SECRETARÍA GENERAL"/>
    <x v="0"/>
    <x v="2"/>
    <x v="2"/>
    <x v="109"/>
    <x v="109"/>
    <n v="0"/>
    <x v="0"/>
    <n v="1600000"/>
    <m/>
    <n v="1600000"/>
    <n v="500000"/>
    <n v="1156175.0900000001"/>
    <n v="1156175.0900000001"/>
    <n v="658193.85"/>
    <n v="170922.83"/>
    <n v="170922.83"/>
    <n v="443824.90999999992"/>
    <n v="443824.90999999992"/>
    <n v="100000"/>
    <n v="1000000"/>
    <n v="0"/>
    <n v="0"/>
    <n v="1100000"/>
  </r>
  <r>
    <s v="1.1-00-24"/>
    <x v="0"/>
    <n v="1"/>
    <x v="0"/>
    <n v="1.7"/>
    <x v="2"/>
    <s v="1.7.1"/>
    <x v="7"/>
    <s v="R"/>
    <s v="Solamente actividades específicas, distintas a las"/>
    <s v="08_24"/>
    <x v="6"/>
    <n v="7"/>
    <x v="4"/>
    <n v="40"/>
    <x v="31"/>
    <s v="025_24"/>
    <s v="DESPACHO DE LA COMISARÍA DE LA POLICÍA P"/>
    <x v="0"/>
    <x v="2"/>
    <x v="2"/>
    <x v="110"/>
    <x v="110"/>
    <n v="0"/>
    <x v="0"/>
    <n v="95121"/>
    <m/>
    <n v="95121"/>
    <n v="50000"/>
    <n v="0"/>
    <n v="0"/>
    <n v="0"/>
    <n v="0"/>
    <n v="0"/>
    <n v="95121"/>
    <n v="95121"/>
    <n v="60121"/>
    <n v="0"/>
    <n v="0"/>
    <n v="15000"/>
    <n v="45121"/>
  </r>
  <r>
    <s v="1.1-00-24"/>
    <x v="0"/>
    <n v="1"/>
    <x v="0"/>
    <n v="1.3"/>
    <x v="0"/>
    <s v="1.3.4"/>
    <x v="0"/>
    <s v="M"/>
    <s v="Actividades de apoyo administrativo desarrolladas "/>
    <s v="04_24"/>
    <x v="2"/>
    <n v="6"/>
    <x v="0"/>
    <n v="19"/>
    <x v="38"/>
    <s v="013_24"/>
    <s v="DIRECCIÓN GENERAL DE FINANZAS"/>
    <x v="0"/>
    <x v="2"/>
    <x v="2"/>
    <x v="110"/>
    <x v="110"/>
    <n v="0"/>
    <x v="0"/>
    <n v="1661937.89"/>
    <m/>
    <n v="1661937.89"/>
    <n v="1661937.89"/>
    <n v="55672"/>
    <n v="55672"/>
    <n v="55672"/>
    <n v="55672"/>
    <n v="55671"/>
    <n v="1606265.89"/>
    <n v="1606265.89"/>
    <n v="0"/>
    <n v="0"/>
    <n v="0"/>
    <n v="0"/>
    <n v="0"/>
  </r>
  <r>
    <s v="1.1-00-24"/>
    <x v="0"/>
    <n v="1"/>
    <x v="0"/>
    <n v="1.3"/>
    <x v="0"/>
    <s v="1.3.4"/>
    <x v="0"/>
    <s v="E"/>
    <s v="Actividades del sector público, que realiza en for"/>
    <s v="05_24"/>
    <x v="0"/>
    <n v="6"/>
    <x v="0"/>
    <n v="21"/>
    <x v="1"/>
    <s v="015_24"/>
    <s v="DIRECCIÓN GENERAL DE ADMINISTRACIÓN"/>
    <x v="0"/>
    <x v="2"/>
    <x v="2"/>
    <x v="110"/>
    <x v="110"/>
    <n v="0"/>
    <x v="0"/>
    <n v="10270000"/>
    <m/>
    <n v="10270000"/>
    <n v="10000000"/>
    <n v="9226735.0999999996"/>
    <n v="9226735.0999999996"/>
    <n v="9226735.0999999996"/>
    <n v="9226735.0999999996"/>
    <n v="9226735.0999999996"/>
    <n v="1043264.9000000004"/>
    <n v="1043264.9000000004"/>
    <n v="0"/>
    <n v="270000"/>
    <n v="0"/>
    <n v="0"/>
    <n v="270000"/>
  </r>
  <r>
    <s v="1.1-00-24"/>
    <x v="0"/>
    <n v="1"/>
    <x v="0"/>
    <n v="1.3"/>
    <x v="0"/>
    <s v="1.3.4"/>
    <x v="0"/>
    <s v="M"/>
    <s v="Actividades de apoyo administrativo desarrolladas "/>
    <s v="04_24"/>
    <x v="2"/>
    <n v="6"/>
    <x v="0"/>
    <n v="20"/>
    <x v="13"/>
    <s v="014_24"/>
    <s v="DIRECCIÓN GENERAL DE INGRESOS"/>
    <x v="0"/>
    <x v="2"/>
    <x v="2"/>
    <x v="111"/>
    <x v="111"/>
    <n v="0"/>
    <x v="0"/>
    <n v="450000"/>
    <m/>
    <n v="450000"/>
    <n v="450000"/>
    <n v="242060.47"/>
    <n v="242060.47"/>
    <n v="242060.47"/>
    <n v="241698.78"/>
    <n v="241698.78"/>
    <n v="207939.53"/>
    <n v="207939.53"/>
    <n v="0"/>
    <n v="0"/>
    <n v="0"/>
    <n v="0"/>
    <n v="0"/>
  </r>
  <r>
    <s v="1.1-00-24"/>
    <x v="0"/>
    <n v="1"/>
    <x v="0"/>
    <n v="1.3"/>
    <x v="0"/>
    <s v="1.3.4"/>
    <x v="0"/>
    <s v="M"/>
    <s v="Actividades de apoyo administrativo desarrolladas "/>
    <s v="04_24"/>
    <x v="2"/>
    <n v="6"/>
    <x v="0"/>
    <n v="20"/>
    <x v="13"/>
    <s v="014_24"/>
    <s v="DIRECCIÓN GENERAL DE INGRESOS"/>
    <x v="0"/>
    <x v="2"/>
    <x v="2"/>
    <x v="112"/>
    <x v="112"/>
    <n v="0"/>
    <x v="0"/>
    <n v="300000"/>
    <m/>
    <n v="300000"/>
    <n v="300000"/>
    <n v="0"/>
    <n v="0"/>
    <n v="0"/>
    <n v="0"/>
    <n v="0"/>
    <n v="300000"/>
    <n v="300000"/>
    <n v="0"/>
    <n v="0"/>
    <n v="0"/>
    <n v="0"/>
    <n v="0"/>
  </r>
  <r>
    <s v="1.1-00-24"/>
    <x v="0"/>
    <n v="1"/>
    <x v="0"/>
    <n v="1.3"/>
    <x v="0"/>
    <s v="1.3.4"/>
    <x v="0"/>
    <s v="M"/>
    <s v="Actividades de apoyo administrativo desarrolladas "/>
    <s v="04_24"/>
    <x v="2"/>
    <n v="6"/>
    <x v="0"/>
    <n v="18"/>
    <x v="3"/>
    <s v="012_24"/>
    <s v="DIRECCIÓN DE PROCESOS ADMINISTRATIVOS Y"/>
    <x v="0"/>
    <x v="2"/>
    <x v="2"/>
    <x v="113"/>
    <x v="113"/>
    <n v="0"/>
    <x v="0"/>
    <n v="69639"/>
    <m/>
    <n v="69639"/>
    <n v="18000"/>
    <n v="69637.899999999994"/>
    <n v="69637.899999999994"/>
    <n v="69637.899999999994"/>
    <n v="17830.400000000001"/>
    <n v="17830.400000000001"/>
    <n v="1.1000000000058208"/>
    <n v="1.1000000000058208"/>
    <n v="0"/>
    <n v="51639"/>
    <n v="0"/>
    <n v="0"/>
    <n v="51639"/>
  </r>
  <r>
    <s v="1.1-00-24"/>
    <x v="0"/>
    <n v="1"/>
    <x v="0"/>
    <n v="1.7"/>
    <x v="2"/>
    <s v="1.7.1"/>
    <x v="7"/>
    <s v="R"/>
    <s v="Solamente actividades específicas, distintas a las"/>
    <s v="08_24"/>
    <x v="6"/>
    <n v="7"/>
    <x v="4"/>
    <n v="41"/>
    <x v="12"/>
    <s v="025_24"/>
    <s v="DESPACHO DE LA COMISARÍA DE LA POLICÍA P"/>
    <x v="0"/>
    <x v="2"/>
    <x v="2"/>
    <x v="114"/>
    <x v="114"/>
    <n v="0"/>
    <x v="0"/>
    <n v="118724"/>
    <m/>
    <n v="118724"/>
    <n v="120000"/>
    <n v="48702.36"/>
    <n v="48702.36"/>
    <n v="27189"/>
    <n v="27189"/>
    <n v="27189"/>
    <n v="70021.64"/>
    <n v="70021.64"/>
    <n v="0"/>
    <n v="0"/>
    <n v="0"/>
    <n v="1276"/>
    <n v="-1276"/>
  </r>
  <r>
    <s v="1.1-00-24"/>
    <x v="0"/>
    <n v="1"/>
    <x v="0"/>
    <n v="1.3"/>
    <x v="0"/>
    <s v="1.3.4"/>
    <x v="0"/>
    <s v="E"/>
    <s v="Actividades del sector público, que realiza en for"/>
    <s v="05_24"/>
    <x v="0"/>
    <n v="6"/>
    <x v="0"/>
    <n v="21"/>
    <x v="1"/>
    <s v="015_24"/>
    <s v="DIRECCIÓN GENERAL DE ADMINISTRACIÓN"/>
    <x v="0"/>
    <x v="2"/>
    <x v="2"/>
    <x v="114"/>
    <x v="114"/>
    <n v="0"/>
    <x v="0"/>
    <n v="100000"/>
    <m/>
    <n v="100000"/>
    <n v="100000"/>
    <n v="69883.8"/>
    <n v="69883.8"/>
    <n v="69883.8"/>
    <n v="69883.8"/>
    <n v="69883.8"/>
    <n v="30116.199999999997"/>
    <n v="30116.199999999997"/>
    <n v="0"/>
    <n v="0"/>
    <n v="0"/>
    <n v="0"/>
    <n v="0"/>
  </r>
  <r>
    <s v="1.1-00-24"/>
    <x v="0"/>
    <n v="2"/>
    <x v="1"/>
    <n v="2.7"/>
    <x v="6"/>
    <s v="2.7.1"/>
    <x v="6"/>
    <s v="R"/>
    <s v="Solamente actividades específicas, distintas a las"/>
    <s v="15_24"/>
    <x v="12"/>
    <n v="1"/>
    <x v="1"/>
    <n v="54"/>
    <x v="41"/>
    <s v="035_24"/>
    <s v="INSTITUTO DE ALTERNATIVAS PARA LOS JÓVEN"/>
    <x v="0"/>
    <x v="3"/>
    <x v="3"/>
    <x v="115"/>
    <x v="115"/>
    <n v="0"/>
    <x v="0"/>
    <n v="14778438.16"/>
    <m/>
    <n v="14778438.16"/>
    <n v="12778438.16"/>
    <n v="7097431.6500000004"/>
    <n v="7097431.6500000004"/>
    <n v="7097431.6500000004"/>
    <n v="7097431.6500000004"/>
    <n v="7097431.6500000004"/>
    <n v="7681006.5099999998"/>
    <n v="7681006.5099999998"/>
    <n v="2000000"/>
    <n v="0"/>
    <n v="0"/>
    <n v="0"/>
    <n v="2000000"/>
  </r>
  <r>
    <s v="1.1-00-24"/>
    <x v="0"/>
    <n v="2"/>
    <x v="1"/>
    <n v="2.7"/>
    <x v="6"/>
    <s v="2.7.1"/>
    <x v="6"/>
    <s v="E"/>
    <s v="Actividades del sector público, que realiza en for"/>
    <s v="10_24"/>
    <x v="5"/>
    <n v="4"/>
    <x v="3"/>
    <n v="48"/>
    <x v="10"/>
    <s v="030_24"/>
    <s v="DIRECCIÓN DE PROYECTOS ESTRATEGICOS"/>
    <x v="0"/>
    <x v="3"/>
    <x v="3"/>
    <x v="115"/>
    <x v="115"/>
    <n v="0"/>
    <x v="0"/>
    <n v="199200"/>
    <m/>
    <n v="199200"/>
    <n v="199200"/>
    <n v="0"/>
    <n v="0"/>
    <n v="0"/>
    <n v="0"/>
    <n v="0"/>
    <n v="199200"/>
    <n v="199200"/>
    <n v="0"/>
    <n v="0"/>
    <n v="0"/>
    <n v="0"/>
    <n v="0"/>
  </r>
  <r>
    <s v="1.1-00-24"/>
    <x v="0"/>
    <n v="1"/>
    <x v="0"/>
    <n v="1.3"/>
    <x v="0"/>
    <s v="1.3.4"/>
    <x v="0"/>
    <s v="M"/>
    <s v="Actividades de apoyo administrativo desarrolladas "/>
    <s v="04_24"/>
    <x v="2"/>
    <n v="6"/>
    <x v="0"/>
    <n v="19"/>
    <x v="38"/>
    <s v="013_24"/>
    <s v="DIRECCIÓN GENERAL DE FINANZAS"/>
    <x v="0"/>
    <x v="3"/>
    <x v="3"/>
    <x v="115"/>
    <x v="115"/>
    <n v="0"/>
    <x v="0"/>
    <n v="2200000"/>
    <m/>
    <n v="2200000"/>
    <n v="2200000"/>
    <n v="2105566.7599999998"/>
    <n v="2105566.7599999998"/>
    <n v="2105566.7599999998"/>
    <n v="2105566.7599999998"/>
    <n v="2105566.7599999998"/>
    <n v="94433.240000000224"/>
    <n v="94433.240000000224"/>
    <n v="0"/>
    <n v="0"/>
    <n v="0"/>
    <n v="0"/>
    <n v="0"/>
  </r>
  <r>
    <s v="1.1-00-24"/>
    <x v="0"/>
    <n v="2"/>
    <x v="1"/>
    <n v="2.6"/>
    <x v="11"/>
    <s v="2.6.8"/>
    <x v="15"/>
    <s v="R"/>
    <s v="Solamente actividades específicas, distintas a las"/>
    <s v="13_24"/>
    <x v="13"/>
    <n v="1"/>
    <x v="1"/>
    <n v="52"/>
    <x v="42"/>
    <s v="033_24"/>
    <s v="INSTITUTO MUNICIPAL DE LA MUJER TLAJOMUL"/>
    <x v="0"/>
    <x v="3"/>
    <x v="3"/>
    <x v="115"/>
    <x v="115"/>
    <n v="0"/>
    <x v="0"/>
    <n v="6135546.4699999997"/>
    <m/>
    <n v="6135546.4699999997"/>
    <n v="6135546.4699999997"/>
    <n v="3391113.23"/>
    <n v="3391113.23"/>
    <n v="3391113.23"/>
    <n v="3391113.23"/>
    <n v="3391113.23"/>
    <n v="2744433.2399999998"/>
    <n v="2744433.2399999998"/>
    <n v="0"/>
    <n v="0"/>
    <n v="0"/>
    <n v="0"/>
    <n v="0"/>
  </r>
  <r>
    <s v="1.1-00-24"/>
    <x v="0"/>
    <n v="2"/>
    <x v="1"/>
    <n v="2.6"/>
    <x v="11"/>
    <s v="2.6.8"/>
    <x v="15"/>
    <s v="R"/>
    <s v="Solamente actividades específicas, distintas a las"/>
    <s v="14_24"/>
    <x v="14"/>
    <n v="1"/>
    <x v="1"/>
    <n v="53"/>
    <x v="43"/>
    <s v="034_24"/>
    <s v="CENTRO DE ESTIMULACIÓN PARA PERSONAS CON"/>
    <x v="0"/>
    <x v="3"/>
    <x v="3"/>
    <x v="115"/>
    <x v="115"/>
    <n v="0"/>
    <x v="0"/>
    <n v="13523208.92"/>
    <m/>
    <n v="13523208.92"/>
    <n v="10523208.92"/>
    <n v="5833333.3099999996"/>
    <n v="5833333.3099999996"/>
    <n v="5833333.3099999996"/>
    <n v="5833333.3099999996"/>
    <n v="5833333.3099999996"/>
    <n v="7689875.6100000003"/>
    <n v="7689875.6100000003"/>
    <n v="3000000"/>
    <n v="0"/>
    <n v="0"/>
    <n v="0"/>
    <n v="3000000"/>
  </r>
  <r>
    <s v="1.1-00-24"/>
    <x v="0"/>
    <n v="2"/>
    <x v="1"/>
    <n v="2.6"/>
    <x v="11"/>
    <s v="2.6.3"/>
    <x v="16"/>
    <s v="R"/>
    <s v="Solamente actividades específicas, distintas a las"/>
    <s v="12_24"/>
    <x v="15"/>
    <n v="1"/>
    <x v="1"/>
    <n v="51"/>
    <x v="44"/>
    <s v="032_24"/>
    <s v="SISTEMA INTEGRAL PARA EL DESARROLLO DE L"/>
    <x v="0"/>
    <x v="3"/>
    <x v="3"/>
    <x v="115"/>
    <x v="115"/>
    <n v="0"/>
    <x v="0"/>
    <n v="68471532.379999995"/>
    <m/>
    <n v="68471532.379999995"/>
    <n v="68471532.379999995"/>
    <n v="48025172"/>
    <n v="48025172"/>
    <n v="48025172"/>
    <n v="48025172"/>
    <n v="48025172"/>
    <n v="20446360.379999995"/>
    <n v="20446360.379999995"/>
    <n v="0"/>
    <n v="0"/>
    <n v="0"/>
    <n v="0"/>
    <n v="0"/>
  </r>
  <r>
    <s v="1.1-00-24"/>
    <x v="0"/>
    <n v="2"/>
    <x v="1"/>
    <n v="2.4"/>
    <x v="8"/>
    <s v="2.4.1"/>
    <x v="17"/>
    <s v="F"/>
    <s v="Actividades destinadas a la promoción y fomento de"/>
    <s v="16_24"/>
    <x v="16"/>
    <n v="5"/>
    <x v="5"/>
    <n v="55"/>
    <x v="45"/>
    <s v="036_24"/>
    <s v="CONSEJO MUNICIPAL DEL DEPORTE (COMUDE)"/>
    <x v="0"/>
    <x v="3"/>
    <x v="3"/>
    <x v="115"/>
    <x v="115"/>
    <n v="0"/>
    <x v="0"/>
    <n v="17127649.879999999"/>
    <m/>
    <n v="17127649.879999999"/>
    <n v="17059649.879999999"/>
    <n v="14895835.859999999"/>
    <n v="14895835.859999999"/>
    <n v="14895835.859999999"/>
    <n v="14895835.859999999"/>
    <n v="14895835.859999999"/>
    <n v="2231814.0199999996"/>
    <n v="2231814.0199999996"/>
    <n v="0"/>
    <n v="68000"/>
    <n v="0"/>
    <n v="0"/>
    <n v="68000"/>
  </r>
  <r>
    <s v="1.1-00-24"/>
    <x v="0"/>
    <n v="1"/>
    <x v="0"/>
    <n v="1.3"/>
    <x v="0"/>
    <s v="1.3.4"/>
    <x v="0"/>
    <s v="M"/>
    <s v="Actividades de apoyo administrativo desarrolladas "/>
    <s v="04_24"/>
    <x v="2"/>
    <n v="6"/>
    <x v="0"/>
    <n v="19"/>
    <x v="38"/>
    <s v="013_24"/>
    <s v="DIRECCIÓN GENERAL DE FINANZAS"/>
    <x v="0"/>
    <x v="3"/>
    <x v="3"/>
    <x v="116"/>
    <x v="116"/>
    <n v="0"/>
    <x v="0"/>
    <n v="8888535.4499999993"/>
    <m/>
    <n v="8888535.4499999993"/>
    <n v="5000000"/>
    <n v="0"/>
    <n v="0"/>
    <n v="0"/>
    <n v="0"/>
    <n v="0"/>
    <n v="8888535.4499999993"/>
    <n v="8888535.4499999993"/>
    <n v="0"/>
    <n v="4158535.45"/>
    <n v="0"/>
    <n v="270000"/>
    <n v="3888535.45"/>
  </r>
  <r>
    <s v="1.5-01-24"/>
    <x v="1"/>
    <n v="1"/>
    <x v="0"/>
    <n v="1.3"/>
    <x v="0"/>
    <s v="1.3.4"/>
    <x v="0"/>
    <s v="M"/>
    <s v="Actividades de apoyo administrativo desarrolladas "/>
    <s v="04_24"/>
    <x v="2"/>
    <n v="6"/>
    <x v="0"/>
    <n v="19"/>
    <x v="38"/>
    <s v="013_24"/>
    <s v="DIRECCIÓN GENERAL DE FINANZAS"/>
    <x v="0"/>
    <x v="3"/>
    <x v="3"/>
    <x v="116"/>
    <x v="116"/>
    <n v="0"/>
    <x v="0"/>
    <n v="7000000"/>
    <m/>
    <n v="7000000"/>
    <n v="0"/>
    <n v="6229289.2599999998"/>
    <n v="6229289.2599999998"/>
    <n v="6229289.2599999998"/>
    <n v="6229289.2599999998"/>
    <n v="6229289.2599999998"/>
    <n v="770710.74000000022"/>
    <n v="770710.74000000022"/>
    <n v="0"/>
    <n v="7000000"/>
    <n v="0"/>
    <n v="0"/>
    <n v="7000000"/>
  </r>
  <r>
    <s v="1.6-01-24"/>
    <x v="2"/>
    <n v="1"/>
    <x v="0"/>
    <n v="1.3"/>
    <x v="0"/>
    <s v="1.3.4"/>
    <x v="0"/>
    <s v="M"/>
    <s v="Actividades de apoyo administrativo desarrolladas "/>
    <s v="04_24"/>
    <x v="2"/>
    <n v="6"/>
    <x v="0"/>
    <n v="19"/>
    <x v="38"/>
    <s v="013_24"/>
    <s v="DIRECCIÓN GENERAL DE FINANZAS"/>
    <x v="0"/>
    <x v="3"/>
    <x v="3"/>
    <x v="116"/>
    <x v="116"/>
    <n v="0"/>
    <x v="0"/>
    <n v="5000000"/>
    <m/>
    <n v="5000000"/>
    <n v="0"/>
    <n v="4112309.88"/>
    <n v="4112309.88"/>
    <n v="4112309.88"/>
    <n v="4112309.88"/>
    <n v="4112309.88"/>
    <n v="887690.12000000011"/>
    <n v="887690.12000000011"/>
    <n v="5000000"/>
    <n v="0"/>
    <n v="0"/>
    <n v="0"/>
    <n v="5000000"/>
  </r>
  <r>
    <s v="1.1-00-24"/>
    <x v="0"/>
    <n v="3"/>
    <x v="2"/>
    <n v="3.1"/>
    <x v="7"/>
    <s v="3.1.1"/>
    <x v="10"/>
    <s v="S"/>
    <s v="Definidos en el Presupuesto de Egresos y los que s"/>
    <s v="09_24"/>
    <x v="10"/>
    <n v="8"/>
    <x v="6"/>
    <n v="45"/>
    <x v="46"/>
    <s v="028_24"/>
    <s v="DIRECCÍON GENERAL DE DESARROLLO RURAL"/>
    <x v="0"/>
    <x v="3"/>
    <x v="3"/>
    <x v="117"/>
    <x v="117"/>
    <n v="0"/>
    <x v="0"/>
    <n v="3000000"/>
    <m/>
    <n v="3000000"/>
    <n v="3000000"/>
    <n v="2978400"/>
    <n v="2978400"/>
    <n v="2978400"/>
    <n v="2978400"/>
    <n v="2978400"/>
    <n v="21600"/>
    <n v="21600"/>
    <n v="0"/>
    <n v="0"/>
    <n v="0"/>
    <n v="0"/>
    <n v="0"/>
  </r>
  <r>
    <s v="1.1-00-24"/>
    <x v="0"/>
    <n v="3"/>
    <x v="2"/>
    <n v="3.1"/>
    <x v="7"/>
    <s v="3.1.1"/>
    <x v="10"/>
    <s v="S"/>
    <s v="Definidos en el Presupuesto de Egresos y los que s"/>
    <s v="09_24"/>
    <x v="10"/>
    <n v="8"/>
    <x v="6"/>
    <n v="46"/>
    <x v="47"/>
    <s v="028_24"/>
    <s v="DIRECCÍON GENERAL DE DESARROLLO RURAL"/>
    <x v="0"/>
    <x v="3"/>
    <x v="3"/>
    <x v="117"/>
    <x v="117"/>
    <n v="0"/>
    <x v="0"/>
    <n v="400000"/>
    <m/>
    <n v="400000"/>
    <n v="400000"/>
    <n v="345000"/>
    <n v="345000"/>
    <n v="345000"/>
    <n v="345000"/>
    <n v="297000"/>
    <n v="55000"/>
    <n v="55000"/>
    <n v="0"/>
    <n v="0"/>
    <n v="0"/>
    <n v="0"/>
    <n v="0"/>
  </r>
  <r>
    <s v="1.1-00-24"/>
    <x v="0"/>
    <n v="3"/>
    <x v="2"/>
    <n v="3.1"/>
    <x v="7"/>
    <s v="3.1.1"/>
    <x v="10"/>
    <s v="E"/>
    <s v="Actividades del sector público, que realiza en for"/>
    <s v="09_24"/>
    <x v="10"/>
    <n v="8"/>
    <x v="6"/>
    <n v="44"/>
    <x v="25"/>
    <s v="028_24"/>
    <s v="DIRECCÍON GENERAL DE DESARROLLO RURAL"/>
    <x v="0"/>
    <x v="3"/>
    <x v="3"/>
    <x v="117"/>
    <x v="117"/>
    <n v="0"/>
    <x v="0"/>
    <n v="0"/>
    <m/>
    <n v="0"/>
    <n v="0"/>
    <n v="0"/>
    <n v="0"/>
    <n v="0"/>
    <n v="0"/>
    <n v="0"/>
    <n v="0"/>
    <n v="0"/>
    <n v="0"/>
    <n v="500000"/>
    <n v="0"/>
    <n v="500000"/>
    <n v="0"/>
  </r>
  <r>
    <s v="1.1-00-24"/>
    <x v="0"/>
    <n v="2"/>
    <x v="1"/>
    <n v="2.2000000000000002"/>
    <x v="1"/>
    <s v="2.2.7"/>
    <x v="1"/>
    <s v="S"/>
    <s v="Definidos en el Presupuesto de Egresos y los que s"/>
    <s v="02_24"/>
    <x v="1"/>
    <n v="1"/>
    <x v="1"/>
    <n v="10"/>
    <x v="37"/>
    <s v="008_24"/>
    <s v="DIRECCIÓN DE VIVIENDA"/>
    <x v="0"/>
    <x v="3"/>
    <x v="3"/>
    <x v="118"/>
    <x v="118"/>
    <n v="7"/>
    <x v="19"/>
    <n v="3500000"/>
    <m/>
    <n v="3500000"/>
    <n v="3500000"/>
    <n v="1983041.25"/>
    <n v="1073601.25"/>
    <n v="970399.76"/>
    <n v="926025.25"/>
    <n v="926025.25"/>
    <n v="1516958.75"/>
    <n v="2426398.75"/>
    <n v="0"/>
    <n v="0"/>
    <n v="0"/>
    <n v="0"/>
    <n v="0"/>
  </r>
  <r>
    <s v="1.1-00-24"/>
    <x v="0"/>
    <n v="2"/>
    <x v="1"/>
    <n v="2.2000000000000002"/>
    <x v="1"/>
    <s v="2.2.7"/>
    <x v="1"/>
    <s v="S"/>
    <s v="Definidos en el Presupuesto de Egresos y los que s"/>
    <s v="02_24"/>
    <x v="1"/>
    <n v="1"/>
    <x v="1"/>
    <n v="10"/>
    <x v="37"/>
    <s v="008_24"/>
    <s v="DIRECCIÓN DE VIVIENDA"/>
    <x v="0"/>
    <x v="3"/>
    <x v="3"/>
    <x v="118"/>
    <x v="118"/>
    <n v="8"/>
    <x v="20"/>
    <n v="1000000"/>
    <m/>
    <n v="1000000"/>
    <n v="1000000"/>
    <n v="225649"/>
    <n v="225649"/>
    <n v="187640.09"/>
    <n v="0"/>
    <n v="0"/>
    <n v="774351"/>
    <n v="774351"/>
    <n v="0"/>
    <n v="0"/>
    <n v="0"/>
    <n v="0"/>
    <n v="0"/>
  </r>
  <r>
    <s v="1.1-00-24"/>
    <x v="0"/>
    <n v="2"/>
    <x v="1"/>
    <n v="2.2000000000000002"/>
    <x v="1"/>
    <s v="2.2.7"/>
    <x v="1"/>
    <s v="S"/>
    <s v="Definidos en el Presupuesto de Egresos y los que s"/>
    <s v="02_24"/>
    <x v="1"/>
    <n v="1"/>
    <x v="1"/>
    <n v="16"/>
    <x v="2"/>
    <s v="010_24"/>
    <s v="DIRECCIÓN GENERAL DE CULTURA DE LA PAZ Y"/>
    <x v="0"/>
    <x v="3"/>
    <x v="3"/>
    <x v="118"/>
    <x v="118"/>
    <n v="0"/>
    <x v="0"/>
    <n v="5600000"/>
    <m/>
    <n v="5600000"/>
    <n v="5600000"/>
    <n v="5600000"/>
    <n v="5600000"/>
    <n v="5600000"/>
    <n v="5600000"/>
    <n v="5600000"/>
    <n v="0"/>
    <n v="0"/>
    <n v="0"/>
    <n v="0"/>
    <n v="0"/>
    <n v="0"/>
    <n v="0"/>
  </r>
  <r>
    <s v="1.1-00-24"/>
    <x v="0"/>
    <n v="2"/>
    <x v="1"/>
    <n v="2.2000000000000002"/>
    <x v="1"/>
    <s v="2.2.7"/>
    <x v="1"/>
    <s v="S"/>
    <s v="Definidos en el Presupuesto de Egresos y los que s"/>
    <s v="02_24"/>
    <x v="1"/>
    <n v="1"/>
    <x v="1"/>
    <n v="57"/>
    <x v="48"/>
    <s v="010_24"/>
    <s v="DIRECCIÓN GENERAL DE CULTURA DE LA PAZ Y"/>
    <x v="0"/>
    <x v="3"/>
    <x v="3"/>
    <x v="118"/>
    <x v="118"/>
    <n v="0"/>
    <x v="0"/>
    <n v="1200000"/>
    <m/>
    <n v="1200000"/>
    <n v="1200000"/>
    <n v="1200000"/>
    <n v="1200000"/>
    <n v="1200000"/>
    <n v="1200000"/>
    <n v="1196000"/>
    <n v="0"/>
    <n v="0"/>
    <n v="0"/>
    <n v="0"/>
    <n v="0"/>
    <n v="0"/>
    <n v="0"/>
  </r>
  <r>
    <s v="1.1-00-24"/>
    <x v="0"/>
    <n v="2"/>
    <x v="1"/>
    <n v="2.7"/>
    <x v="6"/>
    <s v="2.7.1"/>
    <x v="6"/>
    <s v="S"/>
    <s v="Definidos en el Presupuesto de Egresos y los que s"/>
    <s v="06_24"/>
    <x v="11"/>
    <n v="5"/>
    <x v="5"/>
    <n v="27"/>
    <x v="49"/>
    <s v="016_24"/>
    <s v="DESPACHO DE LA COORDINACIÓN GENERAL DE C"/>
    <x v="0"/>
    <x v="3"/>
    <x v="3"/>
    <x v="118"/>
    <x v="118"/>
    <n v="0"/>
    <x v="0"/>
    <n v="1000000"/>
    <m/>
    <n v="1000000"/>
    <n v="1000000"/>
    <n v="544966.42000000004"/>
    <n v="544966.42000000004"/>
    <n v="544966.42000000004"/>
    <n v="517466.42"/>
    <n v="517466.42"/>
    <n v="455033.57999999996"/>
    <n v="455033.57999999996"/>
    <n v="0"/>
    <n v="0"/>
    <n v="0"/>
    <n v="0"/>
    <n v="0"/>
  </r>
  <r>
    <s v="1.1-00-24"/>
    <x v="0"/>
    <n v="2"/>
    <x v="1"/>
    <n v="2.7"/>
    <x v="6"/>
    <s v="2.7.1"/>
    <x v="6"/>
    <s v="S"/>
    <s v="Definidos en el Presupuesto de Egresos y los que s"/>
    <s v="06_24"/>
    <x v="11"/>
    <n v="5"/>
    <x v="5"/>
    <n v="30"/>
    <x v="36"/>
    <s v="018_24"/>
    <s v="DIRECCIÓN GENERAL DE POLÍTICA SOCIAL"/>
    <x v="0"/>
    <x v="3"/>
    <x v="3"/>
    <x v="118"/>
    <x v="118"/>
    <n v="0"/>
    <x v="0"/>
    <n v="12000000"/>
    <m/>
    <n v="12000000"/>
    <n v="12000000"/>
    <n v="11964000"/>
    <n v="11964000"/>
    <n v="11964000"/>
    <n v="11964000"/>
    <n v="11964000"/>
    <n v="36000"/>
    <n v="36000"/>
    <n v="0"/>
    <n v="0"/>
    <n v="0"/>
    <n v="0"/>
    <n v="0"/>
  </r>
  <r>
    <s v="1.1-00-24"/>
    <x v="0"/>
    <n v="2"/>
    <x v="1"/>
    <n v="2.7"/>
    <x v="6"/>
    <s v="2.7.1"/>
    <x v="6"/>
    <s v="S"/>
    <s v="Definidos en el Presupuesto de Egresos y los que s"/>
    <s v="06_24"/>
    <x v="11"/>
    <n v="5"/>
    <x v="5"/>
    <n v="31"/>
    <x v="50"/>
    <s v="018_24"/>
    <s v="DIRECCIÓN GENERAL DE POLÍTICA SOCIAL"/>
    <x v="0"/>
    <x v="3"/>
    <x v="3"/>
    <x v="118"/>
    <x v="118"/>
    <n v="0"/>
    <x v="0"/>
    <n v="72216447.640000001"/>
    <m/>
    <n v="72216447.640000001"/>
    <n v="54793475.799999997"/>
    <n v="52216447.640000001"/>
    <n v="52216447.640000001"/>
    <n v="52216447.640000001"/>
    <n v="52216447.640000001"/>
    <n v="52216447.640000001"/>
    <n v="20000000"/>
    <n v="20000000"/>
    <n v="20000000"/>
    <n v="0.04"/>
    <n v="0"/>
    <n v="2577028.2000000002"/>
    <n v="17422971.84"/>
  </r>
  <r>
    <s v="1.1-00-24"/>
    <x v="0"/>
    <n v="2"/>
    <x v="1"/>
    <n v="2.7"/>
    <x v="6"/>
    <s v="2.7.1"/>
    <x v="6"/>
    <s v="S"/>
    <s v="Definidos en el Presupuesto de Egresos y los que s"/>
    <s v="06_24"/>
    <x v="11"/>
    <n v="5"/>
    <x v="5"/>
    <n v="32"/>
    <x v="51"/>
    <s v="018_24"/>
    <s v="DIRECCIÓN GENERAL DE POLÍTICA SOCIAL"/>
    <x v="0"/>
    <x v="3"/>
    <x v="3"/>
    <x v="118"/>
    <x v="118"/>
    <n v="0"/>
    <x v="0"/>
    <n v="17662452.359999999"/>
    <m/>
    <n v="17662452.359999999"/>
    <n v="15085424.199999999"/>
    <n v="17603613.140000001"/>
    <n v="17603613.140000001"/>
    <n v="17603613.140000001"/>
    <n v="17603613.140000001"/>
    <n v="17603613.140000001"/>
    <n v="58839.219999998808"/>
    <n v="58839.219999998808"/>
    <n v="0"/>
    <n v="2577028.2000000002"/>
    <n v="0"/>
    <n v="0.04"/>
    <n v="2577028.16"/>
  </r>
  <r>
    <s v="1.1-00-24"/>
    <x v="0"/>
    <n v="2"/>
    <x v="1"/>
    <n v="2.7"/>
    <x v="6"/>
    <s v="2.7.1"/>
    <x v="6"/>
    <s v="E"/>
    <s v="Actividades del sector público, que realiza en for"/>
    <s v="10_24"/>
    <x v="5"/>
    <n v="4"/>
    <x v="3"/>
    <n v="48"/>
    <x v="10"/>
    <s v="030_24"/>
    <s v="DIRECCIÓN DE PROYECTOS ESTRATEGICOS"/>
    <x v="0"/>
    <x v="3"/>
    <x v="3"/>
    <x v="118"/>
    <x v="118"/>
    <n v="30"/>
    <x v="21"/>
    <n v="450000"/>
    <m/>
    <n v="450000"/>
    <n v="450000"/>
    <n v="287797.15999999997"/>
    <n v="287797.15999999997"/>
    <n v="287797.15999999997"/>
    <n v="287797.15999999997"/>
    <n v="287797.15999999997"/>
    <n v="162202.84000000003"/>
    <n v="162202.84000000003"/>
    <n v="0"/>
    <n v="0"/>
    <n v="0"/>
    <n v="0"/>
    <n v="0"/>
  </r>
  <r>
    <s v="1.1-00-24"/>
    <x v="0"/>
    <n v="1"/>
    <x v="0"/>
    <n v="1.3"/>
    <x v="0"/>
    <s v="1.3.4"/>
    <x v="0"/>
    <s v="E"/>
    <s v="Actividades del sector público, que realiza en for"/>
    <s v="01_24"/>
    <x v="8"/>
    <n v="1"/>
    <x v="1"/>
    <n v="1"/>
    <x v="52"/>
    <s v="001_24"/>
    <s v="SECRETARÍA PARTICULAR"/>
    <x v="0"/>
    <x v="3"/>
    <x v="3"/>
    <x v="118"/>
    <x v="118"/>
    <n v="0"/>
    <x v="0"/>
    <n v="2163246"/>
    <m/>
    <n v="2163246"/>
    <n v="2163246"/>
    <n v="1704091.89"/>
    <n v="1704091.89"/>
    <n v="1704091.89"/>
    <n v="1572591.89"/>
    <n v="1517691.89"/>
    <n v="459154.1100000001"/>
    <n v="459154.1100000001"/>
    <n v="0"/>
    <n v="0"/>
    <n v="0"/>
    <n v="0"/>
    <n v="0"/>
  </r>
  <r>
    <s v="1.1-00-24"/>
    <x v="0"/>
    <n v="1"/>
    <x v="0"/>
    <n v="1.3"/>
    <x v="0"/>
    <s v="1.3.4"/>
    <x v="0"/>
    <s v="E"/>
    <s v="Actividades del sector público, que realiza en for"/>
    <s v="01_24"/>
    <x v="8"/>
    <n v="1"/>
    <x v="1"/>
    <n v="1"/>
    <x v="52"/>
    <s v="001_24"/>
    <s v="SECRETARÍA PARTICULAR"/>
    <x v="0"/>
    <x v="3"/>
    <x v="3"/>
    <x v="118"/>
    <x v="118"/>
    <n v="2"/>
    <x v="22"/>
    <n v="324000"/>
    <m/>
    <n v="324000"/>
    <n v="324000"/>
    <n v="165000"/>
    <n v="165000"/>
    <n v="165000"/>
    <n v="144000"/>
    <n v="126000"/>
    <n v="159000"/>
    <n v="159000"/>
    <n v="0"/>
    <n v="0"/>
    <n v="0"/>
    <n v="0"/>
    <n v="0"/>
  </r>
  <r>
    <s v="1.1-00-24"/>
    <x v="0"/>
    <n v="1"/>
    <x v="0"/>
    <n v="1.3"/>
    <x v="0"/>
    <s v="1.3.4"/>
    <x v="0"/>
    <s v="E"/>
    <s v="Actividades del sector público, que realiza en for"/>
    <s v="01_24"/>
    <x v="8"/>
    <n v="1"/>
    <x v="1"/>
    <n v="1"/>
    <x v="52"/>
    <s v="001_24"/>
    <s v="SECRETARÍA PARTICULAR"/>
    <x v="0"/>
    <x v="3"/>
    <x v="3"/>
    <x v="118"/>
    <x v="118"/>
    <n v="37"/>
    <x v="23"/>
    <n v="205000"/>
    <m/>
    <n v="205000"/>
    <n v="0"/>
    <n v="0"/>
    <n v="0"/>
    <n v="0"/>
    <n v="0"/>
    <n v="0"/>
    <n v="205000"/>
    <n v="205000"/>
    <n v="205000"/>
    <n v="0"/>
    <n v="0"/>
    <n v="0"/>
    <n v="205000"/>
  </r>
  <r>
    <s v="1.1-00-24"/>
    <x v="0"/>
    <n v="2"/>
    <x v="1"/>
    <n v="2.5"/>
    <x v="9"/>
    <s v="2.5.6"/>
    <x v="13"/>
    <s v="S"/>
    <s v="Definidos en el Presupuesto de Egresos y los que s"/>
    <s v="06_24"/>
    <x v="11"/>
    <n v="5"/>
    <x v="5"/>
    <n v="25"/>
    <x v="24"/>
    <s v="016_24"/>
    <s v="DESPACHO DE LA COORDINACIÓN GENERAL DE C"/>
    <x v="0"/>
    <x v="3"/>
    <x v="3"/>
    <x v="118"/>
    <x v="118"/>
    <n v="0"/>
    <x v="0"/>
    <n v="100000"/>
    <m/>
    <n v="100000"/>
    <n v="100000"/>
    <n v="0"/>
    <n v="0"/>
    <n v="0"/>
    <n v="0"/>
    <n v="0"/>
    <n v="100000"/>
    <n v="100000"/>
    <n v="0"/>
    <n v="0"/>
    <n v="0"/>
    <n v="0"/>
    <n v="0"/>
  </r>
  <r>
    <s v="1.1-00-24"/>
    <x v="0"/>
    <n v="3"/>
    <x v="2"/>
    <n v="3.7"/>
    <x v="10"/>
    <s v="3.7.1"/>
    <x v="14"/>
    <s v="E"/>
    <s v="Actividades del sector público, que realiza en for"/>
    <s v="09_24"/>
    <x v="10"/>
    <n v="8"/>
    <x v="6"/>
    <n v="47"/>
    <x v="40"/>
    <s v="029_24"/>
    <s v="DIRECCIÓN GENERAL DE TURISMO Y PROMOCIÓN"/>
    <x v="0"/>
    <x v="3"/>
    <x v="3"/>
    <x v="118"/>
    <x v="118"/>
    <n v="29"/>
    <x v="24"/>
    <n v="100000"/>
    <m/>
    <n v="100000"/>
    <n v="100000"/>
    <n v="100000"/>
    <n v="100000"/>
    <n v="100000"/>
    <n v="100000"/>
    <n v="100000"/>
    <n v="0"/>
    <n v="0"/>
    <n v="0"/>
    <n v="0"/>
    <n v="0"/>
    <n v="0"/>
    <n v="0"/>
  </r>
  <r>
    <s v="1.1-00-24"/>
    <x v="0"/>
    <n v="2"/>
    <x v="1"/>
    <n v="2.5"/>
    <x v="9"/>
    <s v="2.5.6"/>
    <x v="13"/>
    <s v="S"/>
    <s v="Definidos en el Presupuesto de Egresos y los que s"/>
    <s v="06_24"/>
    <x v="11"/>
    <n v="5"/>
    <x v="5"/>
    <n v="28"/>
    <x v="53"/>
    <s v="016_24"/>
    <s v="DESPACHO DE LA COORDINACIÓN GENERAL DE C"/>
    <x v="0"/>
    <x v="3"/>
    <x v="3"/>
    <x v="119"/>
    <x v="119"/>
    <n v="0"/>
    <x v="0"/>
    <n v="200000"/>
    <m/>
    <n v="200000"/>
    <n v="200000"/>
    <n v="124000"/>
    <n v="124000"/>
    <n v="124000"/>
    <n v="124000"/>
    <n v="49200"/>
    <n v="76000"/>
    <n v="76000"/>
    <n v="0"/>
    <n v="0"/>
    <n v="0"/>
    <n v="0"/>
    <n v="0"/>
  </r>
  <r>
    <s v="1.1-00-24"/>
    <x v="0"/>
    <n v="2"/>
    <x v="1"/>
    <n v="2.5"/>
    <x v="9"/>
    <s v="2.5.6"/>
    <x v="13"/>
    <s v="S"/>
    <s v="Definidos en el Presupuesto de Egresos y los que s"/>
    <s v="06_24"/>
    <x v="11"/>
    <n v="5"/>
    <x v="5"/>
    <n v="25"/>
    <x v="24"/>
    <s v="016_24"/>
    <s v="DESPACHO DE LA COORDINACIÓN GENERAL DE C"/>
    <x v="0"/>
    <x v="3"/>
    <x v="3"/>
    <x v="120"/>
    <x v="120"/>
    <n v="0"/>
    <x v="0"/>
    <n v="3900000"/>
    <m/>
    <n v="3900000"/>
    <n v="3900000"/>
    <n v="2394596"/>
    <n v="2394596"/>
    <n v="2394596"/>
    <n v="2394596"/>
    <n v="1994130"/>
    <n v="1505404"/>
    <n v="1505404"/>
    <n v="0"/>
    <n v="0"/>
    <n v="0"/>
    <n v="0"/>
    <n v="0"/>
  </r>
  <r>
    <s v="1.1-00-24"/>
    <x v="0"/>
    <n v="2"/>
    <x v="1"/>
    <n v="2.5"/>
    <x v="9"/>
    <s v="2.5.6"/>
    <x v="13"/>
    <s v="S"/>
    <s v="Definidos en el Presupuesto de Egresos y los que s"/>
    <s v="06_24"/>
    <x v="11"/>
    <n v="5"/>
    <x v="5"/>
    <n v="25"/>
    <x v="24"/>
    <s v="016_24"/>
    <s v="DESPACHO DE LA COORDINACIÓN GENERAL DE C"/>
    <x v="0"/>
    <x v="3"/>
    <x v="3"/>
    <x v="120"/>
    <x v="120"/>
    <n v="17"/>
    <x v="25"/>
    <n v="400000"/>
    <m/>
    <n v="400000"/>
    <n v="400000"/>
    <n v="160064"/>
    <n v="160064"/>
    <n v="160064"/>
    <n v="0"/>
    <n v="0"/>
    <n v="239936"/>
    <n v="239936"/>
    <n v="0"/>
    <n v="0"/>
    <n v="0"/>
    <n v="0"/>
    <n v="0"/>
  </r>
  <r>
    <s v="1.1-00-24"/>
    <x v="0"/>
    <n v="2"/>
    <x v="1"/>
    <n v="2.7"/>
    <x v="6"/>
    <s v="2.7.1"/>
    <x v="6"/>
    <s v="S"/>
    <s v="Definidos en el Presupuesto de Egresos y los que s"/>
    <s v="06_24"/>
    <x v="11"/>
    <n v="5"/>
    <x v="5"/>
    <n v="26"/>
    <x v="39"/>
    <s v="016_24"/>
    <s v="DESPACHO DE LA COORDINACIÓN GENERAL DE C"/>
    <x v="0"/>
    <x v="3"/>
    <x v="3"/>
    <x v="121"/>
    <x v="121"/>
    <n v="18"/>
    <x v="26"/>
    <n v="0"/>
    <m/>
    <n v="0"/>
    <n v="10000000"/>
    <n v="0"/>
    <n v="0"/>
    <n v="0"/>
    <n v="0"/>
    <n v="0"/>
    <n v="0"/>
    <n v="0"/>
    <n v="0"/>
    <n v="20000000"/>
    <n v="0"/>
    <n v="30000000"/>
    <n v="-10000000"/>
  </r>
  <r>
    <s v="1.1-00-24"/>
    <x v="0"/>
    <n v="1"/>
    <x v="0"/>
    <n v="1.3"/>
    <x v="0"/>
    <s v="1.3.4"/>
    <x v="0"/>
    <s v="R"/>
    <s v="Solamente actividades específicas, distintas a las"/>
    <s v="02_24"/>
    <x v="1"/>
    <n v="1"/>
    <x v="1"/>
    <n v="8"/>
    <x v="54"/>
    <s v="007_24"/>
    <s v="DIRECCIÓN DE LA SECRETARÍA GENERAL"/>
    <x v="0"/>
    <x v="3"/>
    <x v="3"/>
    <x v="121"/>
    <x v="121"/>
    <n v="9"/>
    <x v="27"/>
    <n v="750000"/>
    <m/>
    <n v="750000"/>
    <n v="760500"/>
    <n v="0"/>
    <n v="0"/>
    <n v="0"/>
    <n v="0"/>
    <n v="0"/>
    <n v="750000"/>
    <n v="750000"/>
    <n v="0"/>
    <n v="0"/>
    <n v="0"/>
    <n v="10500"/>
    <n v="-10500"/>
  </r>
  <r>
    <s v="1.1-00-24"/>
    <x v="0"/>
    <n v="1"/>
    <x v="0"/>
    <n v="1.3"/>
    <x v="0"/>
    <s v="1.3.4"/>
    <x v="0"/>
    <s v="R"/>
    <s v="Solamente actividades específicas, distintas a las"/>
    <s v="02_24"/>
    <x v="1"/>
    <n v="1"/>
    <x v="1"/>
    <n v="8"/>
    <x v="54"/>
    <s v="007_24"/>
    <s v="DIRECCIÓN DE LA SECRETARÍA GENERAL"/>
    <x v="0"/>
    <x v="3"/>
    <x v="3"/>
    <x v="121"/>
    <x v="121"/>
    <n v="10"/>
    <x v="28"/>
    <n v="210000"/>
    <m/>
    <n v="210000"/>
    <n v="199500"/>
    <n v="0"/>
    <n v="0"/>
    <n v="0"/>
    <n v="0"/>
    <n v="0"/>
    <n v="210000"/>
    <n v="210000"/>
    <n v="0"/>
    <n v="10500"/>
    <n v="0"/>
    <n v="0"/>
    <n v="10500"/>
  </r>
  <r>
    <s v="1.1-00-24"/>
    <x v="0"/>
    <n v="1"/>
    <x v="0"/>
    <n v="1.3"/>
    <x v="0"/>
    <s v="1.3.4"/>
    <x v="0"/>
    <s v="E"/>
    <s v="Actividades del sector público, que realiza en for"/>
    <s v="01_24"/>
    <x v="8"/>
    <n v="1"/>
    <x v="1"/>
    <n v="1"/>
    <x v="52"/>
    <s v="001_24"/>
    <s v="SECRETARÍA PARTICULAR"/>
    <x v="0"/>
    <x v="3"/>
    <x v="3"/>
    <x v="121"/>
    <x v="121"/>
    <n v="0"/>
    <x v="0"/>
    <n v="910000"/>
    <m/>
    <n v="910000"/>
    <n v="640000"/>
    <n v="330000"/>
    <n v="330000"/>
    <n v="330000"/>
    <n v="270000"/>
    <n v="0"/>
    <n v="580000"/>
    <n v="580000"/>
    <n v="0"/>
    <n v="270000"/>
    <n v="0"/>
    <n v="0"/>
    <n v="270000"/>
  </r>
  <r>
    <s v="1.1-00-24"/>
    <x v="0"/>
    <n v="1"/>
    <x v="0"/>
    <n v="1.3"/>
    <x v="0"/>
    <s v="1.3.4"/>
    <x v="0"/>
    <s v="E"/>
    <s v="Actividades del sector público, que realiza en for"/>
    <s v="01_24"/>
    <x v="8"/>
    <n v="1"/>
    <x v="1"/>
    <n v="1"/>
    <x v="52"/>
    <s v="001_24"/>
    <s v="SECRETARÍA PARTICULAR"/>
    <x v="0"/>
    <x v="3"/>
    <x v="3"/>
    <x v="121"/>
    <x v="121"/>
    <n v="3"/>
    <x v="29"/>
    <n v="180000"/>
    <m/>
    <n v="180000"/>
    <n v="180000"/>
    <n v="135000"/>
    <n v="135000"/>
    <n v="135000"/>
    <n v="135000"/>
    <n v="120000"/>
    <n v="45000"/>
    <n v="45000"/>
    <n v="0"/>
    <n v="0"/>
    <n v="0"/>
    <n v="0"/>
    <n v="0"/>
  </r>
  <r>
    <s v="1.1-00-24"/>
    <x v="0"/>
    <n v="1"/>
    <x v="0"/>
    <n v="1.3"/>
    <x v="0"/>
    <s v="1.3.4"/>
    <x v="0"/>
    <s v="E"/>
    <s v="Actividades del sector público, que realiza en for"/>
    <s v="01_24"/>
    <x v="8"/>
    <n v="1"/>
    <x v="1"/>
    <n v="1"/>
    <x v="52"/>
    <s v="001_24"/>
    <s v="SECRETARÍA PARTICULAR"/>
    <x v="0"/>
    <x v="3"/>
    <x v="3"/>
    <x v="121"/>
    <x v="121"/>
    <n v="4"/>
    <x v="30"/>
    <n v="300000"/>
    <m/>
    <n v="300000"/>
    <n v="300000"/>
    <n v="0"/>
    <n v="0"/>
    <n v="0"/>
    <n v="0"/>
    <n v="0"/>
    <n v="300000"/>
    <n v="300000"/>
    <n v="0"/>
    <n v="0"/>
    <n v="0"/>
    <n v="0"/>
    <n v="0"/>
  </r>
  <r>
    <s v="1.1-00-24"/>
    <x v="0"/>
    <n v="1"/>
    <x v="0"/>
    <n v="1.3"/>
    <x v="0"/>
    <s v="1.3.4"/>
    <x v="0"/>
    <s v="E"/>
    <s v="Actividades del sector público, que realiza en for"/>
    <s v="01_24"/>
    <x v="8"/>
    <n v="1"/>
    <x v="1"/>
    <n v="1"/>
    <x v="52"/>
    <s v="001_24"/>
    <s v="SECRETARÍA PARTICULAR"/>
    <x v="0"/>
    <x v="3"/>
    <x v="3"/>
    <x v="121"/>
    <x v="121"/>
    <n v="5"/>
    <x v="31"/>
    <n v="1000000"/>
    <m/>
    <n v="1000000"/>
    <n v="1000000"/>
    <n v="0"/>
    <n v="0"/>
    <n v="0"/>
    <n v="0"/>
    <n v="0"/>
    <n v="1000000"/>
    <n v="1000000"/>
    <n v="0"/>
    <n v="0"/>
    <n v="0"/>
    <n v="0"/>
    <n v="0"/>
  </r>
  <r>
    <s v="1.1-00-24"/>
    <x v="0"/>
    <n v="1"/>
    <x v="0"/>
    <n v="1.3"/>
    <x v="0"/>
    <s v="1.3.4"/>
    <x v="0"/>
    <s v="E"/>
    <s v="Actividades del sector público, que realiza en for"/>
    <s v="01_24"/>
    <x v="8"/>
    <n v="1"/>
    <x v="1"/>
    <n v="1"/>
    <x v="52"/>
    <s v="001_24"/>
    <s v="SECRETARÍA PARTICULAR"/>
    <x v="0"/>
    <x v="3"/>
    <x v="3"/>
    <x v="121"/>
    <x v="121"/>
    <n v="6"/>
    <x v="32"/>
    <n v="70000"/>
    <m/>
    <n v="70000"/>
    <n v="70000"/>
    <n v="70000"/>
    <n v="70000"/>
    <n v="70000"/>
    <n v="70000"/>
    <n v="0"/>
    <n v="0"/>
    <n v="0"/>
    <n v="0"/>
    <n v="0"/>
    <n v="0"/>
    <n v="0"/>
    <n v="0"/>
  </r>
  <r>
    <s v="1.1-00-24"/>
    <x v="0"/>
    <n v="1"/>
    <x v="0"/>
    <n v="1.3"/>
    <x v="0"/>
    <s v="1.3.4"/>
    <x v="0"/>
    <s v="N"/>
    <s v=" "/>
    <s v="02_24"/>
    <x v="1"/>
    <n v="1"/>
    <x v="1"/>
    <n v="9"/>
    <x v="55"/>
    <s v="007_24"/>
    <s v="DIRECCIÓN DE LA SECRETARÍA GENERAL"/>
    <x v="0"/>
    <x v="3"/>
    <x v="3"/>
    <x v="122"/>
    <x v="122"/>
    <n v="0"/>
    <x v="0"/>
    <n v="1000000"/>
    <m/>
    <n v="1000000"/>
    <n v="1000000"/>
    <n v="0"/>
    <n v="0"/>
    <n v="0"/>
    <n v="0"/>
    <n v="0"/>
    <n v="1000000"/>
    <n v="1000000"/>
    <n v="0"/>
    <n v="0"/>
    <n v="0"/>
    <n v="0"/>
    <n v="0"/>
  </r>
  <r>
    <s v="1.1-00-24"/>
    <x v="0"/>
    <n v="1"/>
    <x v="0"/>
    <n v="1.3"/>
    <x v="0"/>
    <s v="1.3.4"/>
    <x v="0"/>
    <s v="M"/>
    <s v="Actividades de apoyo administrativo desarrolladas "/>
    <s v="04_24"/>
    <x v="2"/>
    <n v="6"/>
    <x v="0"/>
    <n v="18"/>
    <x v="3"/>
    <s v="012_24"/>
    <s v="DIRECCIÓN DE PROCESOS ADMINISTRATIVOS Y"/>
    <x v="1"/>
    <x v="4"/>
    <x v="4"/>
    <x v="123"/>
    <x v="123"/>
    <n v="0"/>
    <x v="0"/>
    <n v="84344.75"/>
    <m/>
    <n v="84344.75"/>
    <n v="0"/>
    <n v="0"/>
    <n v="0"/>
    <n v="0"/>
    <n v="0"/>
    <n v="0"/>
    <n v="84344.75"/>
    <n v="84344.75"/>
    <n v="0"/>
    <n v="204581"/>
    <n v="0"/>
    <n v="120236.25"/>
    <n v="84344.75"/>
  </r>
  <r>
    <s v="1.1-00-24"/>
    <x v="0"/>
    <n v="1"/>
    <x v="0"/>
    <n v="1.3"/>
    <x v="0"/>
    <s v="1.3.4"/>
    <x v="0"/>
    <s v="E"/>
    <s v="Actividades del sector público, que realiza en for"/>
    <s v="05_24"/>
    <x v="0"/>
    <n v="6"/>
    <x v="0"/>
    <n v="21"/>
    <x v="1"/>
    <s v="015_24"/>
    <s v="DIRECCIÓN GENERAL DE ADMINISTRACIÓN"/>
    <x v="1"/>
    <x v="4"/>
    <x v="4"/>
    <x v="123"/>
    <x v="123"/>
    <n v="0"/>
    <x v="0"/>
    <n v="567187.25"/>
    <m/>
    <n v="567187.25"/>
    <n v="1185000"/>
    <n v="410776.51"/>
    <n v="410776.51"/>
    <n v="61851.199999999997"/>
    <n v="61851.199999999997"/>
    <n v="61851.199999999997"/>
    <n v="156410.74"/>
    <n v="156410.74"/>
    <n v="0"/>
    <n v="503394.25"/>
    <n v="0"/>
    <n v="1121207"/>
    <n v="-617812.75"/>
  </r>
  <r>
    <s v="1.1-00-24"/>
    <x v="0"/>
    <n v="1"/>
    <x v="0"/>
    <n v="1.3"/>
    <x v="0"/>
    <s v="1.3.4"/>
    <x v="0"/>
    <s v="E"/>
    <s v="Actividades del sector público, que realiza en for"/>
    <s v="05_24"/>
    <x v="0"/>
    <n v="6"/>
    <x v="0"/>
    <n v="21"/>
    <x v="1"/>
    <s v="015_24"/>
    <s v="DIRECCIÓN GENERAL DE ADMINISTRACIÓN"/>
    <x v="1"/>
    <x v="4"/>
    <x v="4"/>
    <x v="124"/>
    <x v="124"/>
    <n v="0"/>
    <x v="0"/>
    <n v="264480"/>
    <m/>
    <n v="264480"/>
    <n v="0"/>
    <n v="264480"/>
    <n v="257520"/>
    <n v="122022.72"/>
    <n v="122022.72"/>
    <n v="0"/>
    <n v="0"/>
    <n v="6960"/>
    <n v="0"/>
    <n v="264480"/>
    <n v="0"/>
    <n v="0"/>
    <n v="264480"/>
  </r>
  <r>
    <s v="1.1-00-24"/>
    <x v="0"/>
    <n v="3"/>
    <x v="2"/>
    <n v="3.1"/>
    <x v="7"/>
    <s v="3.1.1"/>
    <x v="10"/>
    <s v="E"/>
    <s v="Actividades del sector público, que realiza en for"/>
    <s v="09_24"/>
    <x v="10"/>
    <n v="8"/>
    <x v="6"/>
    <n v="42"/>
    <x v="20"/>
    <s v="026_24"/>
    <s v="DESPACHO DE LA COORDINACIÓN GENERAL DE D"/>
    <x v="1"/>
    <x v="4"/>
    <x v="4"/>
    <x v="124"/>
    <x v="124"/>
    <n v="0"/>
    <x v="0"/>
    <n v="0"/>
    <m/>
    <n v="0"/>
    <n v="100000"/>
    <n v="0"/>
    <n v="0"/>
    <n v="0"/>
    <n v="0"/>
    <n v="0"/>
    <n v="0"/>
    <n v="0"/>
    <n v="0"/>
    <n v="0"/>
    <n v="0"/>
    <n v="100000"/>
    <n v="-100000"/>
  </r>
  <r>
    <s v="1.1-00-24"/>
    <x v="0"/>
    <n v="3"/>
    <x v="2"/>
    <n v="3.8"/>
    <x v="3"/>
    <s v="3.8.4"/>
    <x v="3"/>
    <s v="E"/>
    <s v="Actividades del sector público, que realiza en for"/>
    <s v="11_24"/>
    <x v="3"/>
    <n v="6"/>
    <x v="0"/>
    <n v="49"/>
    <x v="6"/>
    <s v="031_24"/>
    <s v="DESPACHO DE LA COORDINACIÓN GENERAL DE G"/>
    <x v="1"/>
    <x v="4"/>
    <x v="4"/>
    <x v="125"/>
    <x v="125"/>
    <n v="0"/>
    <x v="0"/>
    <n v="912100"/>
    <m/>
    <n v="912100"/>
    <n v="645000"/>
    <n v="869388.94"/>
    <n v="869388.94"/>
    <n v="869388.94"/>
    <n v="360902.94"/>
    <n v="336352.7"/>
    <n v="42711.060000000056"/>
    <n v="42711.060000000056"/>
    <n v="0"/>
    <n v="323700"/>
    <n v="0"/>
    <n v="56600"/>
    <n v="267100"/>
  </r>
  <r>
    <s v="1.1-00-24"/>
    <x v="0"/>
    <n v="1"/>
    <x v="0"/>
    <n v="1.3"/>
    <x v="0"/>
    <s v="1.3.4"/>
    <x v="0"/>
    <s v="M"/>
    <s v="Actividades de apoyo administrativo desarrolladas "/>
    <s v="04_24"/>
    <x v="2"/>
    <n v="6"/>
    <x v="0"/>
    <n v="18"/>
    <x v="3"/>
    <s v="012_24"/>
    <s v="DIRECCIÓN DE PROCESOS ADMINISTRATIVOS Y"/>
    <x v="1"/>
    <x v="4"/>
    <x v="4"/>
    <x v="125"/>
    <x v="125"/>
    <n v="0"/>
    <x v="0"/>
    <n v="30000"/>
    <m/>
    <n v="30000"/>
    <n v="0"/>
    <n v="0"/>
    <n v="0"/>
    <n v="0"/>
    <n v="0"/>
    <n v="0"/>
    <n v="30000"/>
    <n v="30000"/>
    <n v="30000"/>
    <n v="0"/>
    <n v="0"/>
    <n v="0"/>
    <n v="30000"/>
  </r>
  <r>
    <s v="1.1-00-24"/>
    <x v="0"/>
    <n v="2"/>
    <x v="1"/>
    <n v="2.1"/>
    <x v="4"/>
    <s v="2.1.5"/>
    <x v="9"/>
    <s v="R"/>
    <s v="Solamente actividades específicas, distintas a las"/>
    <s v="17_24"/>
    <x v="9"/>
    <n v="4"/>
    <x v="3"/>
    <n v="56"/>
    <x v="18"/>
    <s v="037_24"/>
    <s v="UNIDAD DE ACOPIO Y SALUD ANIMAL MUNICIPA"/>
    <x v="1"/>
    <x v="4"/>
    <x v="4"/>
    <x v="126"/>
    <x v="126"/>
    <n v="0"/>
    <x v="0"/>
    <n v="32000"/>
    <m/>
    <n v="32000"/>
    <n v="0"/>
    <n v="29889.72"/>
    <n v="29889.72"/>
    <n v="29889.72"/>
    <n v="29889.72"/>
    <n v="29889.72"/>
    <n v="2110.2799999999988"/>
    <n v="2110.2799999999988"/>
    <n v="0"/>
    <n v="32000"/>
    <n v="0"/>
    <n v="0"/>
    <n v="32000"/>
  </r>
  <r>
    <s v="1.1-00-24"/>
    <x v="0"/>
    <n v="3"/>
    <x v="2"/>
    <n v="3.8"/>
    <x v="3"/>
    <s v="3.8.4"/>
    <x v="3"/>
    <s v="E"/>
    <s v="Actividades del sector público, que realiza en for"/>
    <s v="11_24"/>
    <x v="3"/>
    <n v="6"/>
    <x v="0"/>
    <n v="49"/>
    <x v="6"/>
    <s v="031_24"/>
    <s v="DESPACHO DE LA COORDINACIÓN GENERAL DE G"/>
    <x v="1"/>
    <x v="4"/>
    <x v="4"/>
    <x v="126"/>
    <x v="126"/>
    <n v="31"/>
    <x v="33"/>
    <n v="249342"/>
    <m/>
    <n v="249342"/>
    <n v="1135081"/>
    <n v="240584"/>
    <n v="240584"/>
    <n v="173420"/>
    <n v="130500"/>
    <n v="130500"/>
    <n v="8758"/>
    <n v="8758"/>
    <n v="0"/>
    <n v="118842"/>
    <n v="0"/>
    <n v="1004581"/>
    <n v="-885739"/>
  </r>
  <r>
    <s v="1.1-00-24"/>
    <x v="0"/>
    <n v="1"/>
    <x v="0"/>
    <n v="1.3"/>
    <x v="0"/>
    <s v="1.3.4"/>
    <x v="0"/>
    <s v="S"/>
    <s v="Definidos en el Presupuesto de Egresos y los que s"/>
    <s v="02_24"/>
    <x v="1"/>
    <n v="1"/>
    <x v="1"/>
    <n v="14"/>
    <x v="4"/>
    <s v="010_24"/>
    <s v="DIRECCIÓN GENERAL DE CULTURA DE LA PAZ Y"/>
    <x v="1"/>
    <x v="4"/>
    <x v="4"/>
    <x v="126"/>
    <x v="126"/>
    <n v="0"/>
    <x v="0"/>
    <n v="25000"/>
    <m/>
    <n v="25000"/>
    <n v="0"/>
    <n v="24821.68"/>
    <n v="24821.68"/>
    <n v="24821.68"/>
    <n v="24821.68"/>
    <n v="24821.68"/>
    <n v="178.31999999999971"/>
    <n v="178.31999999999971"/>
    <n v="0"/>
    <n v="57000"/>
    <n v="0"/>
    <n v="32000"/>
    <n v="25000"/>
  </r>
  <r>
    <s v="1.1-00-24"/>
    <x v="0"/>
    <n v="1"/>
    <x v="0"/>
    <n v="1.3"/>
    <x v="0"/>
    <s v="1.3.4"/>
    <x v="0"/>
    <s v="E"/>
    <s v="Actividades del sector público, que realiza en for"/>
    <s v="05_24"/>
    <x v="0"/>
    <n v="6"/>
    <x v="0"/>
    <n v="21"/>
    <x v="1"/>
    <s v="015_24"/>
    <s v="DIRECCIÓN GENERAL DE ADMINISTRACIÓN"/>
    <x v="1"/>
    <x v="4"/>
    <x v="4"/>
    <x v="126"/>
    <x v="126"/>
    <n v="0"/>
    <x v="0"/>
    <n v="56991"/>
    <m/>
    <n v="56991"/>
    <n v="68041"/>
    <n v="35517.79"/>
    <n v="35517.79"/>
    <n v="35517.79"/>
    <n v="35517.79"/>
    <n v="35517.79"/>
    <n v="21473.21"/>
    <n v="21473.21"/>
    <n v="0"/>
    <n v="0"/>
    <n v="0"/>
    <n v="11050"/>
    <n v="-11050"/>
  </r>
  <r>
    <s v="1.1-00-24"/>
    <x v="0"/>
    <n v="3"/>
    <x v="2"/>
    <n v="3.8"/>
    <x v="3"/>
    <s v="3.8.4"/>
    <x v="3"/>
    <s v="E"/>
    <s v="Actividades del sector público, que realiza en for"/>
    <s v="11_24"/>
    <x v="3"/>
    <n v="6"/>
    <x v="0"/>
    <n v="49"/>
    <x v="6"/>
    <s v="031_24"/>
    <s v="DESPACHO DE LA COORDINACIÓN GENERAL DE G"/>
    <x v="1"/>
    <x v="4"/>
    <x v="4"/>
    <x v="127"/>
    <x v="127"/>
    <n v="0"/>
    <x v="0"/>
    <n v="14704.71"/>
    <m/>
    <n v="14704.71"/>
    <n v="0"/>
    <n v="14704.71"/>
    <n v="14704.71"/>
    <n v="14704.7"/>
    <n v="0"/>
    <n v="0"/>
    <n v="0"/>
    <n v="0"/>
    <n v="14704.71"/>
    <n v="0"/>
    <n v="0"/>
    <n v="0"/>
    <n v="14704.71"/>
  </r>
  <r>
    <s v="1.1-00-24"/>
    <x v="0"/>
    <n v="1"/>
    <x v="0"/>
    <n v="1.3"/>
    <x v="0"/>
    <s v="1.3.4"/>
    <x v="0"/>
    <s v="E"/>
    <s v="Actividades del sector público, que realiza en for"/>
    <s v="05_24"/>
    <x v="0"/>
    <n v="6"/>
    <x v="0"/>
    <n v="21"/>
    <x v="1"/>
    <s v="015_24"/>
    <s v="DIRECCIÓN GENERAL DE ADMINISTRACIÓN"/>
    <x v="1"/>
    <x v="4"/>
    <x v="4"/>
    <x v="127"/>
    <x v="127"/>
    <n v="0"/>
    <x v="0"/>
    <n v="150000"/>
    <m/>
    <n v="150000"/>
    <n v="0"/>
    <n v="29232"/>
    <n v="0"/>
    <n v="0"/>
    <n v="0"/>
    <n v="0"/>
    <n v="120768"/>
    <n v="150000"/>
    <n v="0"/>
    <n v="150000"/>
    <n v="0"/>
    <n v="0"/>
    <n v="150000"/>
  </r>
  <r>
    <s v="1.1-00-24"/>
    <x v="0"/>
    <n v="3"/>
    <x v="2"/>
    <n v="3.8"/>
    <x v="3"/>
    <s v="3.8.4"/>
    <x v="3"/>
    <s v="E"/>
    <s v="Actividades del sector público, que realiza en for"/>
    <s v="11_24"/>
    <x v="3"/>
    <n v="6"/>
    <x v="0"/>
    <n v="49"/>
    <x v="6"/>
    <s v="031_24"/>
    <s v="DESPACHO DE LA COORDINACIÓN GENERAL DE G"/>
    <x v="1"/>
    <x v="4"/>
    <x v="4"/>
    <x v="128"/>
    <x v="128"/>
    <n v="0"/>
    <x v="0"/>
    <n v="1269.28"/>
    <m/>
    <n v="1269.28"/>
    <n v="147400"/>
    <n v="1269.28"/>
    <n v="1269.28"/>
    <n v="1269.28"/>
    <n v="0"/>
    <n v="0"/>
    <n v="0"/>
    <n v="0"/>
    <n v="0"/>
    <n v="200300"/>
    <n v="0"/>
    <n v="346430.71999999997"/>
    <n v="-146130.72"/>
  </r>
  <r>
    <s v="1.1-00-24"/>
    <x v="0"/>
    <n v="1"/>
    <x v="0"/>
    <n v="1.3"/>
    <x v="0"/>
    <s v="1.3.4"/>
    <x v="0"/>
    <s v="S"/>
    <s v="Definidos en el Presupuesto de Egresos y los que s"/>
    <s v="02_24"/>
    <x v="1"/>
    <n v="1"/>
    <x v="1"/>
    <n v="14"/>
    <x v="4"/>
    <s v="010_24"/>
    <s v="DIRECCIÓN GENERAL DE CULTURA DE LA PAZ Y"/>
    <x v="1"/>
    <x v="4"/>
    <x v="4"/>
    <x v="128"/>
    <x v="128"/>
    <n v="0"/>
    <x v="0"/>
    <n v="0"/>
    <m/>
    <n v="0"/>
    <n v="125000"/>
    <n v="0"/>
    <n v="0"/>
    <n v="0"/>
    <n v="0"/>
    <n v="0"/>
    <n v="0"/>
    <n v="0"/>
    <n v="0"/>
    <n v="0"/>
    <n v="0"/>
    <n v="125000"/>
    <n v="-125000"/>
  </r>
  <r>
    <s v="1.1-00-24"/>
    <x v="0"/>
    <n v="2"/>
    <x v="1"/>
    <n v="2.1"/>
    <x v="4"/>
    <s v="2.1.5"/>
    <x v="9"/>
    <s v="R"/>
    <s v="Solamente actividades específicas, distintas a las"/>
    <s v="17_24"/>
    <x v="9"/>
    <n v="4"/>
    <x v="3"/>
    <n v="56"/>
    <x v="18"/>
    <s v="037_24"/>
    <s v="UNIDAD DE ACOPIO Y SALUD ANIMAL MUNICIPA"/>
    <x v="1"/>
    <x v="4"/>
    <x v="4"/>
    <x v="129"/>
    <x v="129"/>
    <n v="0"/>
    <x v="0"/>
    <n v="227000"/>
    <m/>
    <n v="227000"/>
    <n v="200000"/>
    <n v="224576"/>
    <n v="224576"/>
    <n v="224576"/>
    <n v="224576"/>
    <n v="224576"/>
    <n v="2424"/>
    <n v="2424"/>
    <n v="0"/>
    <n v="27000"/>
    <n v="0"/>
    <n v="0"/>
    <n v="27000"/>
  </r>
  <r>
    <s v="1.1-00-24"/>
    <x v="0"/>
    <n v="2"/>
    <x v="1"/>
    <n v="2.2999999999999998"/>
    <x v="5"/>
    <s v="2.3.1"/>
    <x v="5"/>
    <s v="E"/>
    <s v="Actividades del sector público, que realiza en for"/>
    <s v="07_24"/>
    <x v="4"/>
    <n v="3"/>
    <x v="2"/>
    <n v="39"/>
    <x v="8"/>
    <s v="024_24"/>
    <s v="DIRECCIÓN GENERAL DE SALUD PÚBLICA"/>
    <x v="1"/>
    <x v="4"/>
    <x v="4"/>
    <x v="129"/>
    <x v="129"/>
    <n v="0"/>
    <x v="0"/>
    <n v="3948129"/>
    <n v="1630000"/>
    <n v="5578129"/>
    <n v="2000000"/>
    <n v="1869164.84"/>
    <n v="1869164.84"/>
    <n v="1869164.84"/>
    <n v="1869164.84"/>
    <n v="1869164.84"/>
    <n v="2078964.16"/>
    <n v="3708964.16"/>
    <n v="0"/>
    <n v="1966039"/>
    <n v="0"/>
    <n v="17910"/>
    <n v="1948129"/>
  </r>
  <r>
    <s v="1.1-00-24"/>
    <x v="0"/>
    <n v="3"/>
    <x v="2"/>
    <n v="3.1"/>
    <x v="7"/>
    <s v="3.1.1"/>
    <x v="10"/>
    <s v="E"/>
    <s v="Actividades del sector público, que realiza en for"/>
    <s v="09_24"/>
    <x v="10"/>
    <n v="8"/>
    <x v="6"/>
    <n v="42"/>
    <x v="20"/>
    <s v="026_24"/>
    <s v="DESPACHO DE LA COORDINACIÓN GENERAL DE D"/>
    <x v="1"/>
    <x v="4"/>
    <x v="4"/>
    <x v="129"/>
    <x v="129"/>
    <n v="0"/>
    <x v="0"/>
    <n v="250000"/>
    <m/>
    <n v="250000"/>
    <n v="250000"/>
    <n v="214174.8"/>
    <n v="143414.79999999999"/>
    <n v="143414.79999999999"/>
    <n v="115574.8"/>
    <n v="115574.8"/>
    <n v="35825.200000000012"/>
    <n v="106585.20000000001"/>
    <n v="0"/>
    <n v="0"/>
    <n v="0"/>
    <n v="0"/>
    <n v="0"/>
  </r>
  <r>
    <s v="1.1-00-24"/>
    <x v="0"/>
    <n v="2"/>
    <x v="1"/>
    <n v="2.1"/>
    <x v="4"/>
    <s v="2.1.5"/>
    <x v="9"/>
    <s v="R"/>
    <s v="Solamente actividades específicas, distintas a las"/>
    <s v="17_24"/>
    <x v="9"/>
    <n v="4"/>
    <x v="3"/>
    <n v="56"/>
    <x v="18"/>
    <s v="037_24"/>
    <s v="UNIDAD DE ACOPIO Y SALUD ANIMAL MUNICIPA"/>
    <x v="1"/>
    <x v="4"/>
    <x v="4"/>
    <x v="130"/>
    <x v="130"/>
    <n v="0"/>
    <x v="0"/>
    <n v="55000"/>
    <m/>
    <n v="55000"/>
    <n v="100000"/>
    <n v="43420.77"/>
    <n v="16262.85"/>
    <n v="7492.01"/>
    <n v="7492.01"/>
    <n v="7492.01"/>
    <n v="11579.230000000003"/>
    <n v="38737.15"/>
    <n v="0"/>
    <n v="0"/>
    <n v="0"/>
    <n v="45000"/>
    <n v="-45000"/>
  </r>
  <r>
    <s v="1.1-00-24"/>
    <x v="0"/>
    <n v="2"/>
    <x v="1"/>
    <n v="2.2999999999999998"/>
    <x v="5"/>
    <s v="2.3.1"/>
    <x v="5"/>
    <s v="E"/>
    <s v="Actividades del sector público, que realiza en for"/>
    <s v="07_24"/>
    <x v="4"/>
    <n v="3"/>
    <x v="2"/>
    <n v="39"/>
    <x v="8"/>
    <s v="024_24"/>
    <s v="DIRECCIÓN GENERAL DE SALUD PÚBLICA"/>
    <x v="1"/>
    <x v="4"/>
    <x v="4"/>
    <x v="130"/>
    <x v="130"/>
    <n v="0"/>
    <x v="0"/>
    <n v="975112"/>
    <m/>
    <n v="975112"/>
    <n v="1005112"/>
    <n v="846685.16"/>
    <n v="830851.16"/>
    <n v="830851.16"/>
    <n v="312874.03999999998"/>
    <n v="259740.24"/>
    <n v="128426.83999999997"/>
    <n v="144260.83999999997"/>
    <n v="0"/>
    <n v="0"/>
    <n v="0"/>
    <n v="30000"/>
    <n v="-30000"/>
  </r>
  <r>
    <s v="1.1-00-24"/>
    <x v="0"/>
    <n v="1"/>
    <x v="0"/>
    <n v="1.3"/>
    <x v="0"/>
    <s v="1.3.4"/>
    <x v="0"/>
    <s v="E"/>
    <s v="Actividades del sector público, que realiza en for"/>
    <s v="05_24"/>
    <x v="0"/>
    <n v="6"/>
    <x v="0"/>
    <n v="21"/>
    <x v="1"/>
    <s v="015_24"/>
    <s v="DIRECCIÓN GENERAL DE ADMINISTRACIÓN"/>
    <x v="1"/>
    <x v="4"/>
    <x v="4"/>
    <x v="131"/>
    <x v="131"/>
    <n v="0"/>
    <x v="0"/>
    <n v="1670012"/>
    <m/>
    <n v="1670012"/>
    <n v="0"/>
    <n v="1665000"/>
    <n v="1665000"/>
    <n v="0"/>
    <n v="0"/>
    <n v="0"/>
    <n v="5012"/>
    <n v="5012"/>
    <n v="0"/>
    <n v="1670012"/>
    <n v="0"/>
    <n v="0"/>
    <n v="1670012"/>
  </r>
  <r>
    <s v="2.6-05-24"/>
    <x v="5"/>
    <n v="1"/>
    <x v="0"/>
    <n v="1.3"/>
    <x v="0"/>
    <s v="1.3.4"/>
    <x v="0"/>
    <s v="E"/>
    <s v="Actividades del sector público, que realiza en for"/>
    <s v="05_24"/>
    <x v="0"/>
    <n v="6"/>
    <x v="0"/>
    <n v="21"/>
    <x v="1"/>
    <s v="015_24"/>
    <s v="DIRECCIÓN GENERAL DE ADMINISTRACIÓN"/>
    <x v="1"/>
    <x v="4"/>
    <x v="4"/>
    <x v="131"/>
    <x v="131"/>
    <n v="0"/>
    <x v="0"/>
    <n v="2150000"/>
    <n v="-1690000"/>
    <n v="460000"/>
    <n v="0"/>
    <n v="459900"/>
    <n v="459900"/>
    <n v="459900"/>
    <n v="459900"/>
    <n v="459900"/>
    <n v="1690100"/>
    <n v="100"/>
    <n v="550000"/>
    <n v="1600000"/>
    <n v="0"/>
    <n v="0"/>
    <n v="2150000"/>
  </r>
  <r>
    <s v="1.1-00-24"/>
    <x v="0"/>
    <n v="3"/>
    <x v="2"/>
    <n v="3.1"/>
    <x v="7"/>
    <s v="3.1.1"/>
    <x v="10"/>
    <s v="E"/>
    <s v="Actividades del sector público, que realiza en for"/>
    <s v="09_24"/>
    <x v="10"/>
    <n v="8"/>
    <x v="6"/>
    <n v="42"/>
    <x v="20"/>
    <s v="026_24"/>
    <s v="DESPACHO DE LA COORDINACIÓN GENERAL DE D"/>
    <x v="1"/>
    <x v="4"/>
    <x v="4"/>
    <x v="132"/>
    <x v="132"/>
    <n v="0"/>
    <x v="0"/>
    <n v="0"/>
    <m/>
    <n v="0"/>
    <n v="120000"/>
    <n v="0"/>
    <n v="0"/>
    <n v="0"/>
    <n v="0"/>
    <n v="0"/>
    <n v="0"/>
    <n v="0"/>
    <n v="0"/>
    <n v="0"/>
    <n v="0"/>
    <n v="120000"/>
    <n v="-120000"/>
  </r>
  <r>
    <s v="1.1-00-24"/>
    <x v="0"/>
    <n v="2"/>
    <x v="1"/>
    <n v="2.1"/>
    <x v="4"/>
    <s v="2.1.5"/>
    <x v="9"/>
    <s v="R"/>
    <s v="Solamente actividades específicas, distintas a las"/>
    <s v="17_24"/>
    <x v="9"/>
    <n v="4"/>
    <x v="3"/>
    <n v="56"/>
    <x v="18"/>
    <s v="037_24"/>
    <s v="UNIDAD DE ACOPIO Y SALUD ANIMAL MUNICIPA"/>
    <x v="1"/>
    <x v="4"/>
    <x v="4"/>
    <x v="133"/>
    <x v="133"/>
    <n v="0"/>
    <x v="0"/>
    <n v="13000"/>
    <m/>
    <n v="13000"/>
    <n v="0"/>
    <n v="12191.6"/>
    <n v="12191.6"/>
    <n v="12191.6"/>
    <n v="12191.6"/>
    <n v="12191.6"/>
    <n v="808.39999999999964"/>
    <n v="808.39999999999964"/>
    <n v="0"/>
    <n v="13000"/>
    <n v="0"/>
    <n v="0"/>
    <n v="13000"/>
  </r>
  <r>
    <s v="1.1-00-24"/>
    <x v="0"/>
    <n v="2"/>
    <x v="1"/>
    <n v="2.2000000000000002"/>
    <x v="1"/>
    <s v="2.2.7"/>
    <x v="1"/>
    <s v="E"/>
    <s v="Actividades del sector público, que realiza en for"/>
    <s v="07_24"/>
    <x v="4"/>
    <n v="2"/>
    <x v="7"/>
    <n v="36"/>
    <x v="21"/>
    <s v="022_24"/>
    <s v="DIRECCIÓN GENERAL DE AGUA POTABLE Y SANE"/>
    <x v="1"/>
    <x v="4"/>
    <x v="4"/>
    <x v="133"/>
    <x v="133"/>
    <n v="0"/>
    <x v="0"/>
    <n v="128500"/>
    <m/>
    <n v="128500"/>
    <n v="128500"/>
    <n v="0"/>
    <n v="0"/>
    <n v="0"/>
    <n v="0"/>
    <n v="0"/>
    <n v="128500"/>
    <n v="128500"/>
    <n v="0"/>
    <n v="0"/>
    <n v="0"/>
    <n v="0"/>
    <n v="0"/>
  </r>
  <r>
    <s v="1.1-00-24"/>
    <x v="0"/>
    <n v="1"/>
    <x v="0"/>
    <n v="1.3"/>
    <x v="0"/>
    <s v="1.3.4"/>
    <x v="0"/>
    <s v="E"/>
    <s v="Actividades del sector público, que realiza en for"/>
    <s v="07_24"/>
    <x v="4"/>
    <n v="3"/>
    <x v="2"/>
    <n v="33"/>
    <x v="9"/>
    <s v="019_24"/>
    <s v="DIRECCIÓN ADMINISTRATIVA DE INFRAESTRUCT"/>
    <x v="1"/>
    <x v="4"/>
    <x v="4"/>
    <x v="133"/>
    <x v="133"/>
    <n v="0"/>
    <x v="0"/>
    <n v="34442.42"/>
    <m/>
    <n v="34442.42"/>
    <n v="70064.399999999994"/>
    <n v="34442.42"/>
    <n v="34442.42"/>
    <n v="34442.42"/>
    <n v="34442.42"/>
    <n v="34442.42"/>
    <n v="0"/>
    <n v="0"/>
    <n v="0"/>
    <n v="34260.28"/>
    <n v="0"/>
    <n v="69882.259999999995"/>
    <n v="-35621.980000000003"/>
  </r>
  <r>
    <s v="1.1-00-24"/>
    <x v="0"/>
    <n v="2"/>
    <x v="1"/>
    <n v="2.1"/>
    <x v="4"/>
    <s v="2.1.5"/>
    <x v="9"/>
    <s v="R"/>
    <s v="Solamente actividades específicas, distintas a las"/>
    <s v="17_24"/>
    <x v="9"/>
    <n v="4"/>
    <x v="3"/>
    <n v="56"/>
    <x v="18"/>
    <s v="037_24"/>
    <s v="UNIDAD DE ACOPIO Y SALUD ANIMAL MUNICIPA"/>
    <x v="1"/>
    <x v="4"/>
    <x v="4"/>
    <x v="134"/>
    <x v="134"/>
    <n v="0"/>
    <x v="0"/>
    <n v="29000"/>
    <m/>
    <n v="29000"/>
    <n v="0"/>
    <n v="25254"/>
    <n v="25254"/>
    <n v="25254"/>
    <n v="25254"/>
    <n v="25254"/>
    <n v="3746"/>
    <n v="3746"/>
    <n v="0"/>
    <n v="29000"/>
    <n v="0"/>
    <n v="0"/>
    <n v="29000"/>
  </r>
  <r>
    <s v="1.1-00-24"/>
    <x v="0"/>
    <n v="2"/>
    <x v="1"/>
    <n v="2.2999999999999998"/>
    <x v="5"/>
    <s v="2.3.1"/>
    <x v="5"/>
    <s v="E"/>
    <s v="Actividades del sector público, que realiza en for"/>
    <s v="07_24"/>
    <x v="4"/>
    <n v="3"/>
    <x v="2"/>
    <n v="39"/>
    <x v="8"/>
    <s v="024_24"/>
    <s v="DIRECCIÓN GENERAL DE SALUD PÚBLICA"/>
    <x v="1"/>
    <x v="4"/>
    <x v="4"/>
    <x v="134"/>
    <x v="134"/>
    <n v="0"/>
    <x v="0"/>
    <n v="40000"/>
    <m/>
    <n v="40000"/>
    <n v="90000"/>
    <n v="0"/>
    <n v="0"/>
    <n v="0"/>
    <n v="0"/>
    <n v="0"/>
    <n v="40000"/>
    <n v="40000"/>
    <n v="0"/>
    <n v="0"/>
    <n v="0"/>
    <n v="50000"/>
    <n v="-50000"/>
  </r>
  <r>
    <s v="1.1-00-24"/>
    <x v="0"/>
    <n v="1"/>
    <x v="0"/>
    <n v="1.3"/>
    <x v="0"/>
    <s v="1.3.4"/>
    <x v="0"/>
    <s v="E"/>
    <s v="Actividades del sector público, que realiza en for"/>
    <s v="07_24"/>
    <x v="4"/>
    <n v="3"/>
    <x v="2"/>
    <n v="33"/>
    <x v="9"/>
    <s v="019_24"/>
    <s v="DIRECCIÓN ADMINISTRATIVA DE INFRAESTRUCT"/>
    <x v="1"/>
    <x v="4"/>
    <x v="4"/>
    <x v="135"/>
    <x v="135"/>
    <n v="0"/>
    <x v="0"/>
    <n v="0"/>
    <m/>
    <n v="0"/>
    <n v="45765"/>
    <n v="0"/>
    <n v="0"/>
    <n v="0"/>
    <n v="0"/>
    <n v="0"/>
    <n v="0"/>
    <n v="0"/>
    <n v="0"/>
    <n v="0"/>
    <n v="0"/>
    <n v="45765"/>
    <n v="-45765"/>
  </r>
  <r>
    <s v="1.1-00-24"/>
    <x v="0"/>
    <n v="2"/>
    <x v="1"/>
    <n v="2.2999999999999998"/>
    <x v="5"/>
    <s v="2.3.1"/>
    <x v="5"/>
    <s v="E"/>
    <s v="Actividades del sector público, que realiza en for"/>
    <s v="07_24"/>
    <x v="4"/>
    <n v="3"/>
    <x v="2"/>
    <n v="39"/>
    <x v="8"/>
    <s v="024_24"/>
    <s v="DIRECCIÓN GENERAL DE SALUD PÚBLICA"/>
    <x v="1"/>
    <x v="4"/>
    <x v="4"/>
    <x v="136"/>
    <x v="136"/>
    <n v="0"/>
    <x v="0"/>
    <n v="30000"/>
    <m/>
    <n v="30000"/>
    <n v="400000"/>
    <n v="26448"/>
    <n v="26448"/>
    <n v="26448"/>
    <n v="26448"/>
    <n v="26448"/>
    <n v="3552"/>
    <n v="3552"/>
    <n v="0"/>
    <n v="0"/>
    <n v="0"/>
    <n v="370000"/>
    <n v="-370000"/>
  </r>
  <r>
    <s v="1.1-00-24"/>
    <x v="0"/>
    <n v="1"/>
    <x v="0"/>
    <n v="1.3"/>
    <x v="0"/>
    <s v="1.3.4"/>
    <x v="0"/>
    <s v="E"/>
    <s v="Actividades del sector público, que realiza en for"/>
    <s v="05_24"/>
    <x v="0"/>
    <n v="6"/>
    <x v="0"/>
    <n v="21"/>
    <x v="1"/>
    <s v="015_24"/>
    <s v="DIRECCIÓN GENERAL DE ADMINISTRACIÓN"/>
    <x v="1"/>
    <x v="4"/>
    <x v="4"/>
    <x v="136"/>
    <x v="136"/>
    <n v="0"/>
    <x v="0"/>
    <n v="133632.64000000001"/>
    <m/>
    <n v="133632.64000000001"/>
    <n v="61745.64"/>
    <n v="123839.98"/>
    <n v="123839.98"/>
    <n v="123839.98"/>
    <n v="123839.98"/>
    <n v="123839.98"/>
    <n v="9792.660000000018"/>
    <n v="9792.660000000018"/>
    <n v="0"/>
    <n v="71887"/>
    <n v="0"/>
    <n v="0"/>
    <n v="71887"/>
  </r>
  <r>
    <s v="1.1-00-24"/>
    <x v="0"/>
    <n v="2"/>
    <x v="1"/>
    <n v="2.2000000000000002"/>
    <x v="1"/>
    <s v="2.2.7"/>
    <x v="1"/>
    <s v="S"/>
    <s v="Definidos en el Presupuesto de Egresos y los que s"/>
    <s v="02_24"/>
    <x v="1"/>
    <n v="1"/>
    <x v="1"/>
    <n v="16"/>
    <x v="2"/>
    <s v="010_24"/>
    <s v="DIRECCIÓN GENERAL DE CULTURA DE LA PAZ Y"/>
    <x v="1"/>
    <x v="4"/>
    <x v="4"/>
    <x v="137"/>
    <x v="137"/>
    <n v="0"/>
    <x v="0"/>
    <n v="10000"/>
    <m/>
    <n v="10000"/>
    <n v="10000"/>
    <n v="6960"/>
    <n v="6960"/>
    <n v="6960"/>
    <n v="6960"/>
    <n v="6960"/>
    <n v="3040"/>
    <n v="3040"/>
    <n v="0"/>
    <n v="0"/>
    <n v="0"/>
    <n v="0"/>
    <n v="0"/>
  </r>
  <r>
    <s v="1.1-00-24"/>
    <x v="0"/>
    <n v="1"/>
    <x v="0"/>
    <n v="1.7"/>
    <x v="2"/>
    <s v="1.7.2"/>
    <x v="2"/>
    <s v="E"/>
    <s v="Actividades del sector público, que realiza en for"/>
    <s v="02_24"/>
    <x v="1"/>
    <n v="3"/>
    <x v="2"/>
    <n v="12"/>
    <x v="26"/>
    <s v="009_24"/>
    <s v="DIRECCIÓN GENERAL ADJUNTA DE PROTECCIÓN"/>
    <x v="1"/>
    <x v="4"/>
    <x v="4"/>
    <x v="137"/>
    <x v="137"/>
    <n v="0"/>
    <x v="0"/>
    <n v="100000"/>
    <m/>
    <n v="100000"/>
    <n v="100000"/>
    <n v="86721.600000000006"/>
    <n v="86721.600000000006"/>
    <n v="86721.600000000006"/>
    <n v="86721.600000000006"/>
    <n v="86721.600000000006"/>
    <n v="13278.399999999994"/>
    <n v="13278.399999999994"/>
    <n v="0"/>
    <n v="0"/>
    <n v="0"/>
    <n v="0"/>
    <n v="0"/>
  </r>
  <r>
    <s v="1.1-00-24"/>
    <x v="0"/>
    <n v="3"/>
    <x v="2"/>
    <n v="3.8"/>
    <x v="3"/>
    <s v="3.8.4"/>
    <x v="3"/>
    <s v="E"/>
    <s v="Actividades del sector público, que realiza en for"/>
    <s v="11_24"/>
    <x v="3"/>
    <n v="6"/>
    <x v="0"/>
    <n v="49"/>
    <x v="6"/>
    <s v="031_24"/>
    <s v="DESPACHO DE LA COORDINACIÓN GENERAL DE G"/>
    <x v="1"/>
    <x v="4"/>
    <x v="4"/>
    <x v="137"/>
    <x v="137"/>
    <n v="0"/>
    <x v="0"/>
    <n v="171000"/>
    <m/>
    <n v="171000"/>
    <n v="0"/>
    <n v="170520"/>
    <n v="0"/>
    <n v="0"/>
    <n v="0"/>
    <n v="0"/>
    <n v="480"/>
    <n v="171000"/>
    <n v="0"/>
    <n v="171000"/>
    <n v="0"/>
    <n v="0"/>
    <n v="171000"/>
  </r>
  <r>
    <s v="1.1-00-24"/>
    <x v="0"/>
    <n v="3"/>
    <x v="2"/>
    <n v="3.8"/>
    <x v="3"/>
    <s v="3.8.4"/>
    <x v="3"/>
    <s v="E"/>
    <s v="Actividades del sector público, que realiza en for"/>
    <s v="11_24"/>
    <x v="3"/>
    <n v="6"/>
    <x v="0"/>
    <n v="50"/>
    <x v="33"/>
    <s v="031_24"/>
    <s v="DESPACHO DE LA COORDINACIÓN GENERAL DE G"/>
    <x v="1"/>
    <x v="4"/>
    <x v="4"/>
    <x v="137"/>
    <x v="137"/>
    <n v="0"/>
    <x v="0"/>
    <n v="3350680.95"/>
    <m/>
    <n v="3350680.95"/>
    <n v="1500000"/>
    <n v="3350680.95"/>
    <n v="3350680.95"/>
    <n v="3350680.95"/>
    <n v="144891.03"/>
    <n v="144891.03"/>
    <n v="0"/>
    <n v="0"/>
    <n v="2236280.9500000002"/>
    <n v="130000"/>
    <n v="0"/>
    <n v="515600"/>
    <n v="1850680.95"/>
  </r>
  <r>
    <s v="1.1-00-24"/>
    <x v="0"/>
    <n v="1"/>
    <x v="0"/>
    <n v="1.3"/>
    <x v="0"/>
    <s v="1.3.4"/>
    <x v="0"/>
    <s v="S"/>
    <s v="Definidos en el Presupuesto de Egresos y los que s"/>
    <s v="02_24"/>
    <x v="1"/>
    <n v="1"/>
    <x v="1"/>
    <n v="14"/>
    <x v="4"/>
    <s v="010_24"/>
    <s v="DIRECCIÓN GENERAL DE CULTURA DE LA PAZ Y"/>
    <x v="1"/>
    <x v="4"/>
    <x v="4"/>
    <x v="137"/>
    <x v="137"/>
    <n v="0"/>
    <x v="0"/>
    <n v="0"/>
    <m/>
    <n v="0"/>
    <n v="10000"/>
    <n v="0"/>
    <n v="0"/>
    <n v="0"/>
    <n v="0"/>
    <n v="0"/>
    <n v="0"/>
    <n v="0"/>
    <n v="0"/>
    <n v="0"/>
    <n v="0"/>
    <n v="10000"/>
    <n v="-10000"/>
  </r>
  <r>
    <s v="2.6-05-24"/>
    <x v="5"/>
    <n v="3"/>
    <x v="2"/>
    <n v="3.8"/>
    <x v="3"/>
    <s v="3.8.4"/>
    <x v="3"/>
    <s v="E"/>
    <s v="Actividades del sector público, que realiza en for"/>
    <s v="11_24"/>
    <x v="3"/>
    <n v="6"/>
    <x v="0"/>
    <n v="49"/>
    <x v="6"/>
    <s v="031_24"/>
    <s v="DESPACHO DE LA COORDINACIÓN GENERAL DE G"/>
    <x v="1"/>
    <x v="4"/>
    <x v="4"/>
    <x v="137"/>
    <x v="137"/>
    <n v="0"/>
    <x v="0"/>
    <n v="50000"/>
    <m/>
    <n v="50000"/>
    <n v="0"/>
    <n v="46479.23"/>
    <n v="46479.23"/>
    <n v="46479.23"/>
    <n v="46479.23"/>
    <n v="46479.23"/>
    <n v="3520.7699999999968"/>
    <n v="3520.7699999999968"/>
    <n v="50000"/>
    <n v="0"/>
    <n v="0"/>
    <n v="0"/>
    <n v="50000"/>
  </r>
  <r>
    <s v="1.1-00-24"/>
    <x v="0"/>
    <n v="2"/>
    <x v="1"/>
    <n v="2.2999999999999998"/>
    <x v="5"/>
    <s v="2.3.1"/>
    <x v="5"/>
    <s v="E"/>
    <s v="Actividades del sector público, que realiza en for"/>
    <s v="07_24"/>
    <x v="4"/>
    <n v="3"/>
    <x v="2"/>
    <n v="39"/>
    <x v="8"/>
    <s v="024_24"/>
    <s v="DIRECCIÓN GENERAL DE SALUD PÚBLICA"/>
    <x v="1"/>
    <x v="4"/>
    <x v="4"/>
    <x v="138"/>
    <x v="138"/>
    <n v="0"/>
    <x v="0"/>
    <n v="111805"/>
    <m/>
    <n v="111805"/>
    <n v="81805"/>
    <n v="100630"/>
    <n v="100630"/>
    <n v="0"/>
    <n v="0"/>
    <n v="0"/>
    <n v="11175"/>
    <n v="11175"/>
    <n v="0"/>
    <n v="30000"/>
    <n v="0"/>
    <n v="0"/>
    <n v="30000"/>
  </r>
  <r>
    <s v="1.1-00-24"/>
    <x v="0"/>
    <n v="2"/>
    <x v="1"/>
    <n v="2.2000000000000002"/>
    <x v="1"/>
    <s v="2.2.7"/>
    <x v="1"/>
    <s v="S"/>
    <s v="Definidos en el Presupuesto de Egresos y los que s"/>
    <s v="02_24"/>
    <x v="1"/>
    <n v="1"/>
    <x v="1"/>
    <n v="16"/>
    <x v="2"/>
    <s v="010_24"/>
    <s v="DIRECCIÓN GENERAL DE CULTURA DE LA PAZ Y"/>
    <x v="1"/>
    <x v="4"/>
    <x v="4"/>
    <x v="139"/>
    <x v="139"/>
    <n v="0"/>
    <x v="0"/>
    <n v="40000"/>
    <m/>
    <n v="40000"/>
    <n v="70000"/>
    <n v="34985.599999999999"/>
    <n v="34985.599999999999"/>
    <n v="34985.599999999999"/>
    <n v="34985.599999999999"/>
    <n v="34985.599999999999"/>
    <n v="5014.4000000000015"/>
    <n v="5014.4000000000015"/>
    <n v="0"/>
    <n v="3000"/>
    <n v="0"/>
    <n v="33000"/>
    <n v="-30000"/>
  </r>
  <r>
    <s v="1.1-00-24"/>
    <x v="0"/>
    <n v="3"/>
    <x v="2"/>
    <n v="3.8"/>
    <x v="3"/>
    <s v="3.8.4"/>
    <x v="3"/>
    <s v="E"/>
    <s v="Actividades del sector público, que realiza en for"/>
    <s v="11_24"/>
    <x v="3"/>
    <n v="6"/>
    <x v="0"/>
    <n v="49"/>
    <x v="6"/>
    <s v="031_24"/>
    <s v="DESPACHO DE LA COORDINACIÓN GENERAL DE G"/>
    <x v="1"/>
    <x v="4"/>
    <x v="4"/>
    <x v="139"/>
    <x v="139"/>
    <n v="0"/>
    <x v="0"/>
    <n v="0"/>
    <m/>
    <n v="0"/>
    <n v="600000"/>
    <n v="0"/>
    <n v="0"/>
    <n v="0"/>
    <n v="0"/>
    <n v="0"/>
    <n v="0"/>
    <n v="0"/>
    <n v="0"/>
    <n v="0"/>
    <n v="0"/>
    <n v="600000"/>
    <n v="-600000"/>
  </r>
  <r>
    <s v="1.1-00-24"/>
    <x v="0"/>
    <n v="2"/>
    <x v="1"/>
    <n v="2.7"/>
    <x v="6"/>
    <s v="2.7.1"/>
    <x v="6"/>
    <s v="E"/>
    <s v="Actividades del sector público, que realiza en for"/>
    <s v="10_24"/>
    <x v="5"/>
    <n v="4"/>
    <x v="3"/>
    <n v="48"/>
    <x v="10"/>
    <s v="030_24"/>
    <s v="DIRECCIÓN DE PROYECTOS ESTRATEGICOS"/>
    <x v="1"/>
    <x v="4"/>
    <x v="4"/>
    <x v="139"/>
    <x v="139"/>
    <n v="0"/>
    <x v="0"/>
    <n v="100000"/>
    <m/>
    <n v="100000"/>
    <n v="100000"/>
    <n v="0"/>
    <n v="0"/>
    <n v="0"/>
    <n v="0"/>
    <n v="0"/>
    <n v="100000"/>
    <n v="100000"/>
    <n v="0"/>
    <n v="0"/>
    <n v="0"/>
    <n v="0"/>
    <n v="0"/>
  </r>
  <r>
    <s v="1.1-00-24"/>
    <x v="0"/>
    <n v="1"/>
    <x v="0"/>
    <n v="1.3"/>
    <x v="0"/>
    <s v="1.3.4"/>
    <x v="0"/>
    <s v="S"/>
    <s v="Definidos en el Presupuesto de Egresos y los que s"/>
    <s v="02_24"/>
    <x v="1"/>
    <n v="1"/>
    <x v="1"/>
    <n v="14"/>
    <x v="4"/>
    <s v="010_24"/>
    <s v="DIRECCIÓN GENERAL DE CULTURA DE LA PAZ Y"/>
    <x v="1"/>
    <x v="4"/>
    <x v="4"/>
    <x v="139"/>
    <x v="139"/>
    <n v="0"/>
    <x v="0"/>
    <n v="78000"/>
    <m/>
    <n v="78000"/>
    <n v="0"/>
    <n v="63892.800000000003"/>
    <n v="63892.800000000003"/>
    <n v="63892.800000000003"/>
    <n v="63892.800000000003"/>
    <n v="63892.800000000003"/>
    <n v="14107.199999999997"/>
    <n v="14107.199999999997"/>
    <n v="0"/>
    <n v="78000"/>
    <n v="0"/>
    <n v="0"/>
    <n v="78000"/>
  </r>
  <r>
    <s v="1.1-00-24"/>
    <x v="0"/>
    <n v="1"/>
    <x v="0"/>
    <n v="1.3"/>
    <x v="0"/>
    <s v="1.3.4"/>
    <x v="0"/>
    <s v="E"/>
    <s v="Actividades del sector público, que realiza en for"/>
    <s v="07_24"/>
    <x v="4"/>
    <n v="3"/>
    <x v="2"/>
    <n v="33"/>
    <x v="9"/>
    <s v="019_24"/>
    <s v="DIRECCIÓN ADMINISTRATIVA DE INFRAESTRUCT"/>
    <x v="1"/>
    <x v="4"/>
    <x v="4"/>
    <x v="139"/>
    <x v="139"/>
    <n v="0"/>
    <x v="0"/>
    <n v="883586.88"/>
    <m/>
    <n v="883586.88"/>
    <n v="1000000"/>
    <n v="883586.88"/>
    <n v="883586.88"/>
    <n v="883586.88"/>
    <n v="883586.88"/>
    <n v="883586.88"/>
    <n v="0"/>
    <n v="0"/>
    <n v="0"/>
    <n v="24739.72"/>
    <n v="0"/>
    <n v="141152.84"/>
    <n v="-116413.12"/>
  </r>
  <r>
    <s v="1.1-00-24"/>
    <x v="0"/>
    <n v="3"/>
    <x v="2"/>
    <n v="3.1"/>
    <x v="7"/>
    <s v="3.1.1"/>
    <x v="10"/>
    <s v="E"/>
    <s v="Actividades del sector público, que realiza en for"/>
    <s v="09_24"/>
    <x v="10"/>
    <n v="8"/>
    <x v="6"/>
    <n v="42"/>
    <x v="20"/>
    <s v="026_24"/>
    <s v="DESPACHO DE LA COORDINACIÓN GENERAL DE D"/>
    <x v="1"/>
    <x v="4"/>
    <x v="4"/>
    <x v="139"/>
    <x v="139"/>
    <n v="0"/>
    <x v="0"/>
    <n v="170000"/>
    <m/>
    <n v="170000"/>
    <n v="150000"/>
    <n v="167040"/>
    <n v="167040"/>
    <n v="167040"/>
    <n v="167040"/>
    <n v="167040"/>
    <n v="2960"/>
    <n v="2960"/>
    <n v="0"/>
    <n v="20000"/>
    <n v="0"/>
    <n v="0"/>
    <n v="20000"/>
  </r>
  <r>
    <s v="1.1-00-24"/>
    <x v="0"/>
    <n v="2"/>
    <x v="1"/>
    <n v="2.5"/>
    <x v="9"/>
    <s v="2.5.6"/>
    <x v="13"/>
    <s v="S"/>
    <s v="Definidos en el Presupuesto de Egresos y los que s"/>
    <s v="06_24"/>
    <x v="11"/>
    <n v="5"/>
    <x v="5"/>
    <n v="25"/>
    <x v="24"/>
    <s v="016_24"/>
    <s v="DESPACHO DE LA COORDINACIÓN GENERAL DE C"/>
    <x v="1"/>
    <x v="4"/>
    <x v="4"/>
    <x v="139"/>
    <x v="139"/>
    <n v="0"/>
    <x v="0"/>
    <n v="250000"/>
    <m/>
    <n v="250000"/>
    <n v="250000"/>
    <n v="156217.54999999999"/>
    <n v="58777.55"/>
    <n v="58777.55"/>
    <n v="58777.55"/>
    <n v="58777.55"/>
    <n v="93782.450000000012"/>
    <n v="191222.45"/>
    <n v="0"/>
    <n v="0"/>
    <n v="0"/>
    <n v="0"/>
    <n v="0"/>
  </r>
  <r>
    <s v="1.1-00-24"/>
    <x v="0"/>
    <n v="2"/>
    <x v="1"/>
    <n v="2.1"/>
    <x v="4"/>
    <s v="2.1.5"/>
    <x v="9"/>
    <s v="R"/>
    <s v="Solamente actividades específicas, distintas a las"/>
    <s v="17_24"/>
    <x v="9"/>
    <n v="4"/>
    <x v="3"/>
    <n v="56"/>
    <x v="18"/>
    <s v="037_24"/>
    <s v="UNIDAD DE ACOPIO Y SALUD ANIMAL MUNICIPA"/>
    <x v="1"/>
    <x v="4"/>
    <x v="4"/>
    <x v="140"/>
    <x v="140"/>
    <n v="0"/>
    <x v="0"/>
    <n v="1500000"/>
    <m/>
    <n v="1500000"/>
    <n v="1500000"/>
    <n v="1148400"/>
    <n v="1148400"/>
    <n v="0"/>
    <n v="0"/>
    <n v="0"/>
    <n v="351600"/>
    <n v="351600"/>
    <n v="0"/>
    <n v="0"/>
    <n v="0"/>
    <n v="0"/>
    <n v="0"/>
  </r>
  <r>
    <s v="1.1-00-24"/>
    <x v="0"/>
    <n v="1"/>
    <x v="0"/>
    <n v="1.7"/>
    <x v="2"/>
    <s v="1.7.2"/>
    <x v="2"/>
    <s v="E"/>
    <s v="Actividades del sector público, que realiza en for"/>
    <s v="02_24"/>
    <x v="1"/>
    <n v="3"/>
    <x v="2"/>
    <n v="12"/>
    <x v="26"/>
    <s v="009_24"/>
    <s v="DIRECCIÓN GENERAL ADJUNTA DE PROTECCIÓN"/>
    <x v="1"/>
    <x v="4"/>
    <x v="4"/>
    <x v="140"/>
    <x v="140"/>
    <n v="0"/>
    <x v="0"/>
    <n v="2000000"/>
    <m/>
    <n v="2000000"/>
    <n v="1000000"/>
    <n v="1230252.73"/>
    <n v="1230252.73"/>
    <n v="739807.05"/>
    <n v="580353.80000000005"/>
    <n v="580353.80000000005"/>
    <n v="769747.27"/>
    <n v="769747.27"/>
    <n v="0"/>
    <n v="1000000"/>
    <n v="0"/>
    <n v="0"/>
    <n v="1000000"/>
  </r>
  <r>
    <s v="1.1-00-24"/>
    <x v="0"/>
    <n v="3"/>
    <x v="2"/>
    <n v="3.8"/>
    <x v="3"/>
    <s v="3.8.4"/>
    <x v="3"/>
    <s v="E"/>
    <s v="Actividades del sector público, que realiza en for"/>
    <s v="11_24"/>
    <x v="3"/>
    <n v="6"/>
    <x v="0"/>
    <n v="50"/>
    <x v="33"/>
    <s v="031_24"/>
    <s v="DESPACHO DE LA COORDINACIÓN GENERAL DE G"/>
    <x v="1"/>
    <x v="4"/>
    <x v="4"/>
    <x v="140"/>
    <x v="140"/>
    <n v="0"/>
    <x v="0"/>
    <n v="4378873.0999999996"/>
    <m/>
    <n v="4378873.0999999996"/>
    <n v="0"/>
    <n v="4378873.0999999996"/>
    <n v="4378860.8"/>
    <n v="4378860.8"/>
    <n v="0"/>
    <n v="0"/>
    <n v="0"/>
    <n v="12.299999999813735"/>
    <n v="4378873.0999999996"/>
    <n v="0"/>
    <n v="0"/>
    <n v="0"/>
    <n v="4378873.0999999996"/>
  </r>
  <r>
    <s v="1.1-00-24"/>
    <x v="0"/>
    <n v="2"/>
    <x v="1"/>
    <n v="2.2999999999999998"/>
    <x v="5"/>
    <s v="2.3.1"/>
    <x v="5"/>
    <s v="E"/>
    <s v="Actividades del sector público, que realiza en for"/>
    <s v="07_24"/>
    <x v="4"/>
    <n v="3"/>
    <x v="2"/>
    <n v="39"/>
    <x v="8"/>
    <s v="024_24"/>
    <s v="DIRECCIÓN GENERAL DE SALUD PÚBLICA"/>
    <x v="1"/>
    <x v="4"/>
    <x v="4"/>
    <x v="140"/>
    <x v="140"/>
    <n v="0"/>
    <x v="0"/>
    <n v="42000"/>
    <m/>
    <n v="42000"/>
    <n v="92000"/>
    <n v="31320"/>
    <n v="31320"/>
    <n v="31320"/>
    <n v="31320"/>
    <n v="31320"/>
    <n v="10680"/>
    <n v="10680"/>
    <n v="0"/>
    <n v="0"/>
    <n v="0"/>
    <n v="50000"/>
    <n v="-50000"/>
  </r>
  <r>
    <s v="2.5-02-24"/>
    <x v="4"/>
    <n v="3"/>
    <x v="2"/>
    <n v="3.8"/>
    <x v="3"/>
    <s v="3.8.4"/>
    <x v="3"/>
    <s v="E"/>
    <s v="Actividades del sector público, que realiza en for"/>
    <s v="11_24"/>
    <x v="3"/>
    <n v="6"/>
    <x v="0"/>
    <n v="50"/>
    <x v="33"/>
    <s v="031_24"/>
    <s v="DESPACHO DE LA COORDINACIÓN GENERAL DE G"/>
    <x v="1"/>
    <x v="4"/>
    <x v="4"/>
    <x v="140"/>
    <x v="140"/>
    <n v="0"/>
    <x v="0"/>
    <n v="70724000"/>
    <m/>
    <n v="70724000"/>
    <n v="70724000"/>
    <n v="70723059.019999996"/>
    <n v="70723059.019999996"/>
    <n v="70723059.019999996"/>
    <n v="0"/>
    <n v="0"/>
    <n v="940.98000000417233"/>
    <n v="940.98000000417233"/>
    <n v="0"/>
    <n v="0"/>
    <n v="0"/>
    <n v="0"/>
    <n v="0"/>
  </r>
  <r>
    <s v="1.1-00-24"/>
    <x v="0"/>
    <n v="2"/>
    <x v="1"/>
    <n v="2.7"/>
    <x v="6"/>
    <s v="2.7.1"/>
    <x v="6"/>
    <s v="E"/>
    <s v="Actividades del sector público, que realiza en for"/>
    <s v="10_24"/>
    <x v="5"/>
    <n v="4"/>
    <x v="3"/>
    <n v="48"/>
    <x v="10"/>
    <s v="030_24"/>
    <s v="DIRECCIÓN DE PROYECTOS ESTRATEGICOS"/>
    <x v="1"/>
    <x v="4"/>
    <x v="4"/>
    <x v="141"/>
    <x v="141"/>
    <n v="0"/>
    <x v="0"/>
    <n v="50000"/>
    <m/>
    <n v="50000"/>
    <n v="50000"/>
    <n v="0"/>
    <n v="0"/>
    <n v="0"/>
    <n v="0"/>
    <n v="0"/>
    <n v="50000"/>
    <n v="50000"/>
    <n v="0"/>
    <n v="0"/>
    <n v="0"/>
    <n v="0"/>
    <n v="0"/>
  </r>
  <r>
    <s v="1.1-00-24"/>
    <x v="0"/>
    <n v="1"/>
    <x v="0"/>
    <n v="1.3"/>
    <x v="0"/>
    <s v="1.3.4"/>
    <x v="0"/>
    <s v="M"/>
    <s v="Actividades de apoyo administrativo desarrolladas "/>
    <s v="04_24"/>
    <x v="2"/>
    <n v="6"/>
    <x v="0"/>
    <n v="19"/>
    <x v="38"/>
    <s v="013_24"/>
    <s v="DIRECCIÓN GENERAL DE FINANZAS"/>
    <x v="1"/>
    <x v="4"/>
    <x v="4"/>
    <x v="142"/>
    <x v="142"/>
    <n v="38"/>
    <x v="34"/>
    <n v="2137458.29"/>
    <n v="7208767.04"/>
    <n v="9346225.3300000001"/>
    <n v="0"/>
    <n v="1470788.05"/>
    <n v="1470788.05"/>
    <n v="1470788.05"/>
    <n v="1470788.05"/>
    <n v="1470788.05"/>
    <n v="666670.24"/>
    <n v="7875437.2800000003"/>
    <n v="2137458.29"/>
    <n v="0"/>
    <n v="0"/>
    <n v="0"/>
    <n v="2137458.29"/>
  </r>
  <r>
    <s v="1.1-00-24"/>
    <x v="0"/>
    <n v="1"/>
    <x v="0"/>
    <n v="1.3"/>
    <x v="0"/>
    <s v="1.3.4"/>
    <x v="0"/>
    <s v="O"/>
    <s v="Actividades que realizan la función pública o cont"/>
    <s v="02_24"/>
    <x v="1"/>
    <n v="1"/>
    <x v="1"/>
    <n v="7"/>
    <x v="35"/>
    <s v="007_24"/>
    <s v="DIRECCIÓN DE LA SECRETARÍA GENERAL"/>
    <x v="1"/>
    <x v="4"/>
    <x v="4"/>
    <x v="142"/>
    <x v="142"/>
    <n v="0"/>
    <x v="0"/>
    <n v="1329988"/>
    <m/>
    <n v="1329988"/>
    <n v="0"/>
    <n v="0"/>
    <n v="0"/>
    <n v="0"/>
    <n v="0"/>
    <n v="0"/>
    <n v="1329988"/>
    <n v="1329988"/>
    <n v="0"/>
    <n v="3000000"/>
    <n v="0"/>
    <n v="1670012"/>
    <n v="1329988"/>
  </r>
  <r>
    <s v="1.1-14-24"/>
    <x v="17"/>
    <n v="1"/>
    <x v="0"/>
    <n v="1.3"/>
    <x v="0"/>
    <s v="1.3.4"/>
    <x v="0"/>
    <s v="O"/>
    <s v="Actividades que realizan la función pública o cont"/>
    <s v="02_24"/>
    <x v="1"/>
    <n v="1"/>
    <x v="1"/>
    <n v="7"/>
    <x v="35"/>
    <s v="007_24"/>
    <s v="DIRECCIÓN DE LA SECRETARÍA GENERAL"/>
    <x v="1"/>
    <x v="4"/>
    <x v="4"/>
    <x v="142"/>
    <x v="142"/>
    <n v="0"/>
    <x v="0"/>
    <n v="53832695.100000001"/>
    <m/>
    <n v="53832695.100000001"/>
    <n v="0"/>
    <n v="50860130.490000002"/>
    <n v="50860130.490000002"/>
    <n v="50860130.490000002"/>
    <n v="47434130.490000002"/>
    <n v="46032695.090000004"/>
    <n v="2972564.6099999994"/>
    <n v="2972564.6099999994"/>
    <n v="66032695.100000001"/>
    <n v="0"/>
    <n v="0"/>
    <n v="12200000"/>
    <n v="53832695.100000001"/>
  </r>
  <r>
    <s v="1.1-00-24"/>
    <x v="0"/>
    <n v="3"/>
    <x v="2"/>
    <n v="3.8"/>
    <x v="3"/>
    <s v="3.8.4"/>
    <x v="3"/>
    <s v="E"/>
    <s v="Actividades del sector público, que realiza en for"/>
    <s v="11_24"/>
    <x v="3"/>
    <n v="6"/>
    <x v="0"/>
    <n v="50"/>
    <x v="33"/>
    <s v="031_24"/>
    <s v="DESPACHO DE LA COORDINACIÓN GENERAL DE G"/>
    <x v="1"/>
    <x v="4"/>
    <x v="4"/>
    <x v="143"/>
    <x v="143"/>
    <n v="0"/>
    <x v="0"/>
    <n v="8515264.6999999993"/>
    <m/>
    <n v="8515264.6999999993"/>
    <n v="4000000"/>
    <n v="8515264.6999999993"/>
    <n v="8515264.6999999993"/>
    <n v="8515264.6699999999"/>
    <n v="7511801.4100000001"/>
    <n v="5111993.41"/>
    <n v="0"/>
    <n v="0"/>
    <n v="2494264.7000000002"/>
    <n v="2021000"/>
    <n v="0"/>
    <n v="0"/>
    <n v="4515264.7"/>
  </r>
  <r>
    <s v="1.1-00-24"/>
    <x v="0"/>
    <n v="1"/>
    <x v="0"/>
    <n v="1.3"/>
    <x v="0"/>
    <s v="1.3.4"/>
    <x v="0"/>
    <s v="E"/>
    <s v="Actividades del sector público, que realiza en for"/>
    <s v="05_24"/>
    <x v="0"/>
    <n v="6"/>
    <x v="0"/>
    <n v="21"/>
    <x v="1"/>
    <s v="015_24"/>
    <s v="DIRECCIÓN GENERAL DE ADMINISTRACIÓN"/>
    <x v="1"/>
    <x v="4"/>
    <x v="4"/>
    <x v="143"/>
    <x v="143"/>
    <n v="0"/>
    <x v="0"/>
    <n v="1800"/>
    <m/>
    <n v="1800"/>
    <n v="0"/>
    <n v="1670"/>
    <n v="1670"/>
    <n v="1670"/>
    <n v="1670"/>
    <n v="1670"/>
    <n v="130"/>
    <n v="130"/>
    <n v="0"/>
    <n v="1800"/>
    <n v="0"/>
    <n v="0"/>
    <n v="1800"/>
  </r>
  <r>
    <s v="1.1-00-24"/>
    <x v="0"/>
    <n v="3"/>
    <x v="2"/>
    <n v="3.8"/>
    <x v="3"/>
    <s v="3.8.4"/>
    <x v="3"/>
    <s v="E"/>
    <s v="Actividades del sector público, que realiza en for"/>
    <s v="11_24"/>
    <x v="3"/>
    <n v="6"/>
    <x v="0"/>
    <n v="50"/>
    <x v="33"/>
    <s v="031_24"/>
    <s v="DESPACHO DE LA COORDINACIÓN GENERAL DE G"/>
    <x v="1"/>
    <x v="4"/>
    <x v="4"/>
    <x v="144"/>
    <x v="144"/>
    <n v="0"/>
    <x v="0"/>
    <n v="13169457.640000001"/>
    <m/>
    <n v="13169457.640000001"/>
    <n v="3000000"/>
    <n v="12949426.92"/>
    <n v="12949426.92"/>
    <n v="12949426.93"/>
    <n v="10899345.82"/>
    <n v="10760191.9"/>
    <n v="220030.72000000067"/>
    <n v="220030.72000000067"/>
    <n v="8654665.9199999999"/>
    <n v="1514791.72"/>
    <n v="0"/>
    <n v="0"/>
    <n v="10169457.640000001"/>
  </r>
  <r>
    <s v="1.1-00-24"/>
    <x v="0"/>
    <n v="1"/>
    <x v="0"/>
    <n v="1.3"/>
    <x v="0"/>
    <s v="1.3.4"/>
    <x v="0"/>
    <s v="K"/>
    <s v="Proyectos de inversión sujetos a registro en la Ca"/>
    <s v="07_24"/>
    <x v="4"/>
    <n v="3"/>
    <x v="2"/>
    <n v="37"/>
    <x v="30"/>
    <s v="023_24"/>
    <s v="DIRECCIÓN GENERAL DE OBRAS PÚBLICAS"/>
    <x v="1"/>
    <x v="5"/>
    <x v="5"/>
    <x v="145"/>
    <x v="145"/>
    <n v="0"/>
    <x v="0"/>
    <n v="55868770.329999998"/>
    <n v="60000000"/>
    <n v="115868770.33"/>
    <n v="0"/>
    <n v="19190432.780000001"/>
    <n v="19190432.780000001"/>
    <n v="18618163.329999998"/>
    <n v="18138426.390000001"/>
    <n v="14522186.65"/>
    <n v="36678337.549999997"/>
    <n v="96678337.549999997"/>
    <n v="43000000"/>
    <n v="12868770.33"/>
    <n v="0"/>
    <n v="0"/>
    <n v="55868770.329999998"/>
  </r>
  <r>
    <s v="1.1-00-24"/>
    <x v="0"/>
    <n v="1"/>
    <x v="0"/>
    <n v="1.3"/>
    <x v="0"/>
    <s v="1.3.4"/>
    <x v="0"/>
    <s v="K"/>
    <s v="Proyectos de inversión sujetos a registro en la Ca"/>
    <s v="07_24"/>
    <x v="4"/>
    <n v="3"/>
    <x v="2"/>
    <n v="38"/>
    <x v="56"/>
    <s v="023_24"/>
    <s v="DIRECCIÓN GENERAL DE OBRAS PÚBLICAS"/>
    <x v="1"/>
    <x v="5"/>
    <x v="5"/>
    <x v="145"/>
    <x v="145"/>
    <n v="0"/>
    <x v="0"/>
    <n v="5000000"/>
    <m/>
    <n v="5000000"/>
    <n v="0"/>
    <n v="4743995.82"/>
    <n v="4743995.82"/>
    <n v="2648131.8199999998"/>
    <n v="2648131.8199999998"/>
    <n v="2502104.79"/>
    <n v="256004.1799999997"/>
    <n v="256004.1799999997"/>
    <n v="0"/>
    <n v="5000000"/>
    <n v="0"/>
    <n v="0"/>
    <n v="5000000"/>
  </r>
  <r>
    <s v="2.5-02-24"/>
    <x v="4"/>
    <n v="1"/>
    <x v="0"/>
    <n v="1.3"/>
    <x v="0"/>
    <s v="1.3.4"/>
    <x v="0"/>
    <s v="K"/>
    <s v="Proyectos de inversión sujetos a registro en la Ca"/>
    <s v="07_24"/>
    <x v="4"/>
    <n v="3"/>
    <x v="2"/>
    <n v="37"/>
    <x v="30"/>
    <s v="023_24"/>
    <s v="DIRECCIÓN GENERAL DE OBRAS PÚBLICAS"/>
    <x v="1"/>
    <x v="5"/>
    <x v="5"/>
    <x v="145"/>
    <x v="145"/>
    <n v="0"/>
    <x v="0"/>
    <n v="36222388.590000004"/>
    <m/>
    <n v="36222388.590000004"/>
    <n v="10000000"/>
    <n v="36222388.590000004"/>
    <n v="36222388.590000004"/>
    <n v="29648160.52"/>
    <n v="21941623.629999999"/>
    <n v="21941623.629999999"/>
    <n v="0"/>
    <n v="0"/>
    <n v="30000000"/>
    <n v="2554338.36"/>
    <n v="0"/>
    <n v="6331949.7699999996"/>
    <n v="26222388.59"/>
  </r>
  <r>
    <s v="2.5-02-24"/>
    <x v="4"/>
    <n v="1"/>
    <x v="0"/>
    <n v="1.3"/>
    <x v="0"/>
    <s v="1.3.4"/>
    <x v="0"/>
    <s v="K"/>
    <s v="Proyectos de inversión sujetos a registro en la Ca"/>
    <s v="07_24"/>
    <x v="4"/>
    <n v="3"/>
    <x v="2"/>
    <n v="37"/>
    <x v="30"/>
    <s v="023_24"/>
    <s v="DIRECCIÓN GENERAL DE OBRAS PÚBLICAS"/>
    <x v="1"/>
    <x v="5"/>
    <x v="5"/>
    <x v="145"/>
    <x v="145"/>
    <n v="19"/>
    <x v="35"/>
    <n v="73000000"/>
    <m/>
    <n v="73000000"/>
    <n v="73000000"/>
    <n v="72999256.519999996"/>
    <n v="72999256.519999996"/>
    <n v="50184750.119999997"/>
    <n v="50184750.119999997"/>
    <n v="50184750.119999997"/>
    <n v="743.48000000417233"/>
    <n v="743.48000000417233"/>
    <n v="0"/>
    <n v="0"/>
    <n v="0"/>
    <n v="0"/>
    <n v="0"/>
  </r>
  <r>
    <s v="2.5-01-24"/>
    <x v="18"/>
    <n v="1"/>
    <x v="0"/>
    <n v="1.3"/>
    <x v="0"/>
    <s v="1.3.4"/>
    <x v="0"/>
    <s v="K"/>
    <s v="Proyectos de inversión sujetos a registro en la Ca"/>
    <s v="07_24"/>
    <x v="4"/>
    <n v="3"/>
    <x v="2"/>
    <n v="37"/>
    <x v="30"/>
    <s v="023_24"/>
    <s v="DIRECCIÓN GENERAL DE OBRAS PÚBLICAS"/>
    <x v="1"/>
    <x v="5"/>
    <x v="5"/>
    <x v="145"/>
    <x v="145"/>
    <n v="0"/>
    <x v="0"/>
    <n v="0"/>
    <m/>
    <n v="0"/>
    <n v="3200000"/>
    <n v="0"/>
    <n v="0"/>
    <n v="0"/>
    <n v="0"/>
    <n v="0"/>
    <n v="0"/>
    <n v="0"/>
    <n v="0"/>
    <n v="0"/>
    <n v="0"/>
    <n v="3200000"/>
    <n v="-3200000"/>
  </r>
  <r>
    <s v="1.1-01-24"/>
    <x v="19"/>
    <n v="1"/>
    <x v="0"/>
    <n v="1.3"/>
    <x v="0"/>
    <s v="1.3.4"/>
    <x v="0"/>
    <s v="K"/>
    <s v="Proyectos de inversión sujetos a registro en la Ca"/>
    <s v="07_24"/>
    <x v="4"/>
    <n v="3"/>
    <x v="2"/>
    <n v="37"/>
    <x v="30"/>
    <s v="023_24"/>
    <s v="DIRECCIÓN GENERAL DE OBRAS PÚBLICAS"/>
    <x v="1"/>
    <x v="5"/>
    <x v="5"/>
    <x v="145"/>
    <x v="145"/>
    <n v="0"/>
    <x v="0"/>
    <n v="21000000"/>
    <m/>
    <n v="21000000"/>
    <n v="0"/>
    <n v="2495367.37"/>
    <n v="2495367.37"/>
    <n v="2495226.69"/>
    <n v="2495226.69"/>
    <n v="2495226.69"/>
    <n v="18504632.629999999"/>
    <n v="18504632.629999999"/>
    <n v="10000000"/>
    <n v="11000000"/>
    <n v="0"/>
    <n v="0"/>
    <n v="21000000"/>
  </r>
  <r>
    <s v="1.1-00-24"/>
    <x v="0"/>
    <n v="1"/>
    <x v="0"/>
    <n v="1.3"/>
    <x v="0"/>
    <s v="1.3.4"/>
    <x v="0"/>
    <s v="K"/>
    <s v="Proyectos de inversión sujetos a registro en la Ca"/>
    <s v="07_24"/>
    <x v="4"/>
    <n v="3"/>
    <x v="2"/>
    <n v="37"/>
    <x v="30"/>
    <s v="023_24"/>
    <s v="DIRECCIÓN GENERAL DE OBRAS PÚBLICAS"/>
    <x v="1"/>
    <x v="5"/>
    <x v="5"/>
    <x v="146"/>
    <x v="146"/>
    <n v="0"/>
    <x v="0"/>
    <n v="76627251.540000007"/>
    <m/>
    <n v="76627251.540000007"/>
    <n v="0"/>
    <n v="16989959.969999999"/>
    <n v="16989959.969999999"/>
    <n v="14383194.539999999"/>
    <n v="13905820.16"/>
    <n v="13896875.43"/>
    <n v="59637291.570000008"/>
    <n v="59637291.570000008"/>
    <n v="74496021.870000005"/>
    <n v="5000000"/>
    <n v="0"/>
    <n v="2868770.33"/>
    <n v="76627251.540000007"/>
  </r>
  <r>
    <s v="1.1-00-24"/>
    <x v="0"/>
    <n v="1"/>
    <x v="0"/>
    <n v="1.3"/>
    <x v="0"/>
    <s v="1.3.4"/>
    <x v="0"/>
    <s v="K"/>
    <s v="Proyectos de inversión sujetos a registro en la Ca"/>
    <s v="07_24"/>
    <x v="4"/>
    <n v="3"/>
    <x v="2"/>
    <n v="37"/>
    <x v="30"/>
    <s v="023_24"/>
    <s v="DIRECCIÓN GENERAL DE OBRAS PÚBLICAS"/>
    <x v="1"/>
    <x v="5"/>
    <x v="5"/>
    <x v="146"/>
    <x v="146"/>
    <n v="20"/>
    <x v="36"/>
    <n v="56816248.5"/>
    <m/>
    <n v="56816248.5"/>
    <n v="28408125.199999999"/>
    <n v="56816248.5"/>
    <n v="56816248.5"/>
    <n v="39771373.950000003"/>
    <n v="39771373.950000003"/>
    <n v="39771373.950000003"/>
    <n v="0"/>
    <n v="0"/>
    <n v="0"/>
    <n v="28408124.25"/>
    <n v="0"/>
    <n v="0.95"/>
    <n v="28408123.300000001"/>
  </r>
  <r>
    <s v="1.1-00-24"/>
    <x v="0"/>
    <n v="1"/>
    <x v="0"/>
    <n v="1.3"/>
    <x v="0"/>
    <s v="1.3.4"/>
    <x v="0"/>
    <s v="K"/>
    <s v="Proyectos de inversión sujetos a registro en la Ca"/>
    <s v="07_24"/>
    <x v="4"/>
    <n v="3"/>
    <x v="2"/>
    <n v="37"/>
    <x v="30"/>
    <s v="023_24"/>
    <s v="DIRECCIÓN GENERAL DE OBRAS PÚBLICAS"/>
    <x v="1"/>
    <x v="5"/>
    <x v="5"/>
    <x v="146"/>
    <x v="146"/>
    <n v="33"/>
    <x v="37"/>
    <n v="60734400"/>
    <m/>
    <n v="60734400"/>
    <n v="0"/>
    <n v="20783234.690000001"/>
    <n v="20783234.690000001"/>
    <n v="10178781.859999999"/>
    <n v="6091704.75"/>
    <n v="6091704.75"/>
    <n v="39951165.310000002"/>
    <n v="39951165.310000002"/>
    <n v="40000000"/>
    <n v="55000000"/>
    <n v="0"/>
    <n v="34265600"/>
    <n v="60734400"/>
  </r>
  <r>
    <s v="1.1-00-24"/>
    <x v="0"/>
    <n v="1"/>
    <x v="0"/>
    <n v="1.3"/>
    <x v="0"/>
    <s v="1.3.4"/>
    <x v="0"/>
    <s v="K"/>
    <s v="Proyectos de inversión sujetos a registro en la Ca"/>
    <s v="07_24"/>
    <x v="4"/>
    <n v="3"/>
    <x v="2"/>
    <n v="38"/>
    <x v="56"/>
    <s v="023_24"/>
    <s v="DIRECCIÓN GENERAL DE OBRAS PÚBLICAS"/>
    <x v="1"/>
    <x v="5"/>
    <x v="5"/>
    <x v="146"/>
    <x v="146"/>
    <n v="0"/>
    <x v="0"/>
    <n v="3500000"/>
    <m/>
    <n v="3500000"/>
    <n v="0"/>
    <n v="3244639.19"/>
    <n v="3244639.19"/>
    <n v="1872015.31"/>
    <n v="1872015.31"/>
    <n v="1872015.31"/>
    <n v="255360.81000000006"/>
    <n v="255360.81000000006"/>
    <n v="0"/>
    <n v="3500000"/>
    <n v="0"/>
    <n v="0"/>
    <n v="3500000"/>
  </r>
  <r>
    <s v="2.5-02-24"/>
    <x v="4"/>
    <n v="1"/>
    <x v="0"/>
    <n v="1.3"/>
    <x v="0"/>
    <s v="1.3.4"/>
    <x v="0"/>
    <s v="K"/>
    <s v="Proyectos de inversión sujetos a registro en la Ca"/>
    <s v="07_24"/>
    <x v="4"/>
    <n v="3"/>
    <x v="2"/>
    <n v="37"/>
    <x v="30"/>
    <s v="023_24"/>
    <s v="DIRECCIÓN GENERAL DE OBRAS PÚBLICAS"/>
    <x v="1"/>
    <x v="5"/>
    <x v="5"/>
    <x v="146"/>
    <x v="146"/>
    <n v="0"/>
    <x v="0"/>
    <n v="78856411.219999999"/>
    <m/>
    <n v="78856411.219999999"/>
    <n v="9999999.0500000007"/>
    <n v="78856369.670000002"/>
    <n v="78856369.670000002"/>
    <n v="64577575.530000001"/>
    <n v="48939761.539999999"/>
    <n v="48939761.539999999"/>
    <n v="41.549999997019768"/>
    <n v="41.549999997019768"/>
    <n v="40000000"/>
    <n v="28856412.170000002"/>
    <n v="0"/>
    <n v="0"/>
    <n v="68856412.170000002"/>
  </r>
  <r>
    <s v="2.5-01-24"/>
    <x v="18"/>
    <n v="1"/>
    <x v="0"/>
    <n v="1.3"/>
    <x v="0"/>
    <s v="1.3.4"/>
    <x v="0"/>
    <s v="K"/>
    <s v="Proyectos de inversión sujetos a registro en la Ca"/>
    <s v="07_24"/>
    <x v="4"/>
    <n v="3"/>
    <x v="2"/>
    <n v="37"/>
    <x v="30"/>
    <s v="023_24"/>
    <s v="DIRECCIÓN GENERAL DE OBRAS PÚBLICAS"/>
    <x v="1"/>
    <x v="5"/>
    <x v="5"/>
    <x v="146"/>
    <x v="146"/>
    <n v="0"/>
    <x v="0"/>
    <n v="111063039"/>
    <m/>
    <n v="111063039"/>
    <n v="31103392"/>
    <n v="89679366.799999997"/>
    <n v="89679366.799999997"/>
    <n v="57424556.359999999"/>
    <n v="49774702.789999999"/>
    <n v="49774702.789999999"/>
    <n v="21383672.200000003"/>
    <n v="21383672.200000003"/>
    <n v="27323435.5"/>
    <n v="52636211.5"/>
    <n v="0"/>
    <n v="0"/>
    <n v="79959647"/>
  </r>
  <r>
    <s v="2.5-01-24"/>
    <x v="18"/>
    <n v="1"/>
    <x v="0"/>
    <n v="1.3"/>
    <x v="0"/>
    <s v="1.3.4"/>
    <x v="0"/>
    <s v="K"/>
    <s v="Proyectos de inversión sujetos a registro en la Ca"/>
    <s v="07_24"/>
    <x v="4"/>
    <n v="3"/>
    <x v="2"/>
    <n v="37"/>
    <x v="30"/>
    <s v="023_24"/>
    <s v="DIRECCIÓN GENERAL DE OBRAS PÚBLICAS"/>
    <x v="1"/>
    <x v="5"/>
    <x v="5"/>
    <x v="146"/>
    <x v="146"/>
    <n v="39"/>
    <x v="38"/>
    <n v="1600000"/>
    <n v="648650"/>
    <n v="2248650"/>
    <n v="0"/>
    <n v="0"/>
    <n v="0"/>
    <n v="0"/>
    <n v="0"/>
    <n v="0"/>
    <n v="1600000"/>
    <n v="2248650"/>
    <n v="1600000"/>
    <n v="0"/>
    <n v="0"/>
    <n v="0"/>
    <n v="1600000"/>
  </r>
  <r>
    <s v="1.1-01-24"/>
    <x v="19"/>
    <n v="1"/>
    <x v="0"/>
    <n v="1.3"/>
    <x v="0"/>
    <s v="1.3.4"/>
    <x v="0"/>
    <s v="K"/>
    <s v="Proyectos de inversión sujetos a registro en la Ca"/>
    <s v="07_24"/>
    <x v="4"/>
    <n v="3"/>
    <x v="2"/>
    <n v="37"/>
    <x v="30"/>
    <s v="023_24"/>
    <s v="DIRECCIÓN GENERAL DE OBRAS PÚBLICAS"/>
    <x v="1"/>
    <x v="5"/>
    <x v="5"/>
    <x v="146"/>
    <x v="146"/>
    <n v="0"/>
    <x v="0"/>
    <n v="0"/>
    <m/>
    <n v="0"/>
    <n v="0"/>
    <n v="0"/>
    <n v="0"/>
    <n v="0"/>
    <n v="0"/>
    <n v="0"/>
    <n v="0"/>
    <n v="0"/>
    <n v="11000000"/>
    <n v="0"/>
    <n v="0"/>
    <n v="11000000"/>
    <n v="0"/>
  </r>
  <r>
    <s v="1.5-03-24"/>
    <x v="20"/>
    <n v="1"/>
    <x v="0"/>
    <n v="1.3"/>
    <x v="0"/>
    <s v="1.3.4"/>
    <x v="0"/>
    <s v="K"/>
    <s v="Proyectos de inversión sujetos a registro en la Ca"/>
    <s v="07_24"/>
    <x v="4"/>
    <n v="3"/>
    <x v="2"/>
    <n v="37"/>
    <x v="30"/>
    <s v="023_24"/>
    <s v="DIRECCIÓN GENERAL DE OBRAS PÚBLICAS"/>
    <x v="1"/>
    <x v="5"/>
    <x v="5"/>
    <x v="146"/>
    <x v="146"/>
    <n v="0"/>
    <x v="0"/>
    <n v="9100000"/>
    <m/>
    <n v="9100000"/>
    <n v="0"/>
    <n v="0"/>
    <n v="0"/>
    <n v="0"/>
    <n v="0"/>
    <n v="0"/>
    <n v="9100000"/>
    <n v="9100000"/>
    <n v="9100000"/>
    <n v="0"/>
    <n v="0"/>
    <n v="0"/>
    <n v="9100000"/>
  </r>
  <r>
    <s v="1.1-15-24"/>
    <x v="21"/>
    <n v="1"/>
    <x v="0"/>
    <n v="1.3"/>
    <x v="0"/>
    <s v="1.3.4"/>
    <x v="0"/>
    <s v="K"/>
    <s v="Proyectos de inversión sujetos a registro en la Ca"/>
    <s v="07_24"/>
    <x v="4"/>
    <n v="3"/>
    <x v="2"/>
    <n v="37"/>
    <x v="30"/>
    <s v="023_24"/>
    <s v="DIRECCIÓN GENERAL DE OBRAS PÚBLICAS"/>
    <x v="1"/>
    <x v="5"/>
    <x v="5"/>
    <x v="146"/>
    <x v="146"/>
    <n v="0"/>
    <x v="0"/>
    <n v="6997427.8099999996"/>
    <m/>
    <n v="6997427.8099999996"/>
    <n v="0"/>
    <n v="0"/>
    <n v="0"/>
    <n v="0"/>
    <n v="0"/>
    <n v="0"/>
    <n v="6997427.8099999996"/>
    <n v="6997427.8099999996"/>
    <n v="6997427.8099999996"/>
    <n v="0"/>
    <n v="0"/>
    <n v="0"/>
    <n v="6997427.8099999996"/>
  </r>
  <r>
    <s v="2.5-03-24"/>
    <x v="22"/>
    <n v="1"/>
    <x v="0"/>
    <n v="1.3"/>
    <x v="0"/>
    <s v="1.3.4"/>
    <x v="0"/>
    <s v="K"/>
    <s v="Proyectos de inversión sujetos a registro en la Ca"/>
    <s v="07_24"/>
    <x v="4"/>
    <n v="3"/>
    <x v="2"/>
    <n v="37"/>
    <x v="30"/>
    <s v="023_24"/>
    <s v="DIRECCIÓN GENERAL DE OBRAS PÚBLICAS"/>
    <x v="1"/>
    <x v="5"/>
    <x v="5"/>
    <x v="146"/>
    <x v="146"/>
    <n v="0"/>
    <x v="0"/>
    <n v="9100000"/>
    <m/>
    <n v="9100000"/>
    <n v="0"/>
    <n v="0"/>
    <n v="0"/>
    <n v="0"/>
    <n v="0"/>
    <n v="0"/>
    <n v="9100000"/>
    <n v="9100000"/>
    <n v="9100000"/>
    <n v="0"/>
    <n v="0"/>
    <n v="0"/>
    <n v="9100000"/>
  </r>
  <r>
    <s v="1.1-00-24"/>
    <x v="0"/>
    <n v="1"/>
    <x v="0"/>
    <n v="1.3"/>
    <x v="0"/>
    <s v="1.3.4"/>
    <x v="0"/>
    <s v="K"/>
    <s v="Proyectos de inversión sujetos a registro en la Ca"/>
    <s v="07_24"/>
    <x v="4"/>
    <n v="3"/>
    <x v="2"/>
    <n v="37"/>
    <x v="30"/>
    <s v="023_24"/>
    <s v="DIRECCIÓN GENERAL DE OBRAS PÚBLICAS"/>
    <x v="1"/>
    <x v="5"/>
    <x v="5"/>
    <x v="147"/>
    <x v="147"/>
    <n v="0"/>
    <x v="0"/>
    <n v="55932702.420000002"/>
    <m/>
    <n v="55932702.420000002"/>
    <n v="21369154.550000001"/>
    <n v="19797712.760000002"/>
    <n v="19797712.760000002"/>
    <n v="19271793.460000001"/>
    <n v="18774511.850000001"/>
    <n v="18774511.850000001"/>
    <n v="36134989.659999996"/>
    <n v="36134989.659999996"/>
    <n v="40932702.420000002"/>
    <n v="88630845.450000003"/>
    <n v="0"/>
    <n v="95000000"/>
    <n v="34563547.869999997"/>
  </r>
  <r>
    <s v="1.1-00-24"/>
    <x v="0"/>
    <n v="1"/>
    <x v="0"/>
    <n v="1.3"/>
    <x v="0"/>
    <s v="1.3.4"/>
    <x v="0"/>
    <s v="K"/>
    <s v="Proyectos de inversión sujetos a registro en la Ca"/>
    <s v="07_24"/>
    <x v="4"/>
    <n v="3"/>
    <x v="2"/>
    <n v="37"/>
    <x v="30"/>
    <s v="023_24"/>
    <s v="DIRECCIÓN GENERAL DE OBRAS PÚBLICAS"/>
    <x v="1"/>
    <x v="5"/>
    <x v="5"/>
    <x v="147"/>
    <x v="147"/>
    <n v="33"/>
    <x v="37"/>
    <n v="34265600"/>
    <m/>
    <n v="34265600"/>
    <n v="0"/>
    <n v="12029931.16"/>
    <n v="12029931.16"/>
    <n v="6235997.4900000002"/>
    <n v="2483114.4300000002"/>
    <n v="2483114.4300000002"/>
    <n v="22235668.84"/>
    <n v="22235668.84"/>
    <n v="0"/>
    <n v="34265600"/>
    <n v="0"/>
    <n v="0"/>
    <n v="34265600"/>
  </r>
  <r>
    <s v="1.1-00-24"/>
    <x v="0"/>
    <n v="1"/>
    <x v="0"/>
    <n v="1.3"/>
    <x v="0"/>
    <s v="1.3.4"/>
    <x v="0"/>
    <s v="K"/>
    <s v="Proyectos de inversión sujetos a registro en la Ca"/>
    <s v="07_24"/>
    <x v="4"/>
    <n v="3"/>
    <x v="2"/>
    <n v="37"/>
    <x v="30"/>
    <s v="023_24"/>
    <s v="DIRECCIÓN GENERAL DE OBRAS PÚBLICAS"/>
    <x v="1"/>
    <x v="5"/>
    <x v="5"/>
    <x v="147"/>
    <x v="147"/>
    <n v="42"/>
    <x v="34"/>
    <n v="0"/>
    <n v="47143707.329999998"/>
    <n v="47143707.329999998"/>
    <m/>
    <m/>
    <m/>
    <m/>
    <m/>
    <m/>
    <m/>
    <m/>
    <m/>
    <m/>
    <m/>
    <m/>
    <m/>
  </r>
  <r>
    <s v="1.1-00-24"/>
    <x v="0"/>
    <n v="1"/>
    <x v="0"/>
    <n v="1.3"/>
    <x v="0"/>
    <s v="1.3.4"/>
    <x v="0"/>
    <s v="K"/>
    <s v="Proyectos de inversión sujetos a registro en la Ca"/>
    <s v="07_24"/>
    <x v="4"/>
    <n v="3"/>
    <x v="2"/>
    <n v="37"/>
    <x v="30"/>
    <s v="023_24"/>
    <s v="DIRECCIÓN GENERAL DE OBRAS PÚBLICAS"/>
    <x v="1"/>
    <x v="5"/>
    <x v="5"/>
    <x v="147"/>
    <x v="147"/>
    <n v="41"/>
    <x v="0"/>
    <n v="80000000"/>
    <n v="24800000"/>
    <n v="104800000"/>
    <n v="0"/>
    <n v="0"/>
    <n v="0"/>
    <n v="0"/>
    <n v="0"/>
    <n v="0"/>
    <n v="80000000"/>
    <n v="104800000"/>
    <n v="0"/>
    <n v="80000000"/>
    <n v="0"/>
    <n v="0"/>
    <n v="80000000"/>
  </r>
  <r>
    <s v="1.1-00-24"/>
    <x v="0"/>
    <n v="1"/>
    <x v="0"/>
    <n v="1.3"/>
    <x v="0"/>
    <s v="1.3.4"/>
    <x v="0"/>
    <s v="K"/>
    <s v="Proyectos de inversión sujetos a registro en la Ca"/>
    <s v="07_24"/>
    <x v="4"/>
    <n v="3"/>
    <x v="2"/>
    <n v="38"/>
    <x v="56"/>
    <s v="023_24"/>
    <s v="DIRECCIÓN GENERAL DE OBRAS PÚBLICAS"/>
    <x v="1"/>
    <x v="5"/>
    <x v="5"/>
    <x v="147"/>
    <x v="147"/>
    <n v="0"/>
    <x v="0"/>
    <n v="21500000"/>
    <m/>
    <n v="21500000"/>
    <n v="30000000"/>
    <n v="9718972.8499999996"/>
    <n v="9718972.8499999996"/>
    <n v="6950410.0599999996"/>
    <n v="3781466.11"/>
    <n v="3781466.11"/>
    <n v="11781027.15"/>
    <n v="11781027.15"/>
    <n v="0"/>
    <n v="0"/>
    <n v="0"/>
    <n v="8500000"/>
    <n v="-8500000"/>
  </r>
  <r>
    <s v="2.5-02-24"/>
    <x v="4"/>
    <n v="1"/>
    <x v="0"/>
    <n v="1.3"/>
    <x v="0"/>
    <s v="1.3.4"/>
    <x v="0"/>
    <s v="K"/>
    <s v="Proyectos de inversión sujetos a registro en la Ca"/>
    <s v="07_24"/>
    <x v="4"/>
    <n v="3"/>
    <x v="2"/>
    <n v="37"/>
    <x v="30"/>
    <s v="023_24"/>
    <s v="DIRECCIÓN GENERAL DE OBRAS PÚBLICAS"/>
    <x v="1"/>
    <x v="5"/>
    <x v="5"/>
    <x v="147"/>
    <x v="147"/>
    <n v="0"/>
    <x v="0"/>
    <n v="9274794.4000000004"/>
    <m/>
    <n v="9274794.4000000004"/>
    <n v="10000000"/>
    <n v="9274794.4000000004"/>
    <n v="9274794.4000000004"/>
    <n v="9267188.0500000007"/>
    <n v="5572880.6299999999"/>
    <n v="5572880.6299999999"/>
    <n v="0"/>
    <n v="0"/>
    <n v="16500000"/>
    <n v="15707188.42"/>
    <n v="0"/>
    <n v="32932394.02"/>
    <n v="-725205.6"/>
  </r>
  <r>
    <s v="2.5-01-24"/>
    <x v="18"/>
    <n v="1"/>
    <x v="0"/>
    <n v="1.3"/>
    <x v="0"/>
    <s v="1.3.4"/>
    <x v="0"/>
    <s v="K"/>
    <s v="Proyectos de inversión sujetos a registro en la Ca"/>
    <s v="07_24"/>
    <x v="4"/>
    <n v="3"/>
    <x v="2"/>
    <n v="37"/>
    <x v="30"/>
    <s v="023_24"/>
    <s v="DIRECCIÓN GENERAL DE OBRAS PÚBLICAS"/>
    <x v="1"/>
    <x v="5"/>
    <x v="5"/>
    <x v="147"/>
    <x v="147"/>
    <n v="0"/>
    <x v="0"/>
    <n v="0"/>
    <m/>
    <n v="0"/>
    <n v="25000000"/>
    <n v="0"/>
    <n v="0"/>
    <n v="0"/>
    <n v="0"/>
    <n v="0"/>
    <n v="0"/>
    <n v="0"/>
    <n v="24436211.5"/>
    <n v="0"/>
    <n v="0"/>
    <n v="49436211.5"/>
    <n v="-25000000"/>
  </r>
  <r>
    <s v="2.5-06-24"/>
    <x v="23"/>
    <n v="1"/>
    <x v="0"/>
    <n v="1.3"/>
    <x v="0"/>
    <s v="1.3.4"/>
    <x v="0"/>
    <s v="K"/>
    <s v="Proyectos de inversión sujetos a registro en la Ca"/>
    <s v="07_24"/>
    <x v="4"/>
    <n v="3"/>
    <x v="2"/>
    <n v="37"/>
    <x v="30"/>
    <s v="023_24"/>
    <s v="DIRECCIÓN GENERAL DE OBRAS PÚBLICAS"/>
    <x v="1"/>
    <x v="5"/>
    <x v="5"/>
    <x v="147"/>
    <x v="147"/>
    <n v="0"/>
    <x v="0"/>
    <n v="300839.18"/>
    <m/>
    <n v="300839.18"/>
    <n v="0"/>
    <n v="0"/>
    <n v="0"/>
    <n v="0"/>
    <n v="0"/>
    <n v="0"/>
    <n v="300839.18"/>
    <n v="300839.18"/>
    <n v="300839.18"/>
    <n v="0"/>
    <n v="0"/>
    <n v="0"/>
    <n v="300839.18"/>
  </r>
  <r>
    <s v="1.1-00-24"/>
    <x v="0"/>
    <n v="1"/>
    <x v="0"/>
    <n v="1.3"/>
    <x v="0"/>
    <s v="1.3.4"/>
    <x v="0"/>
    <s v="M"/>
    <s v="Actividades de apoyo administrativo desarrolladas "/>
    <s v="04_24"/>
    <x v="2"/>
    <n v="6"/>
    <x v="0"/>
    <n v="18"/>
    <x v="3"/>
    <s v="012_24"/>
    <s v="DIRECCIÓN DE PROCESOS ADMINISTRATIVOS Y"/>
    <x v="1"/>
    <x v="5"/>
    <x v="5"/>
    <x v="148"/>
    <x v="148"/>
    <n v="11"/>
    <x v="39"/>
    <n v="25545390"/>
    <m/>
    <n v="25545390"/>
    <n v="25108346.399999999"/>
    <n v="19650300"/>
    <n v="19650300"/>
    <n v="19650300"/>
    <n v="17685270"/>
    <n v="17685270"/>
    <n v="5895090"/>
    <n v="5895090"/>
    <n v="0"/>
    <n v="437043.6"/>
    <n v="0"/>
    <n v="0"/>
    <n v="437043.6"/>
  </r>
  <r>
    <s v="1.1-00-24"/>
    <x v="0"/>
    <n v="1"/>
    <x v="0"/>
    <n v="1.3"/>
    <x v="0"/>
    <s v="1.3.4"/>
    <x v="0"/>
    <s v="M"/>
    <s v="Actividades de apoyo administrativo desarrolladas "/>
    <s v="04_24"/>
    <x v="2"/>
    <n v="6"/>
    <x v="0"/>
    <n v="18"/>
    <x v="3"/>
    <s v="012_24"/>
    <s v="DIRECCIÓN DE PROCESOS ADMINISTRATIVOS Y"/>
    <x v="1"/>
    <x v="5"/>
    <x v="5"/>
    <x v="148"/>
    <x v="148"/>
    <n v="12"/>
    <x v="40"/>
    <n v="80000000"/>
    <m/>
    <n v="80000000"/>
    <n v="70000000"/>
    <n v="51436644.960000001"/>
    <n v="51436644.960000001"/>
    <n v="51436644.960000001"/>
    <n v="51436644.960000001"/>
    <n v="51436644.960000001"/>
    <n v="28563355.039999999"/>
    <n v="28563355.039999999"/>
    <n v="0"/>
    <n v="10000000"/>
    <n v="0"/>
    <n v="0"/>
    <n v="10000000"/>
  </r>
  <r>
    <s v="1.5-01-24"/>
    <x v="1"/>
    <n v="1"/>
    <x v="0"/>
    <n v="1.3"/>
    <x v="0"/>
    <s v="1.3.4"/>
    <x v="0"/>
    <s v="M"/>
    <s v="Actividades de apoyo administrativo desarrolladas "/>
    <s v="04_24"/>
    <x v="2"/>
    <n v="6"/>
    <x v="0"/>
    <n v="19"/>
    <x v="38"/>
    <s v="013_24"/>
    <s v="DIRECCIÓN GENERAL DE FINANZAS"/>
    <x v="2"/>
    <x v="6"/>
    <x v="6"/>
    <x v="149"/>
    <x v="149"/>
    <n v="0"/>
    <x v="0"/>
    <n v="43989196.579999998"/>
    <m/>
    <n v="43989196.579999998"/>
    <n v="43522784.549999997"/>
    <n v="28132764.059999999"/>
    <n v="28132764.059999999"/>
    <n v="28132764.059999999"/>
    <n v="28132764.059999999"/>
    <n v="28132764.059999999"/>
    <n v="15856432.52"/>
    <n v="15856432.52"/>
    <n v="466412.03"/>
    <n v="0"/>
    <n v="0"/>
    <n v="0"/>
    <n v="466412.03"/>
  </r>
  <r>
    <s v="1.5-01-24"/>
    <x v="1"/>
    <n v="1"/>
    <x v="0"/>
    <n v="1.3"/>
    <x v="0"/>
    <s v="1.3.4"/>
    <x v="0"/>
    <s v="M"/>
    <s v="Actividades de apoyo administrativo desarrolladas "/>
    <s v="04_24"/>
    <x v="2"/>
    <n v="6"/>
    <x v="0"/>
    <n v="19"/>
    <x v="38"/>
    <s v="013_24"/>
    <s v="DIRECCIÓN GENERAL DE FINANZAS"/>
    <x v="2"/>
    <x v="6"/>
    <x v="6"/>
    <x v="150"/>
    <x v="150"/>
    <n v="0"/>
    <x v="0"/>
    <n v="19300000"/>
    <m/>
    <n v="19300000"/>
    <n v="26300000"/>
    <n v="11931106.960000001"/>
    <n v="11931106.960000001"/>
    <n v="11931106.960000001"/>
    <n v="11931106.960000001"/>
    <n v="11931106.960000001"/>
    <n v="7368893.0399999991"/>
    <n v="7368893.0399999991"/>
    <n v="0"/>
    <n v="0"/>
    <n v="0"/>
    <n v="7000000"/>
    <n v="-7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F1EC0B6-A3B8-49CE-9C36-581B1B88D169}"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Fuente de Financiamiento ">
  <location ref="A3:B28" firstHeaderRow="1" firstDataRow="1" firstDataCol="1"/>
  <pivotFields count="41">
    <pivotField showAll="0"/>
    <pivotField axis="axisRow" showAll="0">
      <items count="25">
        <item x="13"/>
        <item x="21"/>
        <item x="6"/>
        <item x="7"/>
        <item x="9"/>
        <item x="12"/>
        <item x="18"/>
        <item x="15"/>
        <item x="4"/>
        <item x="11"/>
        <item x="19"/>
        <item x="14"/>
        <item x="2"/>
        <item x="1"/>
        <item x="8"/>
        <item x="22"/>
        <item x="20"/>
        <item x="16"/>
        <item x="5"/>
        <item x="17"/>
        <item x="0"/>
        <item x="23"/>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dataFields count="1">
    <dataField name="3era Modificación " fld="27" baseField="1" baseItem="5" numFmtId="4"/>
  </dataFields>
  <formats count="2">
    <format dxfId="2221">
      <pivotArea dataOnly="0" labelOnly="1" outline="0" axis="axisValues" fieldPosition="0"/>
    </format>
    <format dxfId="2220">
      <pivotArea dataOnly="0" labelOnly="1" outline="0" axis="axisValues"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2804AA7-A0C3-4E26-86C9-912FD5E12A67}" name="TablaDinámica2"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rowHeaderCaption="FUENTE DE FINANCIAMIENTO">
  <location ref="B3:F11" firstHeaderRow="0" firstDataRow="1" firstDataCol="2"/>
  <pivotFields count="41">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name="Codigo" axis="axisRow" compact="0" outline="0" showAll="0" defaultSubtotal="0">
      <items count="7">
        <item x="0"/>
        <item x="1"/>
        <item x="2"/>
        <item x="3"/>
        <item x="4"/>
        <item x="5"/>
        <item x="6"/>
      </items>
    </pivotField>
    <pivotField name="Capitulo" axis="axisRow" compact="0" outline="0" showAll="0" defaultSubtotal="0">
      <items count="7">
        <item x="4"/>
        <item x="6"/>
        <item x="5"/>
        <item x="1"/>
        <item x="2"/>
        <item x="0"/>
        <item x="3"/>
      </items>
    </pivotField>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9"/>
    <field x="20"/>
  </rowFields>
  <rowItems count="8">
    <i>
      <x/>
      <x v="5"/>
    </i>
    <i>
      <x v="1"/>
      <x v="3"/>
    </i>
    <i>
      <x v="2"/>
      <x v="4"/>
    </i>
    <i>
      <x v="3"/>
      <x v="6"/>
    </i>
    <i>
      <x v="4"/>
      <x/>
    </i>
    <i>
      <x v="5"/>
      <x v="2"/>
    </i>
    <i>
      <x v="6"/>
      <x v="1"/>
    </i>
    <i t="grand">
      <x/>
    </i>
  </rowItems>
  <colFields count="1">
    <field x="-2"/>
  </colFields>
  <colItems count="3">
    <i>
      <x/>
    </i>
    <i i="1">
      <x v="1"/>
    </i>
    <i i="2">
      <x v="2"/>
    </i>
  </colItems>
  <dataFields count="3">
    <dataField name="Suma de Importe 2da Modificación" fld="25" baseField="0" baseItem="0"/>
    <dataField name="Suma de Ampliación / Reducción" fld="26" baseField="0" baseItem="0"/>
    <dataField name="3era Modificación " fld="27" baseField="1" baseItem="5" numFmtId="4"/>
  </dataFields>
  <formats count="2">
    <format dxfId="2219">
      <pivotArea dataOnly="0" labelOnly="1" outline="0" axis="axisValues" fieldPosition="0"/>
    </format>
    <format dxfId="2218">
      <pivotArea dataOnly="0" labelOnly="1" outline="0" axis="axisValues"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9821FB6-1061-48D3-B1B4-DC43A83E7634}" name="TablaDinámica2"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rowHeaderCaption="FUENTE DE FINANCIAMIENTO">
  <location ref="B3:C21" firstHeaderRow="1" firstDataRow="1" firstDataCol="1"/>
  <pivotFields count="41">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axis="axisRow" compact="0" outline="0" showAll="0" defaultSubtotal="0">
      <items count="17">
        <item x="14"/>
        <item x="6"/>
        <item x="16"/>
        <item x="11"/>
        <item x="10"/>
        <item x="5"/>
        <item x="3"/>
        <item x="4"/>
        <item x="12"/>
        <item x="13"/>
        <item x="0"/>
        <item x="8"/>
        <item x="1"/>
        <item x="7"/>
        <item x="15"/>
        <item x="2"/>
        <item x="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name="Codigo" compact="0" outline="0" showAll="0" defaultSubtotal="0"/>
    <pivotField name="Capitulo"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1"/>
  </rowFields>
  <rowItems count="18">
    <i>
      <x/>
    </i>
    <i>
      <x v="1"/>
    </i>
    <i>
      <x v="2"/>
    </i>
    <i>
      <x v="3"/>
    </i>
    <i>
      <x v="4"/>
    </i>
    <i>
      <x v="5"/>
    </i>
    <i>
      <x v="6"/>
    </i>
    <i>
      <x v="7"/>
    </i>
    <i>
      <x v="8"/>
    </i>
    <i>
      <x v="9"/>
    </i>
    <i>
      <x v="10"/>
    </i>
    <i>
      <x v="11"/>
    </i>
    <i>
      <x v="12"/>
    </i>
    <i>
      <x v="13"/>
    </i>
    <i>
      <x v="14"/>
    </i>
    <i>
      <x v="15"/>
    </i>
    <i>
      <x v="16"/>
    </i>
    <i t="grand">
      <x/>
    </i>
  </rowItems>
  <colItems count="1">
    <i/>
  </colItems>
  <dataFields count="1">
    <dataField name="3era Modificación " fld="27" baseField="1" baseItem="5" numFmtId="4"/>
  </dataFields>
  <formats count="2">
    <format dxfId="2217">
      <pivotArea dataOnly="0" labelOnly="1" outline="0" axis="axisValues" fieldPosition="0"/>
    </format>
    <format dxfId="2216">
      <pivotArea dataOnly="0" labelOnly="1" outline="0" axis="axisValues"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053EC73-2F9F-42AD-A34A-621D124CAD7A}"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grama y Proyecto">
  <location ref="B1:C67" firstHeaderRow="1" firstDataRow="1" firstDataCol="1"/>
  <pivotFields count="41">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9">
        <item x="3"/>
        <item x="1"/>
        <item x="6"/>
        <item x="7"/>
        <item x="0"/>
        <item x="2"/>
        <item x="4"/>
        <item x="5"/>
        <item t="default"/>
      </items>
    </pivotField>
    <pivotField showAll="0"/>
    <pivotField axis="axisRow" showAll="0">
      <items count="58">
        <item x="45"/>
        <item x="20"/>
        <item x="5"/>
        <item x="54"/>
        <item x="24"/>
        <item x="39"/>
        <item x="49"/>
        <item x="40"/>
        <item x="52"/>
        <item x="15"/>
        <item x="42"/>
        <item x="43"/>
        <item x="36"/>
        <item x="1"/>
        <item x="46"/>
        <item x="31"/>
        <item x="32"/>
        <item x="18"/>
        <item x="14"/>
        <item x="29"/>
        <item x="35"/>
        <item x="3"/>
        <item x="28"/>
        <item x="27"/>
        <item x="12"/>
        <item x="26"/>
        <item x="11"/>
        <item x="55"/>
        <item x="47"/>
        <item x="6"/>
        <item x="50"/>
        <item x="30"/>
        <item x="25"/>
        <item x="23"/>
        <item x="10"/>
        <item x="37"/>
        <item x="56"/>
        <item x="17"/>
        <item x="53"/>
        <item x="2"/>
        <item x="41"/>
        <item x="38"/>
        <item x="7"/>
        <item x="13"/>
        <item x="4"/>
        <item x="16"/>
        <item x="19"/>
        <item x="22"/>
        <item x="9"/>
        <item x="34"/>
        <item x="8"/>
        <item x="0"/>
        <item x="44"/>
        <item x="33"/>
        <item x="21"/>
        <item x="48"/>
        <item x="51"/>
        <item t="default"/>
      </items>
    </pivotField>
    <pivotField showAll="0"/>
    <pivotField showAll="0"/>
    <pivotField showAll="0"/>
    <pivotField name="Codigo" showAll="0"/>
    <pivotField name="Capitulo" showAll="0"/>
    <pivotField showAll="0"/>
    <pivotField showAll="0"/>
    <pivotField showAll="0"/>
    <pivotField showAll="0"/>
    <pivotField showAll="0"/>
    <pivotField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3"/>
    <field x="15"/>
  </rowFields>
  <rowItems count="66">
    <i>
      <x/>
    </i>
    <i r="1">
      <x v="17"/>
    </i>
    <i r="1">
      <x v="34"/>
    </i>
    <i>
      <x v="1"/>
    </i>
    <i r="1">
      <x v="3"/>
    </i>
    <i r="1">
      <x v="8"/>
    </i>
    <i r="1">
      <x v="10"/>
    </i>
    <i r="1">
      <x v="11"/>
    </i>
    <i r="1">
      <x v="18"/>
    </i>
    <i r="1">
      <x v="20"/>
    </i>
    <i r="1">
      <x v="26"/>
    </i>
    <i r="1">
      <x v="27"/>
    </i>
    <i r="1">
      <x v="35"/>
    </i>
    <i r="1">
      <x v="39"/>
    </i>
    <i r="1">
      <x v="40"/>
    </i>
    <i r="1">
      <x v="44"/>
    </i>
    <i r="1">
      <x v="52"/>
    </i>
    <i r="1">
      <x v="55"/>
    </i>
    <i>
      <x v="2"/>
    </i>
    <i r="1">
      <x v="1"/>
    </i>
    <i r="1">
      <x v="7"/>
    </i>
    <i r="1">
      <x v="14"/>
    </i>
    <i r="1">
      <x v="28"/>
    </i>
    <i r="1">
      <x v="32"/>
    </i>
    <i>
      <x v="3"/>
    </i>
    <i r="1">
      <x v="54"/>
    </i>
    <i>
      <x v="4"/>
    </i>
    <i r="1">
      <x v="13"/>
    </i>
    <i r="1">
      <x v="16"/>
    </i>
    <i r="1">
      <x v="19"/>
    </i>
    <i r="1">
      <x v="21"/>
    </i>
    <i r="1">
      <x v="22"/>
    </i>
    <i r="1">
      <x v="23"/>
    </i>
    <i r="1">
      <x v="29"/>
    </i>
    <i r="1">
      <x v="37"/>
    </i>
    <i r="1">
      <x v="41"/>
    </i>
    <i r="1">
      <x v="43"/>
    </i>
    <i r="1">
      <x v="51"/>
    </i>
    <i r="1">
      <x v="53"/>
    </i>
    <i>
      <x v="5"/>
    </i>
    <i r="1">
      <x v="2"/>
    </i>
    <i r="1">
      <x v="25"/>
    </i>
    <i r="1">
      <x v="31"/>
    </i>
    <i r="1">
      <x v="36"/>
    </i>
    <i r="1">
      <x v="42"/>
    </i>
    <i r="1">
      <x v="46"/>
    </i>
    <i r="1">
      <x v="47"/>
    </i>
    <i r="1">
      <x v="48"/>
    </i>
    <i r="1">
      <x v="49"/>
    </i>
    <i r="1">
      <x v="50"/>
    </i>
    <i>
      <x v="6"/>
    </i>
    <i r="1">
      <x v="15"/>
    </i>
    <i r="1">
      <x v="24"/>
    </i>
    <i>
      <x v="7"/>
    </i>
    <i r="1">
      <x/>
    </i>
    <i r="1">
      <x v="4"/>
    </i>
    <i r="1">
      <x v="5"/>
    </i>
    <i r="1">
      <x v="6"/>
    </i>
    <i r="1">
      <x v="9"/>
    </i>
    <i r="1">
      <x v="12"/>
    </i>
    <i r="1">
      <x v="30"/>
    </i>
    <i r="1">
      <x v="33"/>
    </i>
    <i r="1">
      <x v="38"/>
    </i>
    <i r="1">
      <x v="45"/>
    </i>
    <i r="1">
      <x v="56"/>
    </i>
    <i t="grand">
      <x/>
    </i>
  </rowItems>
  <colItems count="1">
    <i/>
  </colItems>
  <dataFields count="1">
    <dataField name="3era Modificación " fld="27" baseField="1" baseItem="5" numFmtId="4"/>
  </dataFields>
  <formats count="2">
    <format dxfId="2215">
      <pivotArea dataOnly="0" labelOnly="1" outline="0" axis="axisValues" fieldPosition="0"/>
    </format>
    <format dxfId="2214">
      <pivotArea dataOnly="0" labelOnly="1" outline="0" axis="axisValues"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48D771C-3ABF-486C-9A80-8231D175595A}" name="TablaDinámica2"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rowHeaderCaption="FUENTE DE FINANCIAMIENTO">
  <location ref="C3:D7" firstHeaderRow="1" firstDataRow="1" firstDataCol="1"/>
  <pivotFields count="41">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ubtotalTop="0" showAll="0" defaultSubtotal="0">
      <items count="3">
        <item x="2"/>
        <item x="1"/>
        <item x="0"/>
      </items>
    </pivotField>
    <pivotField name="Codigo" compact="0" outline="0" showAll="0" defaultSubtotal="0"/>
    <pivotField name="Capitulo"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8"/>
  </rowFields>
  <rowItems count="4">
    <i>
      <x/>
    </i>
    <i>
      <x v="1"/>
    </i>
    <i>
      <x v="2"/>
    </i>
    <i t="grand">
      <x/>
    </i>
  </rowItems>
  <colItems count="1">
    <i/>
  </colItems>
  <dataFields count="1">
    <dataField name="3era Modificación " fld="27" baseField="1" baseItem="5" numFmtId="4"/>
  </dataFields>
  <formats count="2">
    <format dxfId="2213">
      <pivotArea dataOnly="0" labelOnly="1" outline="0" axis="axisValues" fieldPosition="0"/>
    </format>
    <format dxfId="2212">
      <pivotArea dataOnly="0" labelOnly="1" outline="0" axis="axisValues"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04B11D9-4E00-4682-BB47-3D3D862A3CC6}" name="TablaDinámica2" cacheId="0" applyNumberFormats="0" applyBorderFormats="0" applyFontFormats="0" applyPatternFormats="0" applyAlignmentFormats="0" applyWidthHeightFormats="1" dataCaption="Valores" updatedVersion="8" minRefreshableVersion="3" useAutoFormatting="1" itemPrintTitles="1" createdVersion="8" indent="0" compact="0" outline="1" outlineData="1" compactData="0" multipleFieldFilters="0" rowHeaderCaption="FUENTE DE FINANCIAMIENTO">
  <location ref="A3:D37" firstHeaderRow="1" firstDataRow="1" firstDataCol="3"/>
  <pivotFields count="41">
    <pivotField compact="0" showAll="0"/>
    <pivotField compact="0" showAll="0"/>
    <pivotField compact="0" showAll="0"/>
    <pivotField axis="axisRow" compact="0" showAll="0">
      <items count="4">
        <item x="2"/>
        <item x="1"/>
        <item x="0"/>
        <item t="default"/>
      </items>
    </pivotField>
    <pivotField compact="0" showAll="0"/>
    <pivotField axis="axisRow" compact="0" showAll="0">
      <items count="13">
        <item x="2"/>
        <item x="7"/>
        <item x="3"/>
        <item x="0"/>
        <item x="9"/>
        <item x="6"/>
        <item x="4"/>
        <item x="11"/>
        <item x="8"/>
        <item x="5"/>
        <item x="10"/>
        <item x="1"/>
        <item t="default"/>
      </items>
    </pivotField>
    <pivotField compact="0" showAll="0"/>
    <pivotField axis="axisRow" compact="0" showAll="0">
      <items count="19">
        <item x="11"/>
        <item x="10"/>
        <item x="8"/>
        <item x="12"/>
        <item x="17"/>
        <item x="1"/>
        <item x="16"/>
        <item x="0"/>
        <item x="3"/>
        <item x="4"/>
        <item x="13"/>
        <item x="6"/>
        <item x="15"/>
        <item x="7"/>
        <item x="5"/>
        <item x="2"/>
        <item x="9"/>
        <item x="14"/>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name="Codigo" compact="0" showAll="0"/>
    <pivotField name="Capitulo" compact="0" showAll="0"/>
    <pivotField compact="0" showAll="0"/>
    <pivotField compact="0" showAll="0"/>
    <pivotField compact="0" showAll="0"/>
    <pivotField compact="0" showAll="0"/>
    <pivotField compact="0" showAll="0"/>
    <pivotField compact="0" showAll="0"/>
    <pivotField dataField="1" compact="0" numFmtId="4"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3">
    <field x="3"/>
    <field x="5"/>
    <field x="7"/>
  </rowFields>
  <rowItems count="34">
    <i>
      <x/>
    </i>
    <i r="1">
      <x v="1"/>
    </i>
    <i r="2">
      <x v="1"/>
    </i>
    <i r="1">
      <x v="2"/>
    </i>
    <i r="2">
      <x v="8"/>
    </i>
    <i r="1">
      <x v="10"/>
    </i>
    <i r="2">
      <x v="17"/>
    </i>
    <i>
      <x v="1"/>
    </i>
    <i r="1">
      <x v="4"/>
    </i>
    <i r="2">
      <x v="10"/>
    </i>
    <i r="1">
      <x v="5"/>
    </i>
    <i r="2">
      <x v="11"/>
    </i>
    <i r="1">
      <x v="6"/>
    </i>
    <i r="2">
      <x v="9"/>
    </i>
    <i r="2">
      <x v="16"/>
    </i>
    <i r="1">
      <x v="7"/>
    </i>
    <i r="2">
      <x v="6"/>
    </i>
    <i r="2">
      <x v="12"/>
    </i>
    <i r="1">
      <x v="8"/>
    </i>
    <i r="2">
      <x v="3"/>
    </i>
    <i r="2">
      <x v="4"/>
    </i>
    <i r="1">
      <x v="9"/>
    </i>
    <i r="2">
      <x v="14"/>
    </i>
    <i r="1">
      <x v="11"/>
    </i>
    <i r="2">
      <x/>
    </i>
    <i r="2">
      <x v="5"/>
    </i>
    <i>
      <x v="2"/>
    </i>
    <i r="1">
      <x/>
    </i>
    <i r="2">
      <x v="13"/>
    </i>
    <i r="2">
      <x v="15"/>
    </i>
    <i r="1">
      <x v="3"/>
    </i>
    <i r="2">
      <x v="2"/>
    </i>
    <i r="2">
      <x v="7"/>
    </i>
    <i t="grand">
      <x/>
    </i>
  </rowItems>
  <colItems count="1">
    <i/>
  </colItems>
  <dataFields count="1">
    <dataField name="3era Modificación " fld="27" baseField="1" baseItem="5" numFmtId="4"/>
  </dataFields>
  <formats count="2">
    <format dxfId="2211">
      <pivotArea dataOnly="0" labelOnly="1" outline="0" axis="axisValues" fieldPosition="0"/>
    </format>
    <format dxfId="2210">
      <pivotArea dataOnly="0" labelOnly="1" outline="0" axis="axisValues"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AD7BDAA-0B74-497E-BB6F-1400489D6AC4}" name="TablaDinámica2"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rowHeaderCaption="FUENTE DE FINANCIAMIENTO">
  <location ref="A1:C153" firstHeaderRow="1" firstDataRow="1" firstDataCol="2"/>
  <pivotFields count="41">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name="Codigo" compact="0" outline="0" showAll="0" defaultSubtotal="0"/>
    <pivotField name="Capitulo" compact="0" outline="0" showAll="0" defaultSubtotal="0"/>
    <pivotField axis="axisRow" compact="0" outline="0" showAll="0" defaultSubtotal="0">
      <items count="1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s>
    </pivotField>
    <pivotField axis="axisRow" compact="0" outline="0" showAll="0" defaultSubtotal="0">
      <items count="151">
        <item x="149"/>
        <item x="12"/>
        <item x="11"/>
        <item x="13"/>
        <item x="141"/>
        <item x="71"/>
        <item x="67"/>
        <item x="69"/>
        <item x="70"/>
        <item x="68"/>
        <item x="66"/>
        <item x="49"/>
        <item x="36"/>
        <item x="122"/>
        <item x="120"/>
        <item x="121"/>
        <item x="118"/>
        <item x="119"/>
        <item x="32"/>
        <item x="128"/>
        <item x="31"/>
        <item x="46"/>
        <item x="88"/>
        <item x="8"/>
        <item x="90"/>
        <item x="146"/>
        <item x="147"/>
        <item x="9"/>
        <item x="10"/>
        <item x="0"/>
        <item x="98"/>
        <item x="111"/>
        <item x="114"/>
        <item x="145"/>
        <item x="148"/>
        <item x="132"/>
        <item x="60"/>
        <item x="125"/>
        <item x="137"/>
        <item x="138"/>
        <item x="129"/>
        <item x="127"/>
        <item x="16"/>
        <item x="40"/>
        <item x="44"/>
        <item x="87"/>
        <item x="106"/>
        <item x="6"/>
        <item x="52"/>
        <item x="139"/>
        <item x="59"/>
        <item x="2"/>
        <item x="7"/>
        <item x="109"/>
        <item x="14"/>
        <item x="92"/>
        <item x="93"/>
        <item x="96"/>
        <item x="91"/>
        <item x="130"/>
        <item x="150"/>
        <item x="144"/>
        <item x="33"/>
        <item x="133"/>
        <item x="135"/>
        <item x="134"/>
        <item x="22"/>
        <item x="35"/>
        <item x="19"/>
        <item x="21"/>
        <item x="37"/>
        <item x="24"/>
        <item x="23"/>
        <item x="18"/>
        <item x="43"/>
        <item x="42"/>
        <item x="17"/>
        <item x="20"/>
        <item x="50"/>
        <item x="41"/>
        <item x="123"/>
        <item x="124"/>
        <item x="15"/>
        <item x="72"/>
        <item x="140"/>
        <item x="113"/>
        <item x="38"/>
        <item x="126"/>
        <item x="29"/>
        <item x="45"/>
        <item x="105"/>
        <item x="102"/>
        <item x="103"/>
        <item x="112"/>
        <item x="51"/>
        <item x="48"/>
        <item x="5"/>
        <item x="26"/>
        <item x="25"/>
        <item x="30"/>
        <item x="39"/>
        <item x="28"/>
        <item x="53"/>
        <item x="55"/>
        <item x="57"/>
        <item x="56"/>
        <item x="58"/>
        <item x="54"/>
        <item x="108"/>
        <item x="95"/>
        <item x="94"/>
        <item x="4"/>
        <item x="86"/>
        <item x="85"/>
        <item x="110"/>
        <item x="101"/>
        <item x="64"/>
        <item x="78"/>
        <item x="76"/>
        <item x="83"/>
        <item x="75"/>
        <item x="99"/>
        <item x="74"/>
        <item x="77"/>
        <item x="100"/>
        <item x="97"/>
        <item x="79"/>
        <item x="84"/>
        <item x="63"/>
        <item x="80"/>
        <item x="82"/>
        <item x="89"/>
        <item x="107"/>
        <item x="73"/>
        <item x="65"/>
        <item x="81"/>
        <item x="136"/>
        <item x="143"/>
        <item x="117"/>
        <item x="1"/>
        <item x="3"/>
        <item x="62"/>
        <item x="61"/>
        <item x="142"/>
        <item x="116"/>
        <item x="115"/>
        <item x="27"/>
        <item x="131"/>
        <item x="47"/>
        <item x="104"/>
        <item x="34"/>
      </items>
    </pivotField>
    <pivotField compact="0" outline="0" showAll="0" defaultSubtotal="0"/>
    <pivotField compact="0" outline="0" showAll="0" defaultSubtotal="0"/>
    <pivotField compact="0" outline="0" showAll="0" defaultSubtotal="0"/>
    <pivotField compact="0" outline="0" showAll="0" defaultSubtotal="0"/>
    <pivotField dataField="1"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21"/>
    <field x="22"/>
  </rowFields>
  <rowItems count="152">
    <i>
      <x/>
      <x v="29"/>
    </i>
    <i>
      <x v="1"/>
      <x v="139"/>
    </i>
    <i>
      <x v="2"/>
      <x v="51"/>
    </i>
    <i>
      <x v="3"/>
      <x v="140"/>
    </i>
    <i>
      <x v="4"/>
      <x v="111"/>
    </i>
    <i>
      <x v="5"/>
      <x v="96"/>
    </i>
    <i>
      <x v="6"/>
      <x v="47"/>
    </i>
    <i>
      <x v="7"/>
      <x v="52"/>
    </i>
    <i>
      <x v="8"/>
      <x v="23"/>
    </i>
    <i>
      <x v="9"/>
      <x v="27"/>
    </i>
    <i>
      <x v="10"/>
      <x v="28"/>
    </i>
    <i>
      <x v="11"/>
      <x v="2"/>
    </i>
    <i>
      <x v="12"/>
      <x v="1"/>
    </i>
    <i>
      <x v="13"/>
      <x v="3"/>
    </i>
    <i>
      <x v="14"/>
      <x v="54"/>
    </i>
    <i>
      <x v="15"/>
      <x v="82"/>
    </i>
    <i>
      <x v="16"/>
      <x v="42"/>
    </i>
    <i>
      <x v="17"/>
      <x v="76"/>
    </i>
    <i>
      <x v="18"/>
      <x v="73"/>
    </i>
    <i>
      <x v="19"/>
      <x v="68"/>
    </i>
    <i>
      <x v="20"/>
      <x v="77"/>
    </i>
    <i>
      <x v="21"/>
      <x v="69"/>
    </i>
    <i>
      <x v="22"/>
      <x v="66"/>
    </i>
    <i>
      <x v="23"/>
      <x v="72"/>
    </i>
    <i>
      <x v="24"/>
      <x v="71"/>
    </i>
    <i>
      <x v="25"/>
      <x v="98"/>
    </i>
    <i>
      <x v="26"/>
      <x v="97"/>
    </i>
    <i>
      <x v="27"/>
      <x v="146"/>
    </i>
    <i>
      <x v="28"/>
      <x v="101"/>
    </i>
    <i>
      <x v="29"/>
      <x v="88"/>
    </i>
    <i>
      <x v="30"/>
      <x v="99"/>
    </i>
    <i>
      <x v="31"/>
      <x v="20"/>
    </i>
    <i>
      <x v="32"/>
      <x v="18"/>
    </i>
    <i>
      <x v="33"/>
      <x v="62"/>
    </i>
    <i>
      <x v="34"/>
      <x v="150"/>
    </i>
    <i>
      <x v="35"/>
      <x v="67"/>
    </i>
    <i>
      <x v="36"/>
      <x v="12"/>
    </i>
    <i>
      <x v="37"/>
      <x v="70"/>
    </i>
    <i>
      <x v="38"/>
      <x v="86"/>
    </i>
    <i>
      <x v="39"/>
      <x v="100"/>
    </i>
    <i>
      <x v="40"/>
      <x v="43"/>
    </i>
    <i>
      <x v="41"/>
      <x v="79"/>
    </i>
    <i>
      <x v="42"/>
      <x v="75"/>
    </i>
    <i>
      <x v="43"/>
      <x v="74"/>
    </i>
    <i>
      <x v="44"/>
      <x v="44"/>
    </i>
    <i>
      <x v="45"/>
      <x v="89"/>
    </i>
    <i>
      <x v="46"/>
      <x v="21"/>
    </i>
    <i>
      <x v="47"/>
      <x v="148"/>
    </i>
    <i>
      <x v="48"/>
      <x v="95"/>
    </i>
    <i>
      <x v="49"/>
      <x v="11"/>
    </i>
    <i>
      <x v="50"/>
      <x v="78"/>
    </i>
    <i>
      <x v="51"/>
      <x v="94"/>
    </i>
    <i>
      <x v="52"/>
      <x v="48"/>
    </i>
    <i>
      <x v="53"/>
      <x v="102"/>
    </i>
    <i>
      <x v="54"/>
      <x v="107"/>
    </i>
    <i>
      <x v="55"/>
      <x v="103"/>
    </i>
    <i>
      <x v="56"/>
      <x v="105"/>
    </i>
    <i>
      <x v="57"/>
      <x v="104"/>
    </i>
    <i>
      <x v="58"/>
      <x v="106"/>
    </i>
    <i>
      <x v="59"/>
      <x v="50"/>
    </i>
    <i>
      <x v="60"/>
      <x v="36"/>
    </i>
    <i>
      <x v="61"/>
      <x v="142"/>
    </i>
    <i>
      <x v="62"/>
      <x v="141"/>
    </i>
    <i>
      <x v="63"/>
      <x v="128"/>
    </i>
    <i>
      <x v="64"/>
      <x v="116"/>
    </i>
    <i>
      <x v="65"/>
      <x v="134"/>
    </i>
    <i>
      <x v="66"/>
      <x v="10"/>
    </i>
    <i>
      <x v="67"/>
      <x v="6"/>
    </i>
    <i>
      <x v="68"/>
      <x v="9"/>
    </i>
    <i>
      <x v="69"/>
      <x v="7"/>
    </i>
    <i>
      <x v="70"/>
      <x v="8"/>
    </i>
    <i>
      <x v="71"/>
      <x v="5"/>
    </i>
    <i>
      <x v="72"/>
      <x v="83"/>
    </i>
    <i>
      <x v="73"/>
      <x v="133"/>
    </i>
    <i>
      <x v="74"/>
      <x v="122"/>
    </i>
    <i>
      <x v="75"/>
      <x v="120"/>
    </i>
    <i>
      <x v="76"/>
      <x v="118"/>
    </i>
    <i>
      <x v="77"/>
      <x v="123"/>
    </i>
    <i>
      <x v="78"/>
      <x v="117"/>
    </i>
    <i>
      <x v="79"/>
      <x v="126"/>
    </i>
    <i>
      <x v="80"/>
      <x v="129"/>
    </i>
    <i>
      <x v="81"/>
      <x v="135"/>
    </i>
    <i>
      <x v="82"/>
      <x v="130"/>
    </i>
    <i>
      <x v="83"/>
      <x v="119"/>
    </i>
    <i>
      <x v="84"/>
      <x v="127"/>
    </i>
    <i>
      <x v="85"/>
      <x v="113"/>
    </i>
    <i>
      <x v="86"/>
      <x v="112"/>
    </i>
    <i>
      <x v="87"/>
      <x v="45"/>
    </i>
    <i>
      <x v="88"/>
      <x v="22"/>
    </i>
    <i>
      <x v="89"/>
      <x v="131"/>
    </i>
    <i>
      <x v="90"/>
      <x v="24"/>
    </i>
    <i>
      <x v="91"/>
      <x v="58"/>
    </i>
    <i>
      <x v="92"/>
      <x v="55"/>
    </i>
    <i>
      <x v="93"/>
      <x v="56"/>
    </i>
    <i>
      <x v="94"/>
      <x v="110"/>
    </i>
    <i>
      <x v="95"/>
      <x v="109"/>
    </i>
    <i>
      <x v="96"/>
      <x v="57"/>
    </i>
    <i>
      <x v="97"/>
      <x v="125"/>
    </i>
    <i>
      <x v="98"/>
      <x v="30"/>
    </i>
    <i>
      <x v="99"/>
      <x v="121"/>
    </i>
    <i>
      <x v="100"/>
      <x v="124"/>
    </i>
    <i>
      <x v="101"/>
      <x v="115"/>
    </i>
    <i>
      <x v="102"/>
      <x v="91"/>
    </i>
    <i>
      <x v="103"/>
      <x v="92"/>
    </i>
    <i>
      <x v="104"/>
      <x v="149"/>
    </i>
    <i>
      <x v="105"/>
      <x v="90"/>
    </i>
    <i>
      <x v="106"/>
      <x v="46"/>
    </i>
    <i>
      <x v="107"/>
      <x v="132"/>
    </i>
    <i>
      <x v="108"/>
      <x v="108"/>
    </i>
    <i>
      <x v="109"/>
      <x v="53"/>
    </i>
    <i>
      <x v="110"/>
      <x v="114"/>
    </i>
    <i>
      <x v="111"/>
      <x v="31"/>
    </i>
    <i>
      <x v="112"/>
      <x v="93"/>
    </i>
    <i>
      <x v="113"/>
      <x v="85"/>
    </i>
    <i>
      <x v="114"/>
      <x v="32"/>
    </i>
    <i>
      <x v="115"/>
      <x v="145"/>
    </i>
    <i>
      <x v="116"/>
      <x v="144"/>
    </i>
    <i>
      <x v="117"/>
      <x v="138"/>
    </i>
    <i>
      <x v="118"/>
      <x v="16"/>
    </i>
    <i>
      <x v="119"/>
      <x v="17"/>
    </i>
    <i>
      <x v="120"/>
      <x v="14"/>
    </i>
    <i>
      <x v="121"/>
      <x v="15"/>
    </i>
    <i>
      <x v="122"/>
      <x v="13"/>
    </i>
    <i>
      <x v="123"/>
      <x v="80"/>
    </i>
    <i>
      <x v="124"/>
      <x v="81"/>
    </i>
    <i>
      <x v="125"/>
      <x v="37"/>
    </i>
    <i>
      <x v="126"/>
      <x v="87"/>
    </i>
    <i>
      <x v="127"/>
      <x v="41"/>
    </i>
    <i>
      <x v="128"/>
      <x v="19"/>
    </i>
    <i>
      <x v="129"/>
      <x v="40"/>
    </i>
    <i>
      <x v="130"/>
      <x v="59"/>
    </i>
    <i>
      <x v="131"/>
      <x v="147"/>
    </i>
    <i>
      <x v="132"/>
      <x v="35"/>
    </i>
    <i>
      <x v="133"/>
      <x v="63"/>
    </i>
    <i>
      <x v="134"/>
      <x v="65"/>
    </i>
    <i>
      <x v="135"/>
      <x v="64"/>
    </i>
    <i>
      <x v="136"/>
      <x v="136"/>
    </i>
    <i>
      <x v="137"/>
      <x v="38"/>
    </i>
    <i>
      <x v="138"/>
      <x v="39"/>
    </i>
    <i>
      <x v="139"/>
      <x v="49"/>
    </i>
    <i>
      <x v="140"/>
      <x v="84"/>
    </i>
    <i>
      <x v="141"/>
      <x v="4"/>
    </i>
    <i>
      <x v="142"/>
      <x v="143"/>
    </i>
    <i>
      <x v="143"/>
      <x v="137"/>
    </i>
    <i>
      <x v="144"/>
      <x v="61"/>
    </i>
    <i>
      <x v="145"/>
      <x v="33"/>
    </i>
    <i>
      <x v="146"/>
      <x v="25"/>
    </i>
    <i>
      <x v="147"/>
      <x v="26"/>
    </i>
    <i>
      <x v="148"/>
      <x v="34"/>
    </i>
    <i>
      <x v="149"/>
      <x/>
    </i>
    <i>
      <x v="150"/>
      <x v="60"/>
    </i>
    <i t="grand">
      <x/>
    </i>
  </rowItems>
  <colItems count="1">
    <i/>
  </colItems>
  <dataFields count="1">
    <dataField name="3era Modificación " fld="27" baseField="1" baseItem="5" numFmtId="4"/>
  </dataFields>
  <formats count="477">
    <format dxfId="2209">
      <pivotArea dataOnly="0" labelOnly="1" outline="0" axis="axisValues" fieldPosition="0"/>
    </format>
    <format dxfId="2208">
      <pivotArea dataOnly="0" labelOnly="1" outline="0" axis="axisValues" fieldPosition="0"/>
    </format>
    <format dxfId="2207">
      <pivotArea type="all" dataOnly="0" outline="0" fieldPosition="0"/>
    </format>
    <format dxfId="2206">
      <pivotArea outline="0" collapsedLevelsAreSubtotals="1" fieldPosition="0"/>
    </format>
    <format dxfId="2205">
      <pivotArea field="21" type="button" dataOnly="0" labelOnly="1" outline="0" axis="axisRow" fieldPosition="0"/>
    </format>
    <format dxfId="2204">
      <pivotArea field="22" type="button" dataOnly="0" labelOnly="1" outline="0" axis="axisRow" fieldPosition="1"/>
    </format>
    <format dxfId="2203">
      <pivotArea dataOnly="0" labelOnly="1" outline="0" fieldPosition="0">
        <references count="1">
          <reference field="2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202">
      <pivotArea dataOnly="0" labelOnly="1" outline="0" fieldPosition="0">
        <references count="1">
          <reference field="2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201">
      <pivotArea dataOnly="0" labelOnly="1" outline="0" fieldPosition="0">
        <references count="1">
          <reference field="21"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200">
      <pivotArea dataOnly="0" labelOnly="1" outline="0" fieldPosition="0">
        <references count="1">
          <reference field="21" count="1">
            <x v="150"/>
          </reference>
        </references>
      </pivotArea>
    </format>
    <format dxfId="2199">
      <pivotArea dataOnly="0" labelOnly="1" grandRow="1" outline="0" fieldPosition="0"/>
    </format>
    <format dxfId="2198">
      <pivotArea dataOnly="0" labelOnly="1" outline="0" fieldPosition="0">
        <references count="2">
          <reference field="21" count="1" selected="0">
            <x v="0"/>
          </reference>
          <reference field="22" count="1">
            <x v="29"/>
          </reference>
        </references>
      </pivotArea>
    </format>
    <format dxfId="2197">
      <pivotArea dataOnly="0" labelOnly="1" outline="0" fieldPosition="0">
        <references count="2">
          <reference field="21" count="1" selected="0">
            <x v="1"/>
          </reference>
          <reference field="22" count="1">
            <x v="139"/>
          </reference>
        </references>
      </pivotArea>
    </format>
    <format dxfId="2196">
      <pivotArea dataOnly="0" labelOnly="1" outline="0" fieldPosition="0">
        <references count="2">
          <reference field="21" count="1" selected="0">
            <x v="2"/>
          </reference>
          <reference field="22" count="1">
            <x v="51"/>
          </reference>
        </references>
      </pivotArea>
    </format>
    <format dxfId="2195">
      <pivotArea dataOnly="0" labelOnly="1" outline="0" fieldPosition="0">
        <references count="2">
          <reference field="21" count="1" selected="0">
            <x v="3"/>
          </reference>
          <reference field="22" count="1">
            <x v="140"/>
          </reference>
        </references>
      </pivotArea>
    </format>
    <format dxfId="2194">
      <pivotArea dataOnly="0" labelOnly="1" outline="0" fieldPosition="0">
        <references count="2">
          <reference field="21" count="1" selected="0">
            <x v="4"/>
          </reference>
          <reference field="22" count="1">
            <x v="111"/>
          </reference>
        </references>
      </pivotArea>
    </format>
    <format dxfId="2193">
      <pivotArea dataOnly="0" labelOnly="1" outline="0" fieldPosition="0">
        <references count="2">
          <reference field="21" count="1" selected="0">
            <x v="5"/>
          </reference>
          <reference field="22" count="1">
            <x v="96"/>
          </reference>
        </references>
      </pivotArea>
    </format>
    <format dxfId="2192">
      <pivotArea dataOnly="0" labelOnly="1" outline="0" fieldPosition="0">
        <references count="2">
          <reference field="21" count="1" selected="0">
            <x v="6"/>
          </reference>
          <reference field="22" count="1">
            <x v="47"/>
          </reference>
        </references>
      </pivotArea>
    </format>
    <format dxfId="2191">
      <pivotArea dataOnly="0" labelOnly="1" outline="0" fieldPosition="0">
        <references count="2">
          <reference field="21" count="1" selected="0">
            <x v="7"/>
          </reference>
          <reference field="22" count="1">
            <x v="52"/>
          </reference>
        </references>
      </pivotArea>
    </format>
    <format dxfId="2190">
      <pivotArea dataOnly="0" labelOnly="1" outline="0" fieldPosition="0">
        <references count="2">
          <reference field="21" count="1" selected="0">
            <x v="8"/>
          </reference>
          <reference field="22" count="1">
            <x v="23"/>
          </reference>
        </references>
      </pivotArea>
    </format>
    <format dxfId="2189">
      <pivotArea dataOnly="0" labelOnly="1" outline="0" fieldPosition="0">
        <references count="2">
          <reference field="21" count="1" selected="0">
            <x v="9"/>
          </reference>
          <reference field="22" count="1">
            <x v="27"/>
          </reference>
        </references>
      </pivotArea>
    </format>
    <format dxfId="2188">
      <pivotArea dataOnly="0" labelOnly="1" outline="0" fieldPosition="0">
        <references count="2">
          <reference field="21" count="1" selected="0">
            <x v="10"/>
          </reference>
          <reference field="22" count="1">
            <x v="28"/>
          </reference>
        </references>
      </pivotArea>
    </format>
    <format dxfId="2187">
      <pivotArea dataOnly="0" labelOnly="1" outline="0" fieldPosition="0">
        <references count="2">
          <reference field="21" count="1" selected="0">
            <x v="11"/>
          </reference>
          <reference field="22" count="1">
            <x v="2"/>
          </reference>
        </references>
      </pivotArea>
    </format>
    <format dxfId="2186">
      <pivotArea dataOnly="0" labelOnly="1" outline="0" fieldPosition="0">
        <references count="2">
          <reference field="21" count="1" selected="0">
            <x v="12"/>
          </reference>
          <reference field="22" count="1">
            <x v="1"/>
          </reference>
        </references>
      </pivotArea>
    </format>
    <format dxfId="2185">
      <pivotArea dataOnly="0" labelOnly="1" outline="0" fieldPosition="0">
        <references count="2">
          <reference field="21" count="1" selected="0">
            <x v="13"/>
          </reference>
          <reference field="22" count="1">
            <x v="3"/>
          </reference>
        </references>
      </pivotArea>
    </format>
    <format dxfId="2184">
      <pivotArea dataOnly="0" labelOnly="1" outline="0" fieldPosition="0">
        <references count="2">
          <reference field="21" count="1" selected="0">
            <x v="14"/>
          </reference>
          <reference field="22" count="1">
            <x v="54"/>
          </reference>
        </references>
      </pivotArea>
    </format>
    <format dxfId="2183">
      <pivotArea dataOnly="0" labelOnly="1" outline="0" fieldPosition="0">
        <references count="2">
          <reference field="21" count="1" selected="0">
            <x v="15"/>
          </reference>
          <reference field="22" count="1">
            <x v="82"/>
          </reference>
        </references>
      </pivotArea>
    </format>
    <format dxfId="2182">
      <pivotArea dataOnly="0" labelOnly="1" outline="0" fieldPosition="0">
        <references count="2">
          <reference field="21" count="1" selected="0">
            <x v="16"/>
          </reference>
          <reference field="22" count="1">
            <x v="42"/>
          </reference>
        </references>
      </pivotArea>
    </format>
    <format dxfId="2181">
      <pivotArea dataOnly="0" labelOnly="1" outline="0" fieldPosition="0">
        <references count="2">
          <reference field="21" count="1" selected="0">
            <x v="17"/>
          </reference>
          <reference field="22" count="1">
            <x v="76"/>
          </reference>
        </references>
      </pivotArea>
    </format>
    <format dxfId="2180">
      <pivotArea dataOnly="0" labelOnly="1" outline="0" fieldPosition="0">
        <references count="2">
          <reference field="21" count="1" selected="0">
            <x v="18"/>
          </reference>
          <reference field="22" count="1">
            <x v="73"/>
          </reference>
        </references>
      </pivotArea>
    </format>
    <format dxfId="2179">
      <pivotArea dataOnly="0" labelOnly="1" outline="0" fieldPosition="0">
        <references count="2">
          <reference field="21" count="1" selected="0">
            <x v="19"/>
          </reference>
          <reference field="22" count="1">
            <x v="68"/>
          </reference>
        </references>
      </pivotArea>
    </format>
    <format dxfId="2178">
      <pivotArea dataOnly="0" labelOnly="1" outline="0" fieldPosition="0">
        <references count="2">
          <reference field="21" count="1" selected="0">
            <x v="20"/>
          </reference>
          <reference field="22" count="1">
            <x v="77"/>
          </reference>
        </references>
      </pivotArea>
    </format>
    <format dxfId="2177">
      <pivotArea dataOnly="0" labelOnly="1" outline="0" fieldPosition="0">
        <references count="2">
          <reference field="21" count="1" selected="0">
            <x v="21"/>
          </reference>
          <reference field="22" count="1">
            <x v="69"/>
          </reference>
        </references>
      </pivotArea>
    </format>
    <format dxfId="2176">
      <pivotArea dataOnly="0" labelOnly="1" outline="0" fieldPosition="0">
        <references count="2">
          <reference field="21" count="1" selected="0">
            <x v="22"/>
          </reference>
          <reference field="22" count="1">
            <x v="66"/>
          </reference>
        </references>
      </pivotArea>
    </format>
    <format dxfId="2175">
      <pivotArea dataOnly="0" labelOnly="1" outline="0" fieldPosition="0">
        <references count="2">
          <reference field="21" count="1" selected="0">
            <x v="23"/>
          </reference>
          <reference field="22" count="1">
            <x v="72"/>
          </reference>
        </references>
      </pivotArea>
    </format>
    <format dxfId="2174">
      <pivotArea dataOnly="0" labelOnly="1" outline="0" fieldPosition="0">
        <references count="2">
          <reference field="21" count="1" selected="0">
            <x v="24"/>
          </reference>
          <reference field="22" count="1">
            <x v="71"/>
          </reference>
        </references>
      </pivotArea>
    </format>
    <format dxfId="2173">
      <pivotArea dataOnly="0" labelOnly="1" outline="0" fieldPosition="0">
        <references count="2">
          <reference field="21" count="1" selected="0">
            <x v="25"/>
          </reference>
          <reference field="22" count="1">
            <x v="98"/>
          </reference>
        </references>
      </pivotArea>
    </format>
    <format dxfId="2172">
      <pivotArea dataOnly="0" labelOnly="1" outline="0" fieldPosition="0">
        <references count="2">
          <reference field="21" count="1" selected="0">
            <x v="26"/>
          </reference>
          <reference field="22" count="1">
            <x v="97"/>
          </reference>
        </references>
      </pivotArea>
    </format>
    <format dxfId="2171">
      <pivotArea dataOnly="0" labelOnly="1" outline="0" fieldPosition="0">
        <references count="2">
          <reference field="21" count="1" selected="0">
            <x v="27"/>
          </reference>
          <reference field="22" count="1">
            <x v="146"/>
          </reference>
        </references>
      </pivotArea>
    </format>
    <format dxfId="2170">
      <pivotArea dataOnly="0" labelOnly="1" outline="0" fieldPosition="0">
        <references count="2">
          <reference field="21" count="1" selected="0">
            <x v="28"/>
          </reference>
          <reference field="22" count="1">
            <x v="101"/>
          </reference>
        </references>
      </pivotArea>
    </format>
    <format dxfId="2169">
      <pivotArea dataOnly="0" labelOnly="1" outline="0" fieldPosition="0">
        <references count="2">
          <reference field="21" count="1" selected="0">
            <x v="29"/>
          </reference>
          <reference field="22" count="1">
            <x v="88"/>
          </reference>
        </references>
      </pivotArea>
    </format>
    <format dxfId="2168">
      <pivotArea dataOnly="0" labelOnly="1" outline="0" fieldPosition="0">
        <references count="2">
          <reference field="21" count="1" selected="0">
            <x v="30"/>
          </reference>
          <reference field="22" count="1">
            <x v="99"/>
          </reference>
        </references>
      </pivotArea>
    </format>
    <format dxfId="2167">
      <pivotArea dataOnly="0" labelOnly="1" outline="0" fieldPosition="0">
        <references count="2">
          <reference field="21" count="1" selected="0">
            <x v="31"/>
          </reference>
          <reference field="22" count="1">
            <x v="20"/>
          </reference>
        </references>
      </pivotArea>
    </format>
    <format dxfId="2166">
      <pivotArea dataOnly="0" labelOnly="1" outline="0" fieldPosition="0">
        <references count="2">
          <reference field="21" count="1" selected="0">
            <x v="32"/>
          </reference>
          <reference field="22" count="1">
            <x v="18"/>
          </reference>
        </references>
      </pivotArea>
    </format>
    <format dxfId="2165">
      <pivotArea dataOnly="0" labelOnly="1" outline="0" fieldPosition="0">
        <references count="2">
          <reference field="21" count="1" selected="0">
            <x v="33"/>
          </reference>
          <reference field="22" count="1">
            <x v="62"/>
          </reference>
        </references>
      </pivotArea>
    </format>
    <format dxfId="2164">
      <pivotArea dataOnly="0" labelOnly="1" outline="0" fieldPosition="0">
        <references count="2">
          <reference field="21" count="1" selected="0">
            <x v="34"/>
          </reference>
          <reference field="22" count="1">
            <x v="150"/>
          </reference>
        </references>
      </pivotArea>
    </format>
    <format dxfId="2163">
      <pivotArea dataOnly="0" labelOnly="1" outline="0" fieldPosition="0">
        <references count="2">
          <reference field="21" count="1" selected="0">
            <x v="35"/>
          </reference>
          <reference field="22" count="1">
            <x v="67"/>
          </reference>
        </references>
      </pivotArea>
    </format>
    <format dxfId="2162">
      <pivotArea dataOnly="0" labelOnly="1" outline="0" fieldPosition="0">
        <references count="2">
          <reference field="21" count="1" selected="0">
            <x v="36"/>
          </reference>
          <reference field="22" count="1">
            <x v="12"/>
          </reference>
        </references>
      </pivotArea>
    </format>
    <format dxfId="2161">
      <pivotArea dataOnly="0" labelOnly="1" outline="0" fieldPosition="0">
        <references count="2">
          <reference field="21" count="1" selected="0">
            <x v="37"/>
          </reference>
          <reference field="22" count="1">
            <x v="70"/>
          </reference>
        </references>
      </pivotArea>
    </format>
    <format dxfId="2160">
      <pivotArea dataOnly="0" labelOnly="1" outline="0" fieldPosition="0">
        <references count="2">
          <reference field="21" count="1" selected="0">
            <x v="38"/>
          </reference>
          <reference field="22" count="1">
            <x v="86"/>
          </reference>
        </references>
      </pivotArea>
    </format>
    <format dxfId="2159">
      <pivotArea dataOnly="0" labelOnly="1" outline="0" fieldPosition="0">
        <references count="2">
          <reference field="21" count="1" selected="0">
            <x v="39"/>
          </reference>
          <reference field="22" count="1">
            <x v="100"/>
          </reference>
        </references>
      </pivotArea>
    </format>
    <format dxfId="2158">
      <pivotArea dataOnly="0" labelOnly="1" outline="0" fieldPosition="0">
        <references count="2">
          <reference field="21" count="1" selected="0">
            <x v="40"/>
          </reference>
          <reference field="22" count="1">
            <x v="43"/>
          </reference>
        </references>
      </pivotArea>
    </format>
    <format dxfId="2157">
      <pivotArea dataOnly="0" labelOnly="1" outline="0" fieldPosition="0">
        <references count="2">
          <reference field="21" count="1" selected="0">
            <x v="41"/>
          </reference>
          <reference field="22" count="1">
            <x v="79"/>
          </reference>
        </references>
      </pivotArea>
    </format>
    <format dxfId="2156">
      <pivotArea dataOnly="0" labelOnly="1" outline="0" fieldPosition="0">
        <references count="2">
          <reference field="21" count="1" selected="0">
            <x v="42"/>
          </reference>
          <reference field="22" count="1">
            <x v="75"/>
          </reference>
        </references>
      </pivotArea>
    </format>
    <format dxfId="2155">
      <pivotArea dataOnly="0" labelOnly="1" outline="0" fieldPosition="0">
        <references count="2">
          <reference field="21" count="1" selected="0">
            <x v="43"/>
          </reference>
          <reference field="22" count="1">
            <x v="74"/>
          </reference>
        </references>
      </pivotArea>
    </format>
    <format dxfId="2154">
      <pivotArea dataOnly="0" labelOnly="1" outline="0" fieldPosition="0">
        <references count="2">
          <reference field="21" count="1" selected="0">
            <x v="44"/>
          </reference>
          <reference field="22" count="1">
            <x v="44"/>
          </reference>
        </references>
      </pivotArea>
    </format>
    <format dxfId="2153">
      <pivotArea dataOnly="0" labelOnly="1" outline="0" fieldPosition="0">
        <references count="2">
          <reference field="21" count="1" selected="0">
            <x v="45"/>
          </reference>
          <reference field="22" count="1">
            <x v="89"/>
          </reference>
        </references>
      </pivotArea>
    </format>
    <format dxfId="2152">
      <pivotArea dataOnly="0" labelOnly="1" outline="0" fieldPosition="0">
        <references count="2">
          <reference field="21" count="1" selected="0">
            <x v="46"/>
          </reference>
          <reference field="22" count="1">
            <x v="21"/>
          </reference>
        </references>
      </pivotArea>
    </format>
    <format dxfId="2151">
      <pivotArea dataOnly="0" labelOnly="1" outline="0" fieldPosition="0">
        <references count="2">
          <reference field="21" count="1" selected="0">
            <x v="47"/>
          </reference>
          <reference field="22" count="1">
            <x v="148"/>
          </reference>
        </references>
      </pivotArea>
    </format>
    <format dxfId="2150">
      <pivotArea dataOnly="0" labelOnly="1" outline="0" fieldPosition="0">
        <references count="2">
          <reference field="21" count="1" selected="0">
            <x v="48"/>
          </reference>
          <reference field="22" count="1">
            <x v="95"/>
          </reference>
        </references>
      </pivotArea>
    </format>
    <format dxfId="2149">
      <pivotArea dataOnly="0" labelOnly="1" outline="0" fieldPosition="0">
        <references count="2">
          <reference field="21" count="1" selected="0">
            <x v="49"/>
          </reference>
          <reference field="22" count="1">
            <x v="11"/>
          </reference>
        </references>
      </pivotArea>
    </format>
    <format dxfId="2148">
      <pivotArea dataOnly="0" labelOnly="1" outline="0" fieldPosition="0">
        <references count="2">
          <reference field="21" count="1" selected="0">
            <x v="50"/>
          </reference>
          <reference field="22" count="1">
            <x v="78"/>
          </reference>
        </references>
      </pivotArea>
    </format>
    <format dxfId="2147">
      <pivotArea dataOnly="0" labelOnly="1" outline="0" fieldPosition="0">
        <references count="2">
          <reference field="21" count="1" selected="0">
            <x v="51"/>
          </reference>
          <reference field="22" count="1">
            <x v="94"/>
          </reference>
        </references>
      </pivotArea>
    </format>
    <format dxfId="2146">
      <pivotArea dataOnly="0" labelOnly="1" outline="0" fieldPosition="0">
        <references count="2">
          <reference field="21" count="1" selected="0">
            <x v="52"/>
          </reference>
          <reference field="22" count="1">
            <x v="48"/>
          </reference>
        </references>
      </pivotArea>
    </format>
    <format dxfId="2145">
      <pivotArea dataOnly="0" labelOnly="1" outline="0" fieldPosition="0">
        <references count="2">
          <reference field="21" count="1" selected="0">
            <x v="53"/>
          </reference>
          <reference field="22" count="1">
            <x v="102"/>
          </reference>
        </references>
      </pivotArea>
    </format>
    <format dxfId="2144">
      <pivotArea dataOnly="0" labelOnly="1" outline="0" fieldPosition="0">
        <references count="2">
          <reference field="21" count="1" selected="0">
            <x v="54"/>
          </reference>
          <reference field="22" count="1">
            <x v="107"/>
          </reference>
        </references>
      </pivotArea>
    </format>
    <format dxfId="2143">
      <pivotArea dataOnly="0" labelOnly="1" outline="0" fieldPosition="0">
        <references count="2">
          <reference field="21" count="1" selected="0">
            <x v="55"/>
          </reference>
          <reference field="22" count="1">
            <x v="103"/>
          </reference>
        </references>
      </pivotArea>
    </format>
    <format dxfId="2142">
      <pivotArea dataOnly="0" labelOnly="1" outline="0" fieldPosition="0">
        <references count="2">
          <reference field="21" count="1" selected="0">
            <x v="56"/>
          </reference>
          <reference field="22" count="1">
            <x v="105"/>
          </reference>
        </references>
      </pivotArea>
    </format>
    <format dxfId="2141">
      <pivotArea dataOnly="0" labelOnly="1" outline="0" fieldPosition="0">
        <references count="2">
          <reference field="21" count="1" selected="0">
            <x v="57"/>
          </reference>
          <reference field="22" count="1">
            <x v="104"/>
          </reference>
        </references>
      </pivotArea>
    </format>
    <format dxfId="2140">
      <pivotArea dataOnly="0" labelOnly="1" outline="0" fieldPosition="0">
        <references count="2">
          <reference field="21" count="1" selected="0">
            <x v="58"/>
          </reference>
          <reference field="22" count="1">
            <x v="106"/>
          </reference>
        </references>
      </pivotArea>
    </format>
    <format dxfId="2139">
      <pivotArea dataOnly="0" labelOnly="1" outline="0" fieldPosition="0">
        <references count="2">
          <reference field="21" count="1" selected="0">
            <x v="59"/>
          </reference>
          <reference field="22" count="1">
            <x v="50"/>
          </reference>
        </references>
      </pivotArea>
    </format>
    <format dxfId="2138">
      <pivotArea dataOnly="0" labelOnly="1" outline="0" fieldPosition="0">
        <references count="2">
          <reference field="21" count="1" selected="0">
            <x v="60"/>
          </reference>
          <reference field="22" count="1">
            <x v="36"/>
          </reference>
        </references>
      </pivotArea>
    </format>
    <format dxfId="2137">
      <pivotArea dataOnly="0" labelOnly="1" outline="0" fieldPosition="0">
        <references count="2">
          <reference field="21" count="1" selected="0">
            <x v="61"/>
          </reference>
          <reference field="22" count="1">
            <x v="142"/>
          </reference>
        </references>
      </pivotArea>
    </format>
    <format dxfId="2136">
      <pivotArea dataOnly="0" labelOnly="1" outline="0" fieldPosition="0">
        <references count="2">
          <reference field="21" count="1" selected="0">
            <x v="62"/>
          </reference>
          <reference field="22" count="1">
            <x v="141"/>
          </reference>
        </references>
      </pivotArea>
    </format>
    <format dxfId="2135">
      <pivotArea dataOnly="0" labelOnly="1" outline="0" fieldPosition="0">
        <references count="2">
          <reference field="21" count="1" selected="0">
            <x v="63"/>
          </reference>
          <reference field="22" count="1">
            <x v="128"/>
          </reference>
        </references>
      </pivotArea>
    </format>
    <format dxfId="2134">
      <pivotArea dataOnly="0" labelOnly="1" outline="0" fieldPosition="0">
        <references count="2">
          <reference field="21" count="1" selected="0">
            <x v="64"/>
          </reference>
          <reference field="22" count="1">
            <x v="116"/>
          </reference>
        </references>
      </pivotArea>
    </format>
    <format dxfId="2133">
      <pivotArea dataOnly="0" labelOnly="1" outline="0" fieldPosition="0">
        <references count="2">
          <reference field="21" count="1" selected="0">
            <x v="65"/>
          </reference>
          <reference field="22" count="1">
            <x v="134"/>
          </reference>
        </references>
      </pivotArea>
    </format>
    <format dxfId="2132">
      <pivotArea dataOnly="0" labelOnly="1" outline="0" fieldPosition="0">
        <references count="2">
          <reference field="21" count="1" selected="0">
            <x v="66"/>
          </reference>
          <reference field="22" count="1">
            <x v="10"/>
          </reference>
        </references>
      </pivotArea>
    </format>
    <format dxfId="2131">
      <pivotArea dataOnly="0" labelOnly="1" outline="0" fieldPosition="0">
        <references count="2">
          <reference field="21" count="1" selected="0">
            <x v="67"/>
          </reference>
          <reference field="22" count="1">
            <x v="6"/>
          </reference>
        </references>
      </pivotArea>
    </format>
    <format dxfId="2130">
      <pivotArea dataOnly="0" labelOnly="1" outline="0" fieldPosition="0">
        <references count="2">
          <reference field="21" count="1" selected="0">
            <x v="68"/>
          </reference>
          <reference field="22" count="1">
            <x v="9"/>
          </reference>
        </references>
      </pivotArea>
    </format>
    <format dxfId="2129">
      <pivotArea dataOnly="0" labelOnly="1" outline="0" fieldPosition="0">
        <references count="2">
          <reference field="21" count="1" selected="0">
            <x v="69"/>
          </reference>
          <reference field="22" count="1">
            <x v="7"/>
          </reference>
        </references>
      </pivotArea>
    </format>
    <format dxfId="2128">
      <pivotArea dataOnly="0" labelOnly="1" outline="0" fieldPosition="0">
        <references count="2">
          <reference field="21" count="1" selected="0">
            <x v="70"/>
          </reference>
          <reference field="22" count="1">
            <x v="8"/>
          </reference>
        </references>
      </pivotArea>
    </format>
    <format dxfId="2127">
      <pivotArea dataOnly="0" labelOnly="1" outline="0" fieldPosition="0">
        <references count="2">
          <reference field="21" count="1" selected="0">
            <x v="71"/>
          </reference>
          <reference field="22" count="1">
            <x v="5"/>
          </reference>
        </references>
      </pivotArea>
    </format>
    <format dxfId="2126">
      <pivotArea dataOnly="0" labelOnly="1" outline="0" fieldPosition="0">
        <references count="2">
          <reference field="21" count="1" selected="0">
            <x v="72"/>
          </reference>
          <reference field="22" count="1">
            <x v="83"/>
          </reference>
        </references>
      </pivotArea>
    </format>
    <format dxfId="2125">
      <pivotArea dataOnly="0" labelOnly="1" outline="0" fieldPosition="0">
        <references count="2">
          <reference field="21" count="1" selected="0">
            <x v="73"/>
          </reference>
          <reference field="22" count="1">
            <x v="133"/>
          </reference>
        </references>
      </pivotArea>
    </format>
    <format dxfId="2124">
      <pivotArea dataOnly="0" labelOnly="1" outline="0" fieldPosition="0">
        <references count="2">
          <reference field="21" count="1" selected="0">
            <x v="74"/>
          </reference>
          <reference field="22" count="1">
            <x v="122"/>
          </reference>
        </references>
      </pivotArea>
    </format>
    <format dxfId="2123">
      <pivotArea dataOnly="0" labelOnly="1" outline="0" fieldPosition="0">
        <references count="2">
          <reference field="21" count="1" selected="0">
            <x v="75"/>
          </reference>
          <reference field="22" count="1">
            <x v="120"/>
          </reference>
        </references>
      </pivotArea>
    </format>
    <format dxfId="2122">
      <pivotArea dataOnly="0" labelOnly="1" outline="0" fieldPosition="0">
        <references count="2">
          <reference field="21" count="1" selected="0">
            <x v="76"/>
          </reference>
          <reference field="22" count="1">
            <x v="118"/>
          </reference>
        </references>
      </pivotArea>
    </format>
    <format dxfId="2121">
      <pivotArea dataOnly="0" labelOnly="1" outline="0" fieldPosition="0">
        <references count="2">
          <reference field="21" count="1" selected="0">
            <x v="77"/>
          </reference>
          <reference field="22" count="1">
            <x v="123"/>
          </reference>
        </references>
      </pivotArea>
    </format>
    <format dxfId="2120">
      <pivotArea dataOnly="0" labelOnly="1" outline="0" fieldPosition="0">
        <references count="2">
          <reference field="21" count="1" selected="0">
            <x v="78"/>
          </reference>
          <reference field="22" count="1">
            <x v="117"/>
          </reference>
        </references>
      </pivotArea>
    </format>
    <format dxfId="2119">
      <pivotArea dataOnly="0" labelOnly="1" outline="0" fieldPosition="0">
        <references count="2">
          <reference field="21" count="1" selected="0">
            <x v="79"/>
          </reference>
          <reference field="22" count="1">
            <x v="126"/>
          </reference>
        </references>
      </pivotArea>
    </format>
    <format dxfId="2118">
      <pivotArea dataOnly="0" labelOnly="1" outline="0" fieldPosition="0">
        <references count="2">
          <reference field="21" count="1" selected="0">
            <x v="80"/>
          </reference>
          <reference field="22" count="1">
            <x v="129"/>
          </reference>
        </references>
      </pivotArea>
    </format>
    <format dxfId="2117">
      <pivotArea dataOnly="0" labelOnly="1" outline="0" fieldPosition="0">
        <references count="2">
          <reference field="21" count="1" selected="0">
            <x v="81"/>
          </reference>
          <reference field="22" count="1">
            <x v="135"/>
          </reference>
        </references>
      </pivotArea>
    </format>
    <format dxfId="2116">
      <pivotArea dataOnly="0" labelOnly="1" outline="0" fieldPosition="0">
        <references count="2">
          <reference field="21" count="1" selected="0">
            <x v="82"/>
          </reference>
          <reference field="22" count="1">
            <x v="130"/>
          </reference>
        </references>
      </pivotArea>
    </format>
    <format dxfId="2115">
      <pivotArea dataOnly="0" labelOnly="1" outline="0" fieldPosition="0">
        <references count="2">
          <reference field="21" count="1" selected="0">
            <x v="83"/>
          </reference>
          <reference field="22" count="1">
            <x v="119"/>
          </reference>
        </references>
      </pivotArea>
    </format>
    <format dxfId="2114">
      <pivotArea dataOnly="0" labelOnly="1" outline="0" fieldPosition="0">
        <references count="2">
          <reference field="21" count="1" selected="0">
            <x v="84"/>
          </reference>
          <reference field="22" count="1">
            <x v="127"/>
          </reference>
        </references>
      </pivotArea>
    </format>
    <format dxfId="2113">
      <pivotArea dataOnly="0" labelOnly="1" outline="0" fieldPosition="0">
        <references count="2">
          <reference field="21" count="1" selected="0">
            <x v="85"/>
          </reference>
          <reference field="22" count="1">
            <x v="113"/>
          </reference>
        </references>
      </pivotArea>
    </format>
    <format dxfId="2112">
      <pivotArea dataOnly="0" labelOnly="1" outline="0" fieldPosition="0">
        <references count="2">
          <reference field="21" count="1" selected="0">
            <x v="86"/>
          </reference>
          <reference field="22" count="1">
            <x v="112"/>
          </reference>
        </references>
      </pivotArea>
    </format>
    <format dxfId="2111">
      <pivotArea dataOnly="0" labelOnly="1" outline="0" fieldPosition="0">
        <references count="2">
          <reference field="21" count="1" selected="0">
            <x v="87"/>
          </reference>
          <reference field="22" count="1">
            <x v="45"/>
          </reference>
        </references>
      </pivotArea>
    </format>
    <format dxfId="2110">
      <pivotArea dataOnly="0" labelOnly="1" outline="0" fieldPosition="0">
        <references count="2">
          <reference field="21" count="1" selected="0">
            <x v="88"/>
          </reference>
          <reference field="22" count="1">
            <x v="22"/>
          </reference>
        </references>
      </pivotArea>
    </format>
    <format dxfId="2109">
      <pivotArea dataOnly="0" labelOnly="1" outline="0" fieldPosition="0">
        <references count="2">
          <reference field="21" count="1" selected="0">
            <x v="89"/>
          </reference>
          <reference field="22" count="1">
            <x v="131"/>
          </reference>
        </references>
      </pivotArea>
    </format>
    <format dxfId="2108">
      <pivotArea dataOnly="0" labelOnly="1" outline="0" fieldPosition="0">
        <references count="2">
          <reference field="21" count="1" selected="0">
            <x v="90"/>
          </reference>
          <reference field="22" count="1">
            <x v="24"/>
          </reference>
        </references>
      </pivotArea>
    </format>
    <format dxfId="2107">
      <pivotArea dataOnly="0" labelOnly="1" outline="0" fieldPosition="0">
        <references count="2">
          <reference field="21" count="1" selected="0">
            <x v="91"/>
          </reference>
          <reference field="22" count="1">
            <x v="58"/>
          </reference>
        </references>
      </pivotArea>
    </format>
    <format dxfId="2106">
      <pivotArea dataOnly="0" labelOnly="1" outline="0" fieldPosition="0">
        <references count="2">
          <reference field="21" count="1" selected="0">
            <x v="92"/>
          </reference>
          <reference field="22" count="1">
            <x v="55"/>
          </reference>
        </references>
      </pivotArea>
    </format>
    <format dxfId="2105">
      <pivotArea dataOnly="0" labelOnly="1" outline="0" fieldPosition="0">
        <references count="2">
          <reference field="21" count="1" selected="0">
            <x v="93"/>
          </reference>
          <reference field="22" count="1">
            <x v="56"/>
          </reference>
        </references>
      </pivotArea>
    </format>
    <format dxfId="2104">
      <pivotArea dataOnly="0" labelOnly="1" outline="0" fieldPosition="0">
        <references count="2">
          <reference field="21" count="1" selected="0">
            <x v="94"/>
          </reference>
          <reference field="22" count="1">
            <x v="110"/>
          </reference>
        </references>
      </pivotArea>
    </format>
    <format dxfId="2103">
      <pivotArea dataOnly="0" labelOnly="1" outline="0" fieldPosition="0">
        <references count="2">
          <reference field="21" count="1" selected="0">
            <x v="95"/>
          </reference>
          <reference field="22" count="1">
            <x v="109"/>
          </reference>
        </references>
      </pivotArea>
    </format>
    <format dxfId="2102">
      <pivotArea dataOnly="0" labelOnly="1" outline="0" fieldPosition="0">
        <references count="2">
          <reference field="21" count="1" selected="0">
            <x v="96"/>
          </reference>
          <reference field="22" count="1">
            <x v="57"/>
          </reference>
        </references>
      </pivotArea>
    </format>
    <format dxfId="2101">
      <pivotArea dataOnly="0" labelOnly="1" outline="0" fieldPosition="0">
        <references count="2">
          <reference field="21" count="1" selected="0">
            <x v="97"/>
          </reference>
          <reference field="22" count="1">
            <x v="125"/>
          </reference>
        </references>
      </pivotArea>
    </format>
    <format dxfId="2100">
      <pivotArea dataOnly="0" labelOnly="1" outline="0" fieldPosition="0">
        <references count="2">
          <reference field="21" count="1" selected="0">
            <x v="98"/>
          </reference>
          <reference field="22" count="1">
            <x v="30"/>
          </reference>
        </references>
      </pivotArea>
    </format>
    <format dxfId="2099">
      <pivotArea dataOnly="0" labelOnly="1" outline="0" fieldPosition="0">
        <references count="2">
          <reference field="21" count="1" selected="0">
            <x v="99"/>
          </reference>
          <reference field="22" count="1">
            <x v="121"/>
          </reference>
        </references>
      </pivotArea>
    </format>
    <format dxfId="2098">
      <pivotArea dataOnly="0" labelOnly="1" outline="0" fieldPosition="0">
        <references count="2">
          <reference field="21" count="1" selected="0">
            <x v="100"/>
          </reference>
          <reference field="22" count="1">
            <x v="124"/>
          </reference>
        </references>
      </pivotArea>
    </format>
    <format dxfId="2097">
      <pivotArea dataOnly="0" labelOnly="1" outline="0" fieldPosition="0">
        <references count="2">
          <reference field="21" count="1" selected="0">
            <x v="101"/>
          </reference>
          <reference field="22" count="1">
            <x v="115"/>
          </reference>
        </references>
      </pivotArea>
    </format>
    <format dxfId="2096">
      <pivotArea dataOnly="0" labelOnly="1" outline="0" fieldPosition="0">
        <references count="2">
          <reference field="21" count="1" selected="0">
            <x v="102"/>
          </reference>
          <reference field="22" count="1">
            <x v="91"/>
          </reference>
        </references>
      </pivotArea>
    </format>
    <format dxfId="2095">
      <pivotArea dataOnly="0" labelOnly="1" outline="0" fieldPosition="0">
        <references count="2">
          <reference field="21" count="1" selected="0">
            <x v="103"/>
          </reference>
          <reference field="22" count="1">
            <x v="92"/>
          </reference>
        </references>
      </pivotArea>
    </format>
    <format dxfId="2094">
      <pivotArea dataOnly="0" labelOnly="1" outline="0" fieldPosition="0">
        <references count="2">
          <reference field="21" count="1" selected="0">
            <x v="104"/>
          </reference>
          <reference field="22" count="1">
            <x v="149"/>
          </reference>
        </references>
      </pivotArea>
    </format>
    <format dxfId="2093">
      <pivotArea dataOnly="0" labelOnly="1" outline="0" fieldPosition="0">
        <references count="2">
          <reference field="21" count="1" selected="0">
            <x v="105"/>
          </reference>
          <reference field="22" count="1">
            <x v="90"/>
          </reference>
        </references>
      </pivotArea>
    </format>
    <format dxfId="2092">
      <pivotArea dataOnly="0" labelOnly="1" outline="0" fieldPosition="0">
        <references count="2">
          <reference field="21" count="1" selected="0">
            <x v="106"/>
          </reference>
          <reference field="22" count="1">
            <x v="46"/>
          </reference>
        </references>
      </pivotArea>
    </format>
    <format dxfId="2091">
      <pivotArea dataOnly="0" labelOnly="1" outline="0" fieldPosition="0">
        <references count="2">
          <reference field="21" count="1" selected="0">
            <x v="107"/>
          </reference>
          <reference field="22" count="1">
            <x v="132"/>
          </reference>
        </references>
      </pivotArea>
    </format>
    <format dxfId="2090">
      <pivotArea dataOnly="0" labelOnly="1" outline="0" fieldPosition="0">
        <references count="2">
          <reference field="21" count="1" selected="0">
            <x v="108"/>
          </reference>
          <reference field="22" count="1">
            <x v="108"/>
          </reference>
        </references>
      </pivotArea>
    </format>
    <format dxfId="2089">
      <pivotArea dataOnly="0" labelOnly="1" outline="0" fieldPosition="0">
        <references count="2">
          <reference field="21" count="1" selected="0">
            <x v="109"/>
          </reference>
          <reference field="22" count="1">
            <x v="53"/>
          </reference>
        </references>
      </pivotArea>
    </format>
    <format dxfId="2088">
      <pivotArea dataOnly="0" labelOnly="1" outline="0" fieldPosition="0">
        <references count="2">
          <reference field="21" count="1" selected="0">
            <x v="110"/>
          </reference>
          <reference field="22" count="1">
            <x v="114"/>
          </reference>
        </references>
      </pivotArea>
    </format>
    <format dxfId="2087">
      <pivotArea dataOnly="0" labelOnly="1" outline="0" fieldPosition="0">
        <references count="2">
          <reference field="21" count="1" selected="0">
            <x v="111"/>
          </reference>
          <reference field="22" count="1">
            <x v="31"/>
          </reference>
        </references>
      </pivotArea>
    </format>
    <format dxfId="2086">
      <pivotArea dataOnly="0" labelOnly="1" outline="0" fieldPosition="0">
        <references count="2">
          <reference field="21" count="1" selected="0">
            <x v="112"/>
          </reference>
          <reference field="22" count="1">
            <x v="93"/>
          </reference>
        </references>
      </pivotArea>
    </format>
    <format dxfId="2085">
      <pivotArea dataOnly="0" labelOnly="1" outline="0" fieldPosition="0">
        <references count="2">
          <reference field="21" count="1" selected="0">
            <x v="113"/>
          </reference>
          <reference field="22" count="1">
            <x v="85"/>
          </reference>
        </references>
      </pivotArea>
    </format>
    <format dxfId="2084">
      <pivotArea dataOnly="0" labelOnly="1" outline="0" fieldPosition="0">
        <references count="2">
          <reference field="21" count="1" selected="0">
            <x v="114"/>
          </reference>
          <reference field="22" count="1">
            <x v="32"/>
          </reference>
        </references>
      </pivotArea>
    </format>
    <format dxfId="2083">
      <pivotArea dataOnly="0" labelOnly="1" outline="0" fieldPosition="0">
        <references count="2">
          <reference field="21" count="1" selected="0">
            <x v="115"/>
          </reference>
          <reference field="22" count="1">
            <x v="145"/>
          </reference>
        </references>
      </pivotArea>
    </format>
    <format dxfId="2082">
      <pivotArea dataOnly="0" labelOnly="1" outline="0" fieldPosition="0">
        <references count="2">
          <reference field="21" count="1" selected="0">
            <x v="116"/>
          </reference>
          <reference field="22" count="1">
            <x v="144"/>
          </reference>
        </references>
      </pivotArea>
    </format>
    <format dxfId="2081">
      <pivotArea dataOnly="0" labelOnly="1" outline="0" fieldPosition="0">
        <references count="2">
          <reference field="21" count="1" selected="0">
            <x v="117"/>
          </reference>
          <reference field="22" count="1">
            <x v="138"/>
          </reference>
        </references>
      </pivotArea>
    </format>
    <format dxfId="2080">
      <pivotArea dataOnly="0" labelOnly="1" outline="0" fieldPosition="0">
        <references count="2">
          <reference field="21" count="1" selected="0">
            <x v="118"/>
          </reference>
          <reference field="22" count="1">
            <x v="16"/>
          </reference>
        </references>
      </pivotArea>
    </format>
    <format dxfId="2079">
      <pivotArea dataOnly="0" labelOnly="1" outline="0" fieldPosition="0">
        <references count="2">
          <reference field="21" count="1" selected="0">
            <x v="119"/>
          </reference>
          <reference field="22" count="1">
            <x v="17"/>
          </reference>
        </references>
      </pivotArea>
    </format>
    <format dxfId="2078">
      <pivotArea dataOnly="0" labelOnly="1" outline="0" fieldPosition="0">
        <references count="2">
          <reference field="21" count="1" selected="0">
            <x v="120"/>
          </reference>
          <reference field="22" count="1">
            <x v="14"/>
          </reference>
        </references>
      </pivotArea>
    </format>
    <format dxfId="2077">
      <pivotArea dataOnly="0" labelOnly="1" outline="0" fieldPosition="0">
        <references count="2">
          <reference field="21" count="1" selected="0">
            <x v="121"/>
          </reference>
          <reference field="22" count="1">
            <x v="15"/>
          </reference>
        </references>
      </pivotArea>
    </format>
    <format dxfId="2076">
      <pivotArea dataOnly="0" labelOnly="1" outline="0" fieldPosition="0">
        <references count="2">
          <reference field="21" count="1" selected="0">
            <x v="122"/>
          </reference>
          <reference field="22" count="1">
            <x v="13"/>
          </reference>
        </references>
      </pivotArea>
    </format>
    <format dxfId="2075">
      <pivotArea dataOnly="0" labelOnly="1" outline="0" fieldPosition="0">
        <references count="2">
          <reference field="21" count="1" selected="0">
            <x v="123"/>
          </reference>
          <reference field="22" count="1">
            <x v="80"/>
          </reference>
        </references>
      </pivotArea>
    </format>
    <format dxfId="2074">
      <pivotArea dataOnly="0" labelOnly="1" outline="0" fieldPosition="0">
        <references count="2">
          <reference field="21" count="1" selected="0">
            <x v="124"/>
          </reference>
          <reference field="22" count="1">
            <x v="81"/>
          </reference>
        </references>
      </pivotArea>
    </format>
    <format dxfId="2073">
      <pivotArea dataOnly="0" labelOnly="1" outline="0" fieldPosition="0">
        <references count="2">
          <reference field="21" count="1" selected="0">
            <x v="125"/>
          </reference>
          <reference field="22" count="1">
            <x v="37"/>
          </reference>
        </references>
      </pivotArea>
    </format>
    <format dxfId="2072">
      <pivotArea dataOnly="0" labelOnly="1" outline="0" fieldPosition="0">
        <references count="2">
          <reference field="21" count="1" selected="0">
            <x v="126"/>
          </reference>
          <reference field="22" count="1">
            <x v="87"/>
          </reference>
        </references>
      </pivotArea>
    </format>
    <format dxfId="2071">
      <pivotArea dataOnly="0" labelOnly="1" outline="0" fieldPosition="0">
        <references count="2">
          <reference field="21" count="1" selected="0">
            <x v="127"/>
          </reference>
          <reference field="22" count="1">
            <x v="41"/>
          </reference>
        </references>
      </pivotArea>
    </format>
    <format dxfId="2070">
      <pivotArea dataOnly="0" labelOnly="1" outline="0" fieldPosition="0">
        <references count="2">
          <reference field="21" count="1" selected="0">
            <x v="128"/>
          </reference>
          <reference field="22" count="1">
            <x v="19"/>
          </reference>
        </references>
      </pivotArea>
    </format>
    <format dxfId="2069">
      <pivotArea dataOnly="0" labelOnly="1" outline="0" fieldPosition="0">
        <references count="2">
          <reference field="21" count="1" selected="0">
            <x v="129"/>
          </reference>
          <reference field="22" count="1">
            <x v="40"/>
          </reference>
        </references>
      </pivotArea>
    </format>
    <format dxfId="2068">
      <pivotArea dataOnly="0" labelOnly="1" outline="0" fieldPosition="0">
        <references count="2">
          <reference field="21" count="1" selected="0">
            <x v="130"/>
          </reference>
          <reference field="22" count="1">
            <x v="59"/>
          </reference>
        </references>
      </pivotArea>
    </format>
    <format dxfId="2067">
      <pivotArea dataOnly="0" labelOnly="1" outline="0" fieldPosition="0">
        <references count="2">
          <reference field="21" count="1" selected="0">
            <x v="131"/>
          </reference>
          <reference field="22" count="1">
            <x v="147"/>
          </reference>
        </references>
      </pivotArea>
    </format>
    <format dxfId="2066">
      <pivotArea dataOnly="0" labelOnly="1" outline="0" fieldPosition="0">
        <references count="2">
          <reference field="21" count="1" selected="0">
            <x v="132"/>
          </reference>
          <reference field="22" count="1">
            <x v="35"/>
          </reference>
        </references>
      </pivotArea>
    </format>
    <format dxfId="2065">
      <pivotArea dataOnly="0" labelOnly="1" outline="0" fieldPosition="0">
        <references count="2">
          <reference field="21" count="1" selected="0">
            <x v="133"/>
          </reference>
          <reference field="22" count="1">
            <x v="63"/>
          </reference>
        </references>
      </pivotArea>
    </format>
    <format dxfId="2064">
      <pivotArea dataOnly="0" labelOnly="1" outline="0" fieldPosition="0">
        <references count="2">
          <reference field="21" count="1" selected="0">
            <x v="134"/>
          </reference>
          <reference field="22" count="1">
            <x v="65"/>
          </reference>
        </references>
      </pivotArea>
    </format>
    <format dxfId="2063">
      <pivotArea dataOnly="0" labelOnly="1" outline="0" fieldPosition="0">
        <references count="2">
          <reference field="21" count="1" selected="0">
            <x v="135"/>
          </reference>
          <reference field="22" count="1">
            <x v="64"/>
          </reference>
        </references>
      </pivotArea>
    </format>
    <format dxfId="2062">
      <pivotArea dataOnly="0" labelOnly="1" outline="0" fieldPosition="0">
        <references count="2">
          <reference field="21" count="1" selected="0">
            <x v="136"/>
          </reference>
          <reference field="22" count="1">
            <x v="136"/>
          </reference>
        </references>
      </pivotArea>
    </format>
    <format dxfId="2061">
      <pivotArea dataOnly="0" labelOnly="1" outline="0" fieldPosition="0">
        <references count="2">
          <reference field="21" count="1" selected="0">
            <x v="137"/>
          </reference>
          <reference field="22" count="1">
            <x v="38"/>
          </reference>
        </references>
      </pivotArea>
    </format>
    <format dxfId="2060">
      <pivotArea dataOnly="0" labelOnly="1" outline="0" fieldPosition="0">
        <references count="2">
          <reference field="21" count="1" selected="0">
            <x v="138"/>
          </reference>
          <reference field="22" count="1">
            <x v="39"/>
          </reference>
        </references>
      </pivotArea>
    </format>
    <format dxfId="2059">
      <pivotArea dataOnly="0" labelOnly="1" outline="0" fieldPosition="0">
        <references count="2">
          <reference field="21" count="1" selected="0">
            <x v="139"/>
          </reference>
          <reference field="22" count="1">
            <x v="49"/>
          </reference>
        </references>
      </pivotArea>
    </format>
    <format dxfId="2058">
      <pivotArea dataOnly="0" labelOnly="1" outline="0" fieldPosition="0">
        <references count="2">
          <reference field="21" count="1" selected="0">
            <x v="140"/>
          </reference>
          <reference field="22" count="1">
            <x v="84"/>
          </reference>
        </references>
      </pivotArea>
    </format>
    <format dxfId="2057">
      <pivotArea dataOnly="0" labelOnly="1" outline="0" fieldPosition="0">
        <references count="2">
          <reference field="21" count="1" selected="0">
            <x v="141"/>
          </reference>
          <reference field="22" count="1">
            <x v="4"/>
          </reference>
        </references>
      </pivotArea>
    </format>
    <format dxfId="2056">
      <pivotArea dataOnly="0" labelOnly="1" outline="0" fieldPosition="0">
        <references count="2">
          <reference field="21" count="1" selected="0">
            <x v="142"/>
          </reference>
          <reference field="22" count="1">
            <x v="143"/>
          </reference>
        </references>
      </pivotArea>
    </format>
    <format dxfId="2055">
      <pivotArea dataOnly="0" labelOnly="1" outline="0" fieldPosition="0">
        <references count="2">
          <reference field="21" count="1" selected="0">
            <x v="143"/>
          </reference>
          <reference field="22" count="1">
            <x v="137"/>
          </reference>
        </references>
      </pivotArea>
    </format>
    <format dxfId="2054">
      <pivotArea dataOnly="0" labelOnly="1" outline="0" fieldPosition="0">
        <references count="2">
          <reference field="21" count="1" selected="0">
            <x v="144"/>
          </reference>
          <reference field="22" count="1">
            <x v="61"/>
          </reference>
        </references>
      </pivotArea>
    </format>
    <format dxfId="2053">
      <pivotArea dataOnly="0" labelOnly="1" outline="0" fieldPosition="0">
        <references count="2">
          <reference field="21" count="1" selected="0">
            <x v="145"/>
          </reference>
          <reference field="22" count="1">
            <x v="33"/>
          </reference>
        </references>
      </pivotArea>
    </format>
    <format dxfId="2052">
      <pivotArea dataOnly="0" labelOnly="1" outline="0" fieldPosition="0">
        <references count="2">
          <reference field="21" count="1" selected="0">
            <x v="146"/>
          </reference>
          <reference field="22" count="1">
            <x v="25"/>
          </reference>
        </references>
      </pivotArea>
    </format>
    <format dxfId="2051">
      <pivotArea dataOnly="0" labelOnly="1" outline="0" fieldPosition="0">
        <references count="2">
          <reference field="21" count="1" selected="0">
            <x v="147"/>
          </reference>
          <reference field="22" count="1">
            <x v="26"/>
          </reference>
        </references>
      </pivotArea>
    </format>
    <format dxfId="2050">
      <pivotArea dataOnly="0" labelOnly="1" outline="0" fieldPosition="0">
        <references count="2">
          <reference field="21" count="1" selected="0">
            <x v="148"/>
          </reference>
          <reference field="22" count="1">
            <x v="34"/>
          </reference>
        </references>
      </pivotArea>
    </format>
    <format dxfId="2049">
      <pivotArea dataOnly="0" labelOnly="1" outline="0" fieldPosition="0">
        <references count="2">
          <reference field="21" count="1" selected="0">
            <x v="149"/>
          </reference>
          <reference field="22" count="1">
            <x v="0"/>
          </reference>
        </references>
      </pivotArea>
    </format>
    <format dxfId="2048">
      <pivotArea dataOnly="0" labelOnly="1" outline="0" fieldPosition="0">
        <references count="2">
          <reference field="21" count="1" selected="0">
            <x v="150"/>
          </reference>
          <reference field="22" count="1">
            <x v="60"/>
          </reference>
        </references>
      </pivotArea>
    </format>
    <format dxfId="2047">
      <pivotArea dataOnly="0" labelOnly="1" outline="0" axis="axisValues" fieldPosition="0"/>
    </format>
    <format dxfId="2046">
      <pivotArea field="22" type="button" dataOnly="0" labelOnly="1" outline="0" axis="axisRow" fieldPosition="1"/>
    </format>
    <format dxfId="2045">
      <pivotArea dataOnly="0" labelOnly="1" grandRow="1" outline="0" fieldPosition="0"/>
    </format>
    <format dxfId="2044">
      <pivotArea dataOnly="0" labelOnly="1" outline="0" fieldPosition="0">
        <references count="2">
          <reference field="21" count="1" selected="0">
            <x v="0"/>
          </reference>
          <reference field="22" count="1">
            <x v="29"/>
          </reference>
        </references>
      </pivotArea>
    </format>
    <format dxfId="2043">
      <pivotArea dataOnly="0" labelOnly="1" outline="0" fieldPosition="0">
        <references count="2">
          <reference field="21" count="1" selected="0">
            <x v="1"/>
          </reference>
          <reference field="22" count="1">
            <x v="139"/>
          </reference>
        </references>
      </pivotArea>
    </format>
    <format dxfId="2042">
      <pivotArea dataOnly="0" labelOnly="1" outline="0" fieldPosition="0">
        <references count="2">
          <reference field="21" count="1" selected="0">
            <x v="2"/>
          </reference>
          <reference field="22" count="1">
            <x v="51"/>
          </reference>
        </references>
      </pivotArea>
    </format>
    <format dxfId="2041">
      <pivotArea dataOnly="0" labelOnly="1" outline="0" fieldPosition="0">
        <references count="2">
          <reference field="21" count="1" selected="0">
            <x v="3"/>
          </reference>
          <reference field="22" count="1">
            <x v="140"/>
          </reference>
        </references>
      </pivotArea>
    </format>
    <format dxfId="2040">
      <pivotArea dataOnly="0" labelOnly="1" outline="0" fieldPosition="0">
        <references count="2">
          <reference field="21" count="1" selected="0">
            <x v="4"/>
          </reference>
          <reference field="22" count="1">
            <x v="111"/>
          </reference>
        </references>
      </pivotArea>
    </format>
    <format dxfId="2039">
      <pivotArea dataOnly="0" labelOnly="1" outline="0" fieldPosition="0">
        <references count="2">
          <reference field="21" count="1" selected="0">
            <x v="5"/>
          </reference>
          <reference field="22" count="1">
            <x v="96"/>
          </reference>
        </references>
      </pivotArea>
    </format>
    <format dxfId="2038">
      <pivotArea dataOnly="0" labelOnly="1" outline="0" fieldPosition="0">
        <references count="2">
          <reference field="21" count="1" selected="0">
            <x v="6"/>
          </reference>
          <reference field="22" count="1">
            <x v="47"/>
          </reference>
        </references>
      </pivotArea>
    </format>
    <format dxfId="2037">
      <pivotArea dataOnly="0" labelOnly="1" outline="0" fieldPosition="0">
        <references count="2">
          <reference field="21" count="1" selected="0">
            <x v="7"/>
          </reference>
          <reference field="22" count="1">
            <x v="52"/>
          </reference>
        </references>
      </pivotArea>
    </format>
    <format dxfId="2036">
      <pivotArea dataOnly="0" labelOnly="1" outline="0" fieldPosition="0">
        <references count="2">
          <reference field="21" count="1" selected="0">
            <x v="8"/>
          </reference>
          <reference field="22" count="1">
            <x v="23"/>
          </reference>
        </references>
      </pivotArea>
    </format>
    <format dxfId="2035">
      <pivotArea dataOnly="0" labelOnly="1" outline="0" fieldPosition="0">
        <references count="2">
          <reference field="21" count="1" selected="0">
            <x v="9"/>
          </reference>
          <reference field="22" count="1">
            <x v="27"/>
          </reference>
        </references>
      </pivotArea>
    </format>
    <format dxfId="2034">
      <pivotArea dataOnly="0" labelOnly="1" outline="0" fieldPosition="0">
        <references count="2">
          <reference field="21" count="1" selected="0">
            <x v="10"/>
          </reference>
          <reference field="22" count="1">
            <x v="28"/>
          </reference>
        </references>
      </pivotArea>
    </format>
    <format dxfId="2033">
      <pivotArea dataOnly="0" labelOnly="1" outline="0" fieldPosition="0">
        <references count="2">
          <reference field="21" count="1" selected="0">
            <x v="11"/>
          </reference>
          <reference field="22" count="1">
            <x v="2"/>
          </reference>
        </references>
      </pivotArea>
    </format>
    <format dxfId="2032">
      <pivotArea dataOnly="0" labelOnly="1" outline="0" fieldPosition="0">
        <references count="2">
          <reference field="21" count="1" selected="0">
            <x v="12"/>
          </reference>
          <reference field="22" count="1">
            <x v="1"/>
          </reference>
        </references>
      </pivotArea>
    </format>
    <format dxfId="2031">
      <pivotArea dataOnly="0" labelOnly="1" outline="0" fieldPosition="0">
        <references count="2">
          <reference field="21" count="1" selected="0">
            <x v="13"/>
          </reference>
          <reference field="22" count="1">
            <x v="3"/>
          </reference>
        </references>
      </pivotArea>
    </format>
    <format dxfId="2030">
      <pivotArea dataOnly="0" labelOnly="1" outline="0" fieldPosition="0">
        <references count="2">
          <reference field="21" count="1" selected="0">
            <x v="14"/>
          </reference>
          <reference field="22" count="1">
            <x v="54"/>
          </reference>
        </references>
      </pivotArea>
    </format>
    <format dxfId="2029">
      <pivotArea dataOnly="0" labelOnly="1" outline="0" fieldPosition="0">
        <references count="2">
          <reference field="21" count="1" selected="0">
            <x v="15"/>
          </reference>
          <reference field="22" count="1">
            <x v="82"/>
          </reference>
        </references>
      </pivotArea>
    </format>
    <format dxfId="2028">
      <pivotArea dataOnly="0" labelOnly="1" outline="0" fieldPosition="0">
        <references count="2">
          <reference field="21" count="1" selected="0">
            <x v="16"/>
          </reference>
          <reference field="22" count="1">
            <x v="42"/>
          </reference>
        </references>
      </pivotArea>
    </format>
    <format dxfId="2027">
      <pivotArea dataOnly="0" labelOnly="1" outline="0" fieldPosition="0">
        <references count="2">
          <reference field="21" count="1" selected="0">
            <x v="17"/>
          </reference>
          <reference field="22" count="1">
            <x v="76"/>
          </reference>
        </references>
      </pivotArea>
    </format>
    <format dxfId="2026">
      <pivotArea dataOnly="0" labelOnly="1" outline="0" fieldPosition="0">
        <references count="2">
          <reference field="21" count="1" selected="0">
            <x v="18"/>
          </reference>
          <reference field="22" count="1">
            <x v="73"/>
          </reference>
        </references>
      </pivotArea>
    </format>
    <format dxfId="2025">
      <pivotArea dataOnly="0" labelOnly="1" outline="0" fieldPosition="0">
        <references count="2">
          <reference field="21" count="1" selected="0">
            <x v="19"/>
          </reference>
          <reference field="22" count="1">
            <x v="68"/>
          </reference>
        </references>
      </pivotArea>
    </format>
    <format dxfId="2024">
      <pivotArea dataOnly="0" labelOnly="1" outline="0" fieldPosition="0">
        <references count="2">
          <reference field="21" count="1" selected="0">
            <x v="20"/>
          </reference>
          <reference field="22" count="1">
            <x v="77"/>
          </reference>
        </references>
      </pivotArea>
    </format>
    <format dxfId="2023">
      <pivotArea dataOnly="0" labelOnly="1" outline="0" fieldPosition="0">
        <references count="2">
          <reference field="21" count="1" selected="0">
            <x v="21"/>
          </reference>
          <reference field="22" count="1">
            <x v="69"/>
          </reference>
        </references>
      </pivotArea>
    </format>
    <format dxfId="2022">
      <pivotArea dataOnly="0" labelOnly="1" outline="0" fieldPosition="0">
        <references count="2">
          <reference field="21" count="1" selected="0">
            <x v="22"/>
          </reference>
          <reference field="22" count="1">
            <x v="66"/>
          </reference>
        </references>
      </pivotArea>
    </format>
    <format dxfId="2021">
      <pivotArea dataOnly="0" labelOnly="1" outline="0" fieldPosition="0">
        <references count="2">
          <reference field="21" count="1" selected="0">
            <x v="23"/>
          </reference>
          <reference field="22" count="1">
            <x v="72"/>
          </reference>
        </references>
      </pivotArea>
    </format>
    <format dxfId="2020">
      <pivotArea dataOnly="0" labelOnly="1" outline="0" fieldPosition="0">
        <references count="2">
          <reference field="21" count="1" selected="0">
            <x v="24"/>
          </reference>
          <reference field="22" count="1">
            <x v="71"/>
          </reference>
        </references>
      </pivotArea>
    </format>
    <format dxfId="2019">
      <pivotArea dataOnly="0" labelOnly="1" outline="0" fieldPosition="0">
        <references count="2">
          <reference field="21" count="1" selected="0">
            <x v="25"/>
          </reference>
          <reference field="22" count="1">
            <x v="98"/>
          </reference>
        </references>
      </pivotArea>
    </format>
    <format dxfId="2018">
      <pivotArea dataOnly="0" labelOnly="1" outline="0" fieldPosition="0">
        <references count="2">
          <reference field="21" count="1" selected="0">
            <x v="26"/>
          </reference>
          <reference field="22" count="1">
            <x v="97"/>
          </reference>
        </references>
      </pivotArea>
    </format>
    <format dxfId="2017">
      <pivotArea dataOnly="0" labelOnly="1" outline="0" fieldPosition="0">
        <references count="2">
          <reference field="21" count="1" selected="0">
            <x v="27"/>
          </reference>
          <reference field="22" count="1">
            <x v="146"/>
          </reference>
        </references>
      </pivotArea>
    </format>
    <format dxfId="2016">
      <pivotArea dataOnly="0" labelOnly="1" outline="0" fieldPosition="0">
        <references count="2">
          <reference field="21" count="1" selected="0">
            <x v="28"/>
          </reference>
          <reference field="22" count="1">
            <x v="101"/>
          </reference>
        </references>
      </pivotArea>
    </format>
    <format dxfId="2015">
      <pivotArea dataOnly="0" labelOnly="1" outline="0" fieldPosition="0">
        <references count="2">
          <reference field="21" count="1" selected="0">
            <x v="29"/>
          </reference>
          <reference field="22" count="1">
            <x v="88"/>
          </reference>
        </references>
      </pivotArea>
    </format>
    <format dxfId="2014">
      <pivotArea dataOnly="0" labelOnly="1" outline="0" fieldPosition="0">
        <references count="2">
          <reference field="21" count="1" selected="0">
            <x v="30"/>
          </reference>
          <reference field="22" count="1">
            <x v="99"/>
          </reference>
        </references>
      </pivotArea>
    </format>
    <format dxfId="2013">
      <pivotArea dataOnly="0" labelOnly="1" outline="0" fieldPosition="0">
        <references count="2">
          <reference field="21" count="1" selected="0">
            <x v="31"/>
          </reference>
          <reference field="22" count="1">
            <x v="20"/>
          </reference>
        </references>
      </pivotArea>
    </format>
    <format dxfId="2012">
      <pivotArea dataOnly="0" labelOnly="1" outline="0" fieldPosition="0">
        <references count="2">
          <reference field="21" count="1" selected="0">
            <x v="32"/>
          </reference>
          <reference field="22" count="1">
            <x v="18"/>
          </reference>
        </references>
      </pivotArea>
    </format>
    <format dxfId="2011">
      <pivotArea dataOnly="0" labelOnly="1" outline="0" fieldPosition="0">
        <references count="2">
          <reference field="21" count="1" selected="0">
            <x v="33"/>
          </reference>
          <reference field="22" count="1">
            <x v="62"/>
          </reference>
        </references>
      </pivotArea>
    </format>
    <format dxfId="2010">
      <pivotArea dataOnly="0" labelOnly="1" outline="0" fieldPosition="0">
        <references count="2">
          <reference field="21" count="1" selected="0">
            <x v="34"/>
          </reference>
          <reference field="22" count="1">
            <x v="150"/>
          </reference>
        </references>
      </pivotArea>
    </format>
    <format dxfId="2009">
      <pivotArea dataOnly="0" labelOnly="1" outline="0" fieldPosition="0">
        <references count="2">
          <reference field="21" count="1" selected="0">
            <x v="35"/>
          </reference>
          <reference field="22" count="1">
            <x v="67"/>
          </reference>
        </references>
      </pivotArea>
    </format>
    <format dxfId="2008">
      <pivotArea dataOnly="0" labelOnly="1" outline="0" fieldPosition="0">
        <references count="2">
          <reference field="21" count="1" selected="0">
            <x v="36"/>
          </reference>
          <reference field="22" count="1">
            <x v="12"/>
          </reference>
        </references>
      </pivotArea>
    </format>
    <format dxfId="2007">
      <pivotArea dataOnly="0" labelOnly="1" outline="0" fieldPosition="0">
        <references count="2">
          <reference field="21" count="1" selected="0">
            <x v="37"/>
          </reference>
          <reference field="22" count="1">
            <x v="70"/>
          </reference>
        </references>
      </pivotArea>
    </format>
    <format dxfId="2006">
      <pivotArea dataOnly="0" labelOnly="1" outline="0" fieldPosition="0">
        <references count="2">
          <reference field="21" count="1" selected="0">
            <x v="38"/>
          </reference>
          <reference field="22" count="1">
            <x v="86"/>
          </reference>
        </references>
      </pivotArea>
    </format>
    <format dxfId="2005">
      <pivotArea dataOnly="0" labelOnly="1" outline="0" fieldPosition="0">
        <references count="2">
          <reference field="21" count="1" selected="0">
            <x v="39"/>
          </reference>
          <reference field="22" count="1">
            <x v="100"/>
          </reference>
        </references>
      </pivotArea>
    </format>
    <format dxfId="2004">
      <pivotArea dataOnly="0" labelOnly="1" outline="0" fieldPosition="0">
        <references count="2">
          <reference field="21" count="1" selected="0">
            <x v="40"/>
          </reference>
          <reference field="22" count="1">
            <x v="43"/>
          </reference>
        </references>
      </pivotArea>
    </format>
    <format dxfId="2003">
      <pivotArea dataOnly="0" labelOnly="1" outline="0" fieldPosition="0">
        <references count="2">
          <reference field="21" count="1" selected="0">
            <x v="41"/>
          </reference>
          <reference field="22" count="1">
            <x v="79"/>
          </reference>
        </references>
      </pivotArea>
    </format>
    <format dxfId="2002">
      <pivotArea dataOnly="0" labelOnly="1" outline="0" fieldPosition="0">
        <references count="2">
          <reference field="21" count="1" selected="0">
            <x v="42"/>
          </reference>
          <reference field="22" count="1">
            <x v="75"/>
          </reference>
        </references>
      </pivotArea>
    </format>
    <format dxfId="2001">
      <pivotArea dataOnly="0" labelOnly="1" outline="0" fieldPosition="0">
        <references count="2">
          <reference field="21" count="1" selected="0">
            <x v="43"/>
          </reference>
          <reference field="22" count="1">
            <x v="74"/>
          </reference>
        </references>
      </pivotArea>
    </format>
    <format dxfId="2000">
      <pivotArea dataOnly="0" labelOnly="1" outline="0" fieldPosition="0">
        <references count="2">
          <reference field="21" count="1" selected="0">
            <x v="44"/>
          </reference>
          <reference field="22" count="1">
            <x v="44"/>
          </reference>
        </references>
      </pivotArea>
    </format>
    <format dxfId="1999">
      <pivotArea dataOnly="0" labelOnly="1" outline="0" fieldPosition="0">
        <references count="2">
          <reference field="21" count="1" selected="0">
            <x v="45"/>
          </reference>
          <reference field="22" count="1">
            <x v="89"/>
          </reference>
        </references>
      </pivotArea>
    </format>
    <format dxfId="1998">
      <pivotArea dataOnly="0" labelOnly="1" outline="0" fieldPosition="0">
        <references count="2">
          <reference field="21" count="1" selected="0">
            <x v="46"/>
          </reference>
          <reference field="22" count="1">
            <x v="21"/>
          </reference>
        </references>
      </pivotArea>
    </format>
    <format dxfId="1997">
      <pivotArea dataOnly="0" labelOnly="1" outline="0" fieldPosition="0">
        <references count="2">
          <reference field="21" count="1" selected="0">
            <x v="47"/>
          </reference>
          <reference field="22" count="1">
            <x v="148"/>
          </reference>
        </references>
      </pivotArea>
    </format>
    <format dxfId="1996">
      <pivotArea dataOnly="0" labelOnly="1" outline="0" fieldPosition="0">
        <references count="2">
          <reference field="21" count="1" selected="0">
            <x v="48"/>
          </reference>
          <reference field="22" count="1">
            <x v="95"/>
          </reference>
        </references>
      </pivotArea>
    </format>
    <format dxfId="1995">
      <pivotArea dataOnly="0" labelOnly="1" outline="0" fieldPosition="0">
        <references count="2">
          <reference field="21" count="1" selected="0">
            <x v="49"/>
          </reference>
          <reference field="22" count="1">
            <x v="11"/>
          </reference>
        </references>
      </pivotArea>
    </format>
    <format dxfId="1994">
      <pivotArea dataOnly="0" labelOnly="1" outline="0" fieldPosition="0">
        <references count="2">
          <reference field="21" count="1" selected="0">
            <x v="50"/>
          </reference>
          <reference field="22" count="1">
            <x v="78"/>
          </reference>
        </references>
      </pivotArea>
    </format>
    <format dxfId="1993">
      <pivotArea dataOnly="0" labelOnly="1" outline="0" fieldPosition="0">
        <references count="2">
          <reference field="21" count="1" selected="0">
            <x v="51"/>
          </reference>
          <reference field="22" count="1">
            <x v="94"/>
          </reference>
        </references>
      </pivotArea>
    </format>
    <format dxfId="1992">
      <pivotArea dataOnly="0" labelOnly="1" outline="0" fieldPosition="0">
        <references count="2">
          <reference field="21" count="1" selected="0">
            <x v="52"/>
          </reference>
          <reference field="22" count="1">
            <x v="48"/>
          </reference>
        </references>
      </pivotArea>
    </format>
    <format dxfId="1991">
      <pivotArea dataOnly="0" labelOnly="1" outline="0" fieldPosition="0">
        <references count="2">
          <reference field="21" count="1" selected="0">
            <x v="53"/>
          </reference>
          <reference field="22" count="1">
            <x v="102"/>
          </reference>
        </references>
      </pivotArea>
    </format>
    <format dxfId="1990">
      <pivotArea dataOnly="0" labelOnly="1" outline="0" fieldPosition="0">
        <references count="2">
          <reference field="21" count="1" selected="0">
            <x v="54"/>
          </reference>
          <reference field="22" count="1">
            <x v="107"/>
          </reference>
        </references>
      </pivotArea>
    </format>
    <format dxfId="1989">
      <pivotArea dataOnly="0" labelOnly="1" outline="0" fieldPosition="0">
        <references count="2">
          <reference field="21" count="1" selected="0">
            <x v="55"/>
          </reference>
          <reference field="22" count="1">
            <x v="103"/>
          </reference>
        </references>
      </pivotArea>
    </format>
    <format dxfId="1988">
      <pivotArea dataOnly="0" labelOnly="1" outline="0" fieldPosition="0">
        <references count="2">
          <reference field="21" count="1" selected="0">
            <x v="56"/>
          </reference>
          <reference field="22" count="1">
            <x v="105"/>
          </reference>
        </references>
      </pivotArea>
    </format>
    <format dxfId="1987">
      <pivotArea dataOnly="0" labelOnly="1" outline="0" fieldPosition="0">
        <references count="2">
          <reference field="21" count="1" selected="0">
            <x v="57"/>
          </reference>
          <reference field="22" count="1">
            <x v="104"/>
          </reference>
        </references>
      </pivotArea>
    </format>
    <format dxfId="1986">
      <pivotArea dataOnly="0" labelOnly="1" outline="0" fieldPosition="0">
        <references count="2">
          <reference field="21" count="1" selected="0">
            <x v="58"/>
          </reference>
          <reference field="22" count="1">
            <x v="106"/>
          </reference>
        </references>
      </pivotArea>
    </format>
    <format dxfId="1985">
      <pivotArea dataOnly="0" labelOnly="1" outline="0" fieldPosition="0">
        <references count="2">
          <reference field="21" count="1" selected="0">
            <x v="59"/>
          </reference>
          <reference field="22" count="1">
            <x v="50"/>
          </reference>
        </references>
      </pivotArea>
    </format>
    <format dxfId="1984">
      <pivotArea dataOnly="0" labelOnly="1" outline="0" fieldPosition="0">
        <references count="2">
          <reference field="21" count="1" selected="0">
            <x v="60"/>
          </reference>
          <reference field="22" count="1">
            <x v="36"/>
          </reference>
        </references>
      </pivotArea>
    </format>
    <format dxfId="1983">
      <pivotArea dataOnly="0" labelOnly="1" outline="0" fieldPosition="0">
        <references count="2">
          <reference field="21" count="1" selected="0">
            <x v="61"/>
          </reference>
          <reference field="22" count="1">
            <x v="142"/>
          </reference>
        </references>
      </pivotArea>
    </format>
    <format dxfId="1982">
      <pivotArea dataOnly="0" labelOnly="1" outline="0" fieldPosition="0">
        <references count="2">
          <reference field="21" count="1" selected="0">
            <x v="62"/>
          </reference>
          <reference field="22" count="1">
            <x v="141"/>
          </reference>
        </references>
      </pivotArea>
    </format>
    <format dxfId="1981">
      <pivotArea dataOnly="0" labelOnly="1" outline="0" fieldPosition="0">
        <references count="2">
          <reference field="21" count="1" selected="0">
            <x v="63"/>
          </reference>
          <reference field="22" count="1">
            <x v="128"/>
          </reference>
        </references>
      </pivotArea>
    </format>
    <format dxfId="1980">
      <pivotArea dataOnly="0" labelOnly="1" outline="0" fieldPosition="0">
        <references count="2">
          <reference field="21" count="1" selected="0">
            <x v="64"/>
          </reference>
          <reference field="22" count="1">
            <x v="116"/>
          </reference>
        </references>
      </pivotArea>
    </format>
    <format dxfId="1979">
      <pivotArea dataOnly="0" labelOnly="1" outline="0" fieldPosition="0">
        <references count="2">
          <reference field="21" count="1" selected="0">
            <x v="65"/>
          </reference>
          <reference field="22" count="1">
            <x v="134"/>
          </reference>
        </references>
      </pivotArea>
    </format>
    <format dxfId="1978">
      <pivotArea dataOnly="0" labelOnly="1" outline="0" fieldPosition="0">
        <references count="2">
          <reference field="21" count="1" selected="0">
            <x v="66"/>
          </reference>
          <reference field="22" count="1">
            <x v="10"/>
          </reference>
        </references>
      </pivotArea>
    </format>
    <format dxfId="1977">
      <pivotArea dataOnly="0" labelOnly="1" outline="0" fieldPosition="0">
        <references count="2">
          <reference field="21" count="1" selected="0">
            <x v="67"/>
          </reference>
          <reference field="22" count="1">
            <x v="6"/>
          </reference>
        </references>
      </pivotArea>
    </format>
    <format dxfId="1976">
      <pivotArea dataOnly="0" labelOnly="1" outline="0" fieldPosition="0">
        <references count="2">
          <reference field="21" count="1" selected="0">
            <x v="68"/>
          </reference>
          <reference field="22" count="1">
            <x v="9"/>
          </reference>
        </references>
      </pivotArea>
    </format>
    <format dxfId="1975">
      <pivotArea dataOnly="0" labelOnly="1" outline="0" fieldPosition="0">
        <references count="2">
          <reference field="21" count="1" selected="0">
            <x v="69"/>
          </reference>
          <reference field="22" count="1">
            <x v="7"/>
          </reference>
        </references>
      </pivotArea>
    </format>
    <format dxfId="1974">
      <pivotArea dataOnly="0" labelOnly="1" outline="0" fieldPosition="0">
        <references count="2">
          <reference field="21" count="1" selected="0">
            <x v="70"/>
          </reference>
          <reference field="22" count="1">
            <x v="8"/>
          </reference>
        </references>
      </pivotArea>
    </format>
    <format dxfId="1973">
      <pivotArea dataOnly="0" labelOnly="1" outline="0" fieldPosition="0">
        <references count="2">
          <reference field="21" count="1" selected="0">
            <x v="71"/>
          </reference>
          <reference field="22" count="1">
            <x v="5"/>
          </reference>
        </references>
      </pivotArea>
    </format>
    <format dxfId="1972">
      <pivotArea dataOnly="0" labelOnly="1" outline="0" fieldPosition="0">
        <references count="2">
          <reference field="21" count="1" selected="0">
            <x v="72"/>
          </reference>
          <reference field="22" count="1">
            <x v="83"/>
          </reference>
        </references>
      </pivotArea>
    </format>
    <format dxfId="1971">
      <pivotArea dataOnly="0" labelOnly="1" outline="0" fieldPosition="0">
        <references count="2">
          <reference field="21" count="1" selected="0">
            <x v="73"/>
          </reference>
          <reference field="22" count="1">
            <x v="133"/>
          </reference>
        </references>
      </pivotArea>
    </format>
    <format dxfId="1970">
      <pivotArea dataOnly="0" labelOnly="1" outline="0" fieldPosition="0">
        <references count="2">
          <reference field="21" count="1" selected="0">
            <x v="74"/>
          </reference>
          <reference field="22" count="1">
            <x v="122"/>
          </reference>
        </references>
      </pivotArea>
    </format>
    <format dxfId="1969">
      <pivotArea dataOnly="0" labelOnly="1" outline="0" fieldPosition="0">
        <references count="2">
          <reference field="21" count="1" selected="0">
            <x v="75"/>
          </reference>
          <reference field="22" count="1">
            <x v="120"/>
          </reference>
        </references>
      </pivotArea>
    </format>
    <format dxfId="1968">
      <pivotArea dataOnly="0" labelOnly="1" outline="0" fieldPosition="0">
        <references count="2">
          <reference field="21" count="1" selected="0">
            <x v="76"/>
          </reference>
          <reference field="22" count="1">
            <x v="118"/>
          </reference>
        </references>
      </pivotArea>
    </format>
    <format dxfId="1967">
      <pivotArea dataOnly="0" labelOnly="1" outline="0" fieldPosition="0">
        <references count="2">
          <reference field="21" count="1" selected="0">
            <x v="77"/>
          </reference>
          <reference field="22" count="1">
            <x v="123"/>
          </reference>
        </references>
      </pivotArea>
    </format>
    <format dxfId="1966">
      <pivotArea dataOnly="0" labelOnly="1" outline="0" fieldPosition="0">
        <references count="2">
          <reference field="21" count="1" selected="0">
            <x v="78"/>
          </reference>
          <reference field="22" count="1">
            <x v="117"/>
          </reference>
        </references>
      </pivotArea>
    </format>
    <format dxfId="1965">
      <pivotArea dataOnly="0" labelOnly="1" outline="0" fieldPosition="0">
        <references count="2">
          <reference field="21" count="1" selected="0">
            <x v="79"/>
          </reference>
          <reference field="22" count="1">
            <x v="126"/>
          </reference>
        </references>
      </pivotArea>
    </format>
    <format dxfId="1964">
      <pivotArea dataOnly="0" labelOnly="1" outline="0" fieldPosition="0">
        <references count="2">
          <reference field="21" count="1" selected="0">
            <x v="80"/>
          </reference>
          <reference field="22" count="1">
            <x v="129"/>
          </reference>
        </references>
      </pivotArea>
    </format>
    <format dxfId="1963">
      <pivotArea dataOnly="0" labelOnly="1" outline="0" fieldPosition="0">
        <references count="2">
          <reference field="21" count="1" selected="0">
            <x v="81"/>
          </reference>
          <reference field="22" count="1">
            <x v="135"/>
          </reference>
        </references>
      </pivotArea>
    </format>
    <format dxfId="1962">
      <pivotArea dataOnly="0" labelOnly="1" outline="0" fieldPosition="0">
        <references count="2">
          <reference field="21" count="1" selected="0">
            <x v="82"/>
          </reference>
          <reference field="22" count="1">
            <x v="130"/>
          </reference>
        </references>
      </pivotArea>
    </format>
    <format dxfId="1961">
      <pivotArea dataOnly="0" labelOnly="1" outline="0" fieldPosition="0">
        <references count="2">
          <reference field="21" count="1" selected="0">
            <x v="83"/>
          </reference>
          <reference field="22" count="1">
            <x v="119"/>
          </reference>
        </references>
      </pivotArea>
    </format>
    <format dxfId="1960">
      <pivotArea dataOnly="0" labelOnly="1" outline="0" fieldPosition="0">
        <references count="2">
          <reference field="21" count="1" selected="0">
            <x v="84"/>
          </reference>
          <reference field="22" count="1">
            <x v="127"/>
          </reference>
        </references>
      </pivotArea>
    </format>
    <format dxfId="1959">
      <pivotArea dataOnly="0" labelOnly="1" outline="0" fieldPosition="0">
        <references count="2">
          <reference field="21" count="1" selected="0">
            <x v="85"/>
          </reference>
          <reference field="22" count="1">
            <x v="113"/>
          </reference>
        </references>
      </pivotArea>
    </format>
    <format dxfId="1958">
      <pivotArea dataOnly="0" labelOnly="1" outline="0" fieldPosition="0">
        <references count="2">
          <reference field="21" count="1" selected="0">
            <x v="86"/>
          </reference>
          <reference field="22" count="1">
            <x v="112"/>
          </reference>
        </references>
      </pivotArea>
    </format>
    <format dxfId="1957">
      <pivotArea dataOnly="0" labelOnly="1" outline="0" fieldPosition="0">
        <references count="2">
          <reference field="21" count="1" selected="0">
            <x v="87"/>
          </reference>
          <reference field="22" count="1">
            <x v="45"/>
          </reference>
        </references>
      </pivotArea>
    </format>
    <format dxfId="1956">
      <pivotArea dataOnly="0" labelOnly="1" outline="0" fieldPosition="0">
        <references count="2">
          <reference field="21" count="1" selected="0">
            <x v="88"/>
          </reference>
          <reference field="22" count="1">
            <x v="22"/>
          </reference>
        </references>
      </pivotArea>
    </format>
    <format dxfId="1955">
      <pivotArea dataOnly="0" labelOnly="1" outline="0" fieldPosition="0">
        <references count="2">
          <reference field="21" count="1" selected="0">
            <x v="89"/>
          </reference>
          <reference field="22" count="1">
            <x v="131"/>
          </reference>
        </references>
      </pivotArea>
    </format>
    <format dxfId="1954">
      <pivotArea dataOnly="0" labelOnly="1" outline="0" fieldPosition="0">
        <references count="2">
          <reference field="21" count="1" selected="0">
            <x v="90"/>
          </reference>
          <reference field="22" count="1">
            <x v="24"/>
          </reference>
        </references>
      </pivotArea>
    </format>
    <format dxfId="1953">
      <pivotArea dataOnly="0" labelOnly="1" outline="0" fieldPosition="0">
        <references count="2">
          <reference field="21" count="1" selected="0">
            <x v="91"/>
          </reference>
          <reference field="22" count="1">
            <x v="58"/>
          </reference>
        </references>
      </pivotArea>
    </format>
    <format dxfId="1952">
      <pivotArea dataOnly="0" labelOnly="1" outline="0" fieldPosition="0">
        <references count="2">
          <reference field="21" count="1" selected="0">
            <x v="92"/>
          </reference>
          <reference field="22" count="1">
            <x v="55"/>
          </reference>
        </references>
      </pivotArea>
    </format>
    <format dxfId="1951">
      <pivotArea dataOnly="0" labelOnly="1" outline="0" fieldPosition="0">
        <references count="2">
          <reference field="21" count="1" selected="0">
            <x v="93"/>
          </reference>
          <reference field="22" count="1">
            <x v="56"/>
          </reference>
        </references>
      </pivotArea>
    </format>
    <format dxfId="1950">
      <pivotArea dataOnly="0" labelOnly="1" outline="0" fieldPosition="0">
        <references count="2">
          <reference field="21" count="1" selected="0">
            <x v="94"/>
          </reference>
          <reference field="22" count="1">
            <x v="110"/>
          </reference>
        </references>
      </pivotArea>
    </format>
    <format dxfId="1949">
      <pivotArea dataOnly="0" labelOnly="1" outline="0" fieldPosition="0">
        <references count="2">
          <reference field="21" count="1" selected="0">
            <x v="95"/>
          </reference>
          <reference field="22" count="1">
            <x v="109"/>
          </reference>
        </references>
      </pivotArea>
    </format>
    <format dxfId="1948">
      <pivotArea dataOnly="0" labelOnly="1" outline="0" fieldPosition="0">
        <references count="2">
          <reference field="21" count="1" selected="0">
            <x v="96"/>
          </reference>
          <reference field="22" count="1">
            <x v="57"/>
          </reference>
        </references>
      </pivotArea>
    </format>
    <format dxfId="1947">
      <pivotArea dataOnly="0" labelOnly="1" outline="0" fieldPosition="0">
        <references count="2">
          <reference field="21" count="1" selected="0">
            <x v="97"/>
          </reference>
          <reference field="22" count="1">
            <x v="125"/>
          </reference>
        </references>
      </pivotArea>
    </format>
    <format dxfId="1946">
      <pivotArea dataOnly="0" labelOnly="1" outline="0" fieldPosition="0">
        <references count="2">
          <reference field="21" count="1" selected="0">
            <x v="98"/>
          </reference>
          <reference field="22" count="1">
            <x v="30"/>
          </reference>
        </references>
      </pivotArea>
    </format>
    <format dxfId="1945">
      <pivotArea dataOnly="0" labelOnly="1" outline="0" fieldPosition="0">
        <references count="2">
          <reference field="21" count="1" selected="0">
            <x v="99"/>
          </reference>
          <reference field="22" count="1">
            <x v="121"/>
          </reference>
        </references>
      </pivotArea>
    </format>
    <format dxfId="1944">
      <pivotArea dataOnly="0" labelOnly="1" outline="0" fieldPosition="0">
        <references count="2">
          <reference field="21" count="1" selected="0">
            <x v="100"/>
          </reference>
          <reference field="22" count="1">
            <x v="124"/>
          </reference>
        </references>
      </pivotArea>
    </format>
    <format dxfId="1943">
      <pivotArea dataOnly="0" labelOnly="1" outline="0" fieldPosition="0">
        <references count="2">
          <reference field="21" count="1" selected="0">
            <x v="101"/>
          </reference>
          <reference field="22" count="1">
            <x v="115"/>
          </reference>
        </references>
      </pivotArea>
    </format>
    <format dxfId="1942">
      <pivotArea dataOnly="0" labelOnly="1" outline="0" fieldPosition="0">
        <references count="2">
          <reference field="21" count="1" selected="0">
            <x v="102"/>
          </reference>
          <reference field="22" count="1">
            <x v="91"/>
          </reference>
        </references>
      </pivotArea>
    </format>
    <format dxfId="1941">
      <pivotArea dataOnly="0" labelOnly="1" outline="0" fieldPosition="0">
        <references count="2">
          <reference field="21" count="1" selected="0">
            <x v="103"/>
          </reference>
          <reference field="22" count="1">
            <x v="92"/>
          </reference>
        </references>
      </pivotArea>
    </format>
    <format dxfId="1940">
      <pivotArea dataOnly="0" labelOnly="1" outline="0" fieldPosition="0">
        <references count="2">
          <reference field="21" count="1" selected="0">
            <x v="104"/>
          </reference>
          <reference field="22" count="1">
            <x v="149"/>
          </reference>
        </references>
      </pivotArea>
    </format>
    <format dxfId="1939">
      <pivotArea dataOnly="0" labelOnly="1" outline="0" fieldPosition="0">
        <references count="2">
          <reference field="21" count="1" selected="0">
            <x v="105"/>
          </reference>
          <reference field="22" count="1">
            <x v="90"/>
          </reference>
        </references>
      </pivotArea>
    </format>
    <format dxfId="1938">
      <pivotArea dataOnly="0" labelOnly="1" outline="0" fieldPosition="0">
        <references count="2">
          <reference field="21" count="1" selected="0">
            <x v="106"/>
          </reference>
          <reference field="22" count="1">
            <x v="46"/>
          </reference>
        </references>
      </pivotArea>
    </format>
    <format dxfId="1937">
      <pivotArea dataOnly="0" labelOnly="1" outline="0" fieldPosition="0">
        <references count="2">
          <reference field="21" count="1" selected="0">
            <x v="107"/>
          </reference>
          <reference field="22" count="1">
            <x v="132"/>
          </reference>
        </references>
      </pivotArea>
    </format>
    <format dxfId="1936">
      <pivotArea dataOnly="0" labelOnly="1" outline="0" fieldPosition="0">
        <references count="2">
          <reference field="21" count="1" selected="0">
            <x v="108"/>
          </reference>
          <reference field="22" count="1">
            <x v="108"/>
          </reference>
        </references>
      </pivotArea>
    </format>
    <format dxfId="1935">
      <pivotArea dataOnly="0" labelOnly="1" outline="0" fieldPosition="0">
        <references count="2">
          <reference field="21" count="1" selected="0">
            <x v="109"/>
          </reference>
          <reference field="22" count="1">
            <x v="53"/>
          </reference>
        </references>
      </pivotArea>
    </format>
    <format dxfId="1934">
      <pivotArea dataOnly="0" labelOnly="1" outline="0" fieldPosition="0">
        <references count="2">
          <reference field="21" count="1" selected="0">
            <x v="110"/>
          </reference>
          <reference field="22" count="1">
            <x v="114"/>
          </reference>
        </references>
      </pivotArea>
    </format>
    <format dxfId="1933">
      <pivotArea dataOnly="0" labelOnly="1" outline="0" fieldPosition="0">
        <references count="2">
          <reference field="21" count="1" selected="0">
            <x v="111"/>
          </reference>
          <reference field="22" count="1">
            <x v="31"/>
          </reference>
        </references>
      </pivotArea>
    </format>
    <format dxfId="1932">
      <pivotArea dataOnly="0" labelOnly="1" outline="0" fieldPosition="0">
        <references count="2">
          <reference field="21" count="1" selected="0">
            <x v="112"/>
          </reference>
          <reference field="22" count="1">
            <x v="93"/>
          </reference>
        </references>
      </pivotArea>
    </format>
    <format dxfId="1931">
      <pivotArea dataOnly="0" labelOnly="1" outline="0" fieldPosition="0">
        <references count="2">
          <reference field="21" count="1" selected="0">
            <x v="113"/>
          </reference>
          <reference field="22" count="1">
            <x v="85"/>
          </reference>
        </references>
      </pivotArea>
    </format>
    <format dxfId="1930">
      <pivotArea dataOnly="0" labelOnly="1" outline="0" fieldPosition="0">
        <references count="2">
          <reference field="21" count="1" selected="0">
            <x v="114"/>
          </reference>
          <reference field="22" count="1">
            <x v="32"/>
          </reference>
        </references>
      </pivotArea>
    </format>
    <format dxfId="1929">
      <pivotArea dataOnly="0" labelOnly="1" outline="0" fieldPosition="0">
        <references count="2">
          <reference field="21" count="1" selected="0">
            <x v="115"/>
          </reference>
          <reference field="22" count="1">
            <x v="145"/>
          </reference>
        </references>
      </pivotArea>
    </format>
    <format dxfId="1928">
      <pivotArea dataOnly="0" labelOnly="1" outline="0" fieldPosition="0">
        <references count="2">
          <reference field="21" count="1" selected="0">
            <x v="116"/>
          </reference>
          <reference field="22" count="1">
            <x v="144"/>
          </reference>
        </references>
      </pivotArea>
    </format>
    <format dxfId="1927">
      <pivotArea dataOnly="0" labelOnly="1" outline="0" fieldPosition="0">
        <references count="2">
          <reference field="21" count="1" selected="0">
            <x v="117"/>
          </reference>
          <reference field="22" count="1">
            <x v="138"/>
          </reference>
        </references>
      </pivotArea>
    </format>
    <format dxfId="1926">
      <pivotArea dataOnly="0" labelOnly="1" outline="0" fieldPosition="0">
        <references count="2">
          <reference field="21" count="1" selected="0">
            <x v="118"/>
          </reference>
          <reference field="22" count="1">
            <x v="16"/>
          </reference>
        </references>
      </pivotArea>
    </format>
    <format dxfId="1925">
      <pivotArea dataOnly="0" labelOnly="1" outline="0" fieldPosition="0">
        <references count="2">
          <reference field="21" count="1" selected="0">
            <x v="119"/>
          </reference>
          <reference field="22" count="1">
            <x v="17"/>
          </reference>
        </references>
      </pivotArea>
    </format>
    <format dxfId="1924">
      <pivotArea dataOnly="0" labelOnly="1" outline="0" fieldPosition="0">
        <references count="2">
          <reference field="21" count="1" selected="0">
            <x v="120"/>
          </reference>
          <reference field="22" count="1">
            <x v="14"/>
          </reference>
        </references>
      </pivotArea>
    </format>
    <format dxfId="1923">
      <pivotArea dataOnly="0" labelOnly="1" outline="0" fieldPosition="0">
        <references count="2">
          <reference field="21" count="1" selected="0">
            <x v="121"/>
          </reference>
          <reference field="22" count="1">
            <x v="15"/>
          </reference>
        </references>
      </pivotArea>
    </format>
    <format dxfId="1922">
      <pivotArea dataOnly="0" labelOnly="1" outline="0" fieldPosition="0">
        <references count="2">
          <reference field="21" count="1" selected="0">
            <x v="122"/>
          </reference>
          <reference field="22" count="1">
            <x v="13"/>
          </reference>
        </references>
      </pivotArea>
    </format>
    <format dxfId="1921">
      <pivotArea dataOnly="0" labelOnly="1" outline="0" fieldPosition="0">
        <references count="2">
          <reference field="21" count="1" selected="0">
            <x v="123"/>
          </reference>
          <reference field="22" count="1">
            <x v="80"/>
          </reference>
        </references>
      </pivotArea>
    </format>
    <format dxfId="1920">
      <pivotArea dataOnly="0" labelOnly="1" outline="0" fieldPosition="0">
        <references count="2">
          <reference field="21" count="1" selected="0">
            <x v="124"/>
          </reference>
          <reference field="22" count="1">
            <x v="81"/>
          </reference>
        </references>
      </pivotArea>
    </format>
    <format dxfId="1919">
      <pivotArea dataOnly="0" labelOnly="1" outline="0" fieldPosition="0">
        <references count="2">
          <reference field="21" count="1" selected="0">
            <x v="125"/>
          </reference>
          <reference field="22" count="1">
            <x v="37"/>
          </reference>
        </references>
      </pivotArea>
    </format>
    <format dxfId="1918">
      <pivotArea dataOnly="0" labelOnly="1" outline="0" fieldPosition="0">
        <references count="2">
          <reference field="21" count="1" selected="0">
            <x v="126"/>
          </reference>
          <reference field="22" count="1">
            <x v="87"/>
          </reference>
        </references>
      </pivotArea>
    </format>
    <format dxfId="1917">
      <pivotArea dataOnly="0" labelOnly="1" outline="0" fieldPosition="0">
        <references count="2">
          <reference field="21" count="1" selected="0">
            <x v="127"/>
          </reference>
          <reference field="22" count="1">
            <x v="41"/>
          </reference>
        </references>
      </pivotArea>
    </format>
    <format dxfId="1916">
      <pivotArea dataOnly="0" labelOnly="1" outline="0" fieldPosition="0">
        <references count="2">
          <reference field="21" count="1" selected="0">
            <x v="128"/>
          </reference>
          <reference field="22" count="1">
            <x v="19"/>
          </reference>
        </references>
      </pivotArea>
    </format>
    <format dxfId="1915">
      <pivotArea dataOnly="0" labelOnly="1" outline="0" fieldPosition="0">
        <references count="2">
          <reference field="21" count="1" selected="0">
            <x v="129"/>
          </reference>
          <reference field="22" count="1">
            <x v="40"/>
          </reference>
        </references>
      </pivotArea>
    </format>
    <format dxfId="1914">
      <pivotArea dataOnly="0" labelOnly="1" outline="0" fieldPosition="0">
        <references count="2">
          <reference field="21" count="1" selected="0">
            <x v="130"/>
          </reference>
          <reference field="22" count="1">
            <x v="59"/>
          </reference>
        </references>
      </pivotArea>
    </format>
    <format dxfId="1913">
      <pivotArea dataOnly="0" labelOnly="1" outline="0" fieldPosition="0">
        <references count="2">
          <reference field="21" count="1" selected="0">
            <x v="131"/>
          </reference>
          <reference field="22" count="1">
            <x v="147"/>
          </reference>
        </references>
      </pivotArea>
    </format>
    <format dxfId="1912">
      <pivotArea dataOnly="0" labelOnly="1" outline="0" fieldPosition="0">
        <references count="2">
          <reference field="21" count="1" selected="0">
            <x v="132"/>
          </reference>
          <reference field="22" count="1">
            <x v="35"/>
          </reference>
        </references>
      </pivotArea>
    </format>
    <format dxfId="1911">
      <pivotArea dataOnly="0" labelOnly="1" outline="0" fieldPosition="0">
        <references count="2">
          <reference field="21" count="1" selected="0">
            <x v="133"/>
          </reference>
          <reference field="22" count="1">
            <x v="63"/>
          </reference>
        </references>
      </pivotArea>
    </format>
    <format dxfId="1910">
      <pivotArea dataOnly="0" labelOnly="1" outline="0" fieldPosition="0">
        <references count="2">
          <reference field="21" count="1" selected="0">
            <x v="134"/>
          </reference>
          <reference field="22" count="1">
            <x v="65"/>
          </reference>
        </references>
      </pivotArea>
    </format>
    <format dxfId="1909">
      <pivotArea dataOnly="0" labelOnly="1" outline="0" fieldPosition="0">
        <references count="2">
          <reference field="21" count="1" selected="0">
            <x v="135"/>
          </reference>
          <reference field="22" count="1">
            <x v="64"/>
          </reference>
        </references>
      </pivotArea>
    </format>
    <format dxfId="1908">
      <pivotArea dataOnly="0" labelOnly="1" outline="0" fieldPosition="0">
        <references count="2">
          <reference field="21" count="1" selected="0">
            <x v="136"/>
          </reference>
          <reference field="22" count="1">
            <x v="136"/>
          </reference>
        </references>
      </pivotArea>
    </format>
    <format dxfId="1907">
      <pivotArea dataOnly="0" labelOnly="1" outline="0" fieldPosition="0">
        <references count="2">
          <reference field="21" count="1" selected="0">
            <x v="137"/>
          </reference>
          <reference field="22" count="1">
            <x v="38"/>
          </reference>
        </references>
      </pivotArea>
    </format>
    <format dxfId="1906">
      <pivotArea dataOnly="0" labelOnly="1" outline="0" fieldPosition="0">
        <references count="2">
          <reference field="21" count="1" selected="0">
            <x v="138"/>
          </reference>
          <reference field="22" count="1">
            <x v="39"/>
          </reference>
        </references>
      </pivotArea>
    </format>
    <format dxfId="1905">
      <pivotArea dataOnly="0" labelOnly="1" outline="0" fieldPosition="0">
        <references count="2">
          <reference field="21" count="1" selected="0">
            <x v="139"/>
          </reference>
          <reference field="22" count="1">
            <x v="49"/>
          </reference>
        </references>
      </pivotArea>
    </format>
    <format dxfId="1904">
      <pivotArea dataOnly="0" labelOnly="1" outline="0" fieldPosition="0">
        <references count="2">
          <reference field="21" count="1" selected="0">
            <x v="140"/>
          </reference>
          <reference field="22" count="1">
            <x v="84"/>
          </reference>
        </references>
      </pivotArea>
    </format>
    <format dxfId="1903">
      <pivotArea dataOnly="0" labelOnly="1" outline="0" fieldPosition="0">
        <references count="2">
          <reference field="21" count="1" selected="0">
            <x v="141"/>
          </reference>
          <reference field="22" count="1">
            <x v="4"/>
          </reference>
        </references>
      </pivotArea>
    </format>
    <format dxfId="1902">
      <pivotArea dataOnly="0" labelOnly="1" outline="0" fieldPosition="0">
        <references count="2">
          <reference field="21" count="1" selected="0">
            <x v="142"/>
          </reference>
          <reference field="22" count="1">
            <x v="143"/>
          </reference>
        </references>
      </pivotArea>
    </format>
    <format dxfId="1901">
      <pivotArea dataOnly="0" labelOnly="1" outline="0" fieldPosition="0">
        <references count="2">
          <reference field="21" count="1" selected="0">
            <x v="143"/>
          </reference>
          <reference field="22" count="1">
            <x v="137"/>
          </reference>
        </references>
      </pivotArea>
    </format>
    <format dxfId="1900">
      <pivotArea dataOnly="0" labelOnly="1" outline="0" fieldPosition="0">
        <references count="2">
          <reference field="21" count="1" selected="0">
            <x v="144"/>
          </reference>
          <reference field="22" count="1">
            <x v="61"/>
          </reference>
        </references>
      </pivotArea>
    </format>
    <format dxfId="1899">
      <pivotArea dataOnly="0" labelOnly="1" outline="0" fieldPosition="0">
        <references count="2">
          <reference field="21" count="1" selected="0">
            <x v="145"/>
          </reference>
          <reference field="22" count="1">
            <x v="33"/>
          </reference>
        </references>
      </pivotArea>
    </format>
    <format dxfId="1898">
      <pivotArea dataOnly="0" labelOnly="1" outline="0" fieldPosition="0">
        <references count="2">
          <reference field="21" count="1" selected="0">
            <x v="146"/>
          </reference>
          <reference field="22" count="1">
            <x v="25"/>
          </reference>
        </references>
      </pivotArea>
    </format>
    <format dxfId="1897">
      <pivotArea dataOnly="0" labelOnly="1" outline="0" fieldPosition="0">
        <references count="2">
          <reference field="21" count="1" selected="0">
            <x v="147"/>
          </reference>
          <reference field="22" count="1">
            <x v="26"/>
          </reference>
        </references>
      </pivotArea>
    </format>
    <format dxfId="1896">
      <pivotArea dataOnly="0" labelOnly="1" outline="0" fieldPosition="0">
        <references count="2">
          <reference field="21" count="1" selected="0">
            <x v="148"/>
          </reference>
          <reference field="22" count="1">
            <x v="34"/>
          </reference>
        </references>
      </pivotArea>
    </format>
    <format dxfId="1895">
      <pivotArea dataOnly="0" labelOnly="1" outline="0" fieldPosition="0">
        <references count="2">
          <reference field="21" count="1" selected="0">
            <x v="149"/>
          </reference>
          <reference field="22" count="1">
            <x v="0"/>
          </reference>
        </references>
      </pivotArea>
    </format>
    <format dxfId="1894">
      <pivotArea dataOnly="0" labelOnly="1" outline="0" fieldPosition="0">
        <references count="2">
          <reference field="21" count="1" selected="0">
            <x v="150"/>
          </reference>
          <reference field="22" count="1">
            <x v="60"/>
          </reference>
        </references>
      </pivotArea>
    </format>
    <format dxfId="1893">
      <pivotArea type="all" dataOnly="0" outline="0" fieldPosition="0"/>
    </format>
    <format dxfId="1892">
      <pivotArea outline="0" collapsedLevelsAreSubtotals="1" fieldPosition="0"/>
    </format>
    <format dxfId="1891">
      <pivotArea field="21" type="button" dataOnly="0" labelOnly="1" outline="0" axis="axisRow" fieldPosition="0"/>
    </format>
    <format dxfId="1890">
      <pivotArea field="22" type="button" dataOnly="0" labelOnly="1" outline="0" axis="axisRow" fieldPosition="1"/>
    </format>
    <format dxfId="1889">
      <pivotArea dataOnly="0" labelOnly="1" outline="0" fieldPosition="0">
        <references count="1">
          <reference field="2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888">
      <pivotArea dataOnly="0" labelOnly="1" outline="0" fieldPosition="0">
        <references count="1">
          <reference field="2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887">
      <pivotArea dataOnly="0" labelOnly="1" outline="0" fieldPosition="0">
        <references count="1">
          <reference field="21"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886">
      <pivotArea dataOnly="0" labelOnly="1" outline="0" fieldPosition="0">
        <references count="1">
          <reference field="21" count="1">
            <x v="150"/>
          </reference>
        </references>
      </pivotArea>
    </format>
    <format dxfId="1885">
      <pivotArea dataOnly="0" labelOnly="1" grandRow="1" outline="0" fieldPosition="0"/>
    </format>
    <format dxfId="1884">
      <pivotArea dataOnly="0" labelOnly="1" outline="0" fieldPosition="0">
        <references count="2">
          <reference field="21" count="1" selected="0">
            <x v="0"/>
          </reference>
          <reference field="22" count="1">
            <x v="29"/>
          </reference>
        </references>
      </pivotArea>
    </format>
    <format dxfId="1883">
      <pivotArea dataOnly="0" labelOnly="1" outline="0" fieldPosition="0">
        <references count="2">
          <reference field="21" count="1" selected="0">
            <x v="1"/>
          </reference>
          <reference field="22" count="1">
            <x v="139"/>
          </reference>
        </references>
      </pivotArea>
    </format>
    <format dxfId="1882">
      <pivotArea dataOnly="0" labelOnly="1" outline="0" fieldPosition="0">
        <references count="2">
          <reference field="21" count="1" selected="0">
            <x v="2"/>
          </reference>
          <reference field="22" count="1">
            <x v="51"/>
          </reference>
        </references>
      </pivotArea>
    </format>
    <format dxfId="1881">
      <pivotArea dataOnly="0" labelOnly="1" outline="0" fieldPosition="0">
        <references count="2">
          <reference field="21" count="1" selected="0">
            <x v="3"/>
          </reference>
          <reference field="22" count="1">
            <x v="140"/>
          </reference>
        </references>
      </pivotArea>
    </format>
    <format dxfId="1880">
      <pivotArea dataOnly="0" labelOnly="1" outline="0" fieldPosition="0">
        <references count="2">
          <reference field="21" count="1" selected="0">
            <x v="4"/>
          </reference>
          <reference field="22" count="1">
            <x v="111"/>
          </reference>
        </references>
      </pivotArea>
    </format>
    <format dxfId="1879">
      <pivotArea dataOnly="0" labelOnly="1" outline="0" fieldPosition="0">
        <references count="2">
          <reference field="21" count="1" selected="0">
            <x v="5"/>
          </reference>
          <reference field="22" count="1">
            <x v="96"/>
          </reference>
        </references>
      </pivotArea>
    </format>
    <format dxfId="1878">
      <pivotArea dataOnly="0" labelOnly="1" outline="0" fieldPosition="0">
        <references count="2">
          <reference field="21" count="1" selected="0">
            <x v="6"/>
          </reference>
          <reference field="22" count="1">
            <x v="47"/>
          </reference>
        </references>
      </pivotArea>
    </format>
    <format dxfId="1877">
      <pivotArea dataOnly="0" labelOnly="1" outline="0" fieldPosition="0">
        <references count="2">
          <reference field="21" count="1" selected="0">
            <x v="7"/>
          </reference>
          <reference field="22" count="1">
            <x v="52"/>
          </reference>
        </references>
      </pivotArea>
    </format>
    <format dxfId="1876">
      <pivotArea dataOnly="0" labelOnly="1" outline="0" fieldPosition="0">
        <references count="2">
          <reference field="21" count="1" selected="0">
            <x v="8"/>
          </reference>
          <reference field="22" count="1">
            <x v="23"/>
          </reference>
        </references>
      </pivotArea>
    </format>
    <format dxfId="1875">
      <pivotArea dataOnly="0" labelOnly="1" outline="0" fieldPosition="0">
        <references count="2">
          <reference field="21" count="1" selected="0">
            <x v="9"/>
          </reference>
          <reference field="22" count="1">
            <x v="27"/>
          </reference>
        </references>
      </pivotArea>
    </format>
    <format dxfId="1874">
      <pivotArea dataOnly="0" labelOnly="1" outline="0" fieldPosition="0">
        <references count="2">
          <reference field="21" count="1" selected="0">
            <x v="10"/>
          </reference>
          <reference field="22" count="1">
            <x v="28"/>
          </reference>
        </references>
      </pivotArea>
    </format>
    <format dxfId="1873">
      <pivotArea dataOnly="0" labelOnly="1" outline="0" fieldPosition="0">
        <references count="2">
          <reference field="21" count="1" selected="0">
            <x v="11"/>
          </reference>
          <reference field="22" count="1">
            <x v="2"/>
          </reference>
        </references>
      </pivotArea>
    </format>
    <format dxfId="1872">
      <pivotArea dataOnly="0" labelOnly="1" outline="0" fieldPosition="0">
        <references count="2">
          <reference field="21" count="1" selected="0">
            <x v="12"/>
          </reference>
          <reference field="22" count="1">
            <x v="1"/>
          </reference>
        </references>
      </pivotArea>
    </format>
    <format dxfId="1871">
      <pivotArea dataOnly="0" labelOnly="1" outline="0" fieldPosition="0">
        <references count="2">
          <reference field="21" count="1" selected="0">
            <x v="13"/>
          </reference>
          <reference field="22" count="1">
            <x v="3"/>
          </reference>
        </references>
      </pivotArea>
    </format>
    <format dxfId="1870">
      <pivotArea dataOnly="0" labelOnly="1" outline="0" fieldPosition="0">
        <references count="2">
          <reference field="21" count="1" selected="0">
            <x v="14"/>
          </reference>
          <reference field="22" count="1">
            <x v="54"/>
          </reference>
        </references>
      </pivotArea>
    </format>
    <format dxfId="1869">
      <pivotArea dataOnly="0" labelOnly="1" outline="0" fieldPosition="0">
        <references count="2">
          <reference field="21" count="1" selected="0">
            <x v="15"/>
          </reference>
          <reference field="22" count="1">
            <x v="82"/>
          </reference>
        </references>
      </pivotArea>
    </format>
    <format dxfId="1868">
      <pivotArea dataOnly="0" labelOnly="1" outline="0" fieldPosition="0">
        <references count="2">
          <reference field="21" count="1" selected="0">
            <x v="16"/>
          </reference>
          <reference field="22" count="1">
            <x v="42"/>
          </reference>
        </references>
      </pivotArea>
    </format>
    <format dxfId="1867">
      <pivotArea dataOnly="0" labelOnly="1" outline="0" fieldPosition="0">
        <references count="2">
          <reference field="21" count="1" selected="0">
            <x v="17"/>
          </reference>
          <reference field="22" count="1">
            <x v="76"/>
          </reference>
        </references>
      </pivotArea>
    </format>
    <format dxfId="1866">
      <pivotArea dataOnly="0" labelOnly="1" outline="0" fieldPosition="0">
        <references count="2">
          <reference field="21" count="1" selected="0">
            <x v="18"/>
          </reference>
          <reference field="22" count="1">
            <x v="73"/>
          </reference>
        </references>
      </pivotArea>
    </format>
    <format dxfId="1865">
      <pivotArea dataOnly="0" labelOnly="1" outline="0" fieldPosition="0">
        <references count="2">
          <reference field="21" count="1" selected="0">
            <x v="19"/>
          </reference>
          <reference field="22" count="1">
            <x v="68"/>
          </reference>
        </references>
      </pivotArea>
    </format>
    <format dxfId="1864">
      <pivotArea dataOnly="0" labelOnly="1" outline="0" fieldPosition="0">
        <references count="2">
          <reference field="21" count="1" selected="0">
            <x v="20"/>
          </reference>
          <reference field="22" count="1">
            <x v="77"/>
          </reference>
        </references>
      </pivotArea>
    </format>
    <format dxfId="1863">
      <pivotArea dataOnly="0" labelOnly="1" outline="0" fieldPosition="0">
        <references count="2">
          <reference field="21" count="1" selected="0">
            <x v="21"/>
          </reference>
          <reference field="22" count="1">
            <x v="69"/>
          </reference>
        </references>
      </pivotArea>
    </format>
    <format dxfId="1862">
      <pivotArea dataOnly="0" labelOnly="1" outline="0" fieldPosition="0">
        <references count="2">
          <reference field="21" count="1" selected="0">
            <x v="22"/>
          </reference>
          <reference field="22" count="1">
            <x v="66"/>
          </reference>
        </references>
      </pivotArea>
    </format>
    <format dxfId="1861">
      <pivotArea dataOnly="0" labelOnly="1" outline="0" fieldPosition="0">
        <references count="2">
          <reference field="21" count="1" selected="0">
            <x v="23"/>
          </reference>
          <reference field="22" count="1">
            <x v="72"/>
          </reference>
        </references>
      </pivotArea>
    </format>
    <format dxfId="1860">
      <pivotArea dataOnly="0" labelOnly="1" outline="0" fieldPosition="0">
        <references count="2">
          <reference field="21" count="1" selected="0">
            <x v="24"/>
          </reference>
          <reference field="22" count="1">
            <x v="71"/>
          </reference>
        </references>
      </pivotArea>
    </format>
    <format dxfId="1859">
      <pivotArea dataOnly="0" labelOnly="1" outline="0" fieldPosition="0">
        <references count="2">
          <reference field="21" count="1" selected="0">
            <x v="25"/>
          </reference>
          <reference field="22" count="1">
            <x v="98"/>
          </reference>
        </references>
      </pivotArea>
    </format>
    <format dxfId="1858">
      <pivotArea dataOnly="0" labelOnly="1" outline="0" fieldPosition="0">
        <references count="2">
          <reference field="21" count="1" selected="0">
            <x v="26"/>
          </reference>
          <reference field="22" count="1">
            <x v="97"/>
          </reference>
        </references>
      </pivotArea>
    </format>
    <format dxfId="1857">
      <pivotArea dataOnly="0" labelOnly="1" outline="0" fieldPosition="0">
        <references count="2">
          <reference field="21" count="1" selected="0">
            <x v="27"/>
          </reference>
          <reference field="22" count="1">
            <x v="146"/>
          </reference>
        </references>
      </pivotArea>
    </format>
    <format dxfId="1856">
      <pivotArea dataOnly="0" labelOnly="1" outline="0" fieldPosition="0">
        <references count="2">
          <reference field="21" count="1" selected="0">
            <x v="28"/>
          </reference>
          <reference field="22" count="1">
            <x v="101"/>
          </reference>
        </references>
      </pivotArea>
    </format>
    <format dxfId="1855">
      <pivotArea dataOnly="0" labelOnly="1" outline="0" fieldPosition="0">
        <references count="2">
          <reference field="21" count="1" selected="0">
            <x v="29"/>
          </reference>
          <reference field="22" count="1">
            <x v="88"/>
          </reference>
        </references>
      </pivotArea>
    </format>
    <format dxfId="1854">
      <pivotArea dataOnly="0" labelOnly="1" outline="0" fieldPosition="0">
        <references count="2">
          <reference field="21" count="1" selected="0">
            <x v="30"/>
          </reference>
          <reference field="22" count="1">
            <x v="99"/>
          </reference>
        </references>
      </pivotArea>
    </format>
    <format dxfId="1853">
      <pivotArea dataOnly="0" labelOnly="1" outline="0" fieldPosition="0">
        <references count="2">
          <reference field="21" count="1" selected="0">
            <x v="31"/>
          </reference>
          <reference field="22" count="1">
            <x v="20"/>
          </reference>
        </references>
      </pivotArea>
    </format>
    <format dxfId="1852">
      <pivotArea dataOnly="0" labelOnly="1" outline="0" fieldPosition="0">
        <references count="2">
          <reference field="21" count="1" selected="0">
            <x v="32"/>
          </reference>
          <reference field="22" count="1">
            <x v="18"/>
          </reference>
        </references>
      </pivotArea>
    </format>
    <format dxfId="1851">
      <pivotArea dataOnly="0" labelOnly="1" outline="0" fieldPosition="0">
        <references count="2">
          <reference field="21" count="1" selected="0">
            <x v="33"/>
          </reference>
          <reference field="22" count="1">
            <x v="62"/>
          </reference>
        </references>
      </pivotArea>
    </format>
    <format dxfId="1850">
      <pivotArea dataOnly="0" labelOnly="1" outline="0" fieldPosition="0">
        <references count="2">
          <reference field="21" count="1" selected="0">
            <x v="34"/>
          </reference>
          <reference field="22" count="1">
            <x v="150"/>
          </reference>
        </references>
      </pivotArea>
    </format>
    <format dxfId="1849">
      <pivotArea dataOnly="0" labelOnly="1" outline="0" fieldPosition="0">
        <references count="2">
          <reference field="21" count="1" selected="0">
            <x v="35"/>
          </reference>
          <reference field="22" count="1">
            <x v="67"/>
          </reference>
        </references>
      </pivotArea>
    </format>
    <format dxfId="1848">
      <pivotArea dataOnly="0" labelOnly="1" outline="0" fieldPosition="0">
        <references count="2">
          <reference field="21" count="1" selected="0">
            <x v="36"/>
          </reference>
          <reference field="22" count="1">
            <x v="12"/>
          </reference>
        </references>
      </pivotArea>
    </format>
    <format dxfId="1847">
      <pivotArea dataOnly="0" labelOnly="1" outline="0" fieldPosition="0">
        <references count="2">
          <reference field="21" count="1" selected="0">
            <x v="37"/>
          </reference>
          <reference field="22" count="1">
            <x v="70"/>
          </reference>
        </references>
      </pivotArea>
    </format>
    <format dxfId="1846">
      <pivotArea dataOnly="0" labelOnly="1" outline="0" fieldPosition="0">
        <references count="2">
          <reference field="21" count="1" selected="0">
            <x v="38"/>
          </reference>
          <reference field="22" count="1">
            <x v="86"/>
          </reference>
        </references>
      </pivotArea>
    </format>
    <format dxfId="1845">
      <pivotArea dataOnly="0" labelOnly="1" outline="0" fieldPosition="0">
        <references count="2">
          <reference field="21" count="1" selected="0">
            <x v="39"/>
          </reference>
          <reference field="22" count="1">
            <x v="100"/>
          </reference>
        </references>
      </pivotArea>
    </format>
    <format dxfId="1844">
      <pivotArea dataOnly="0" labelOnly="1" outline="0" fieldPosition="0">
        <references count="2">
          <reference field="21" count="1" selected="0">
            <x v="40"/>
          </reference>
          <reference field="22" count="1">
            <x v="43"/>
          </reference>
        </references>
      </pivotArea>
    </format>
    <format dxfId="1843">
      <pivotArea dataOnly="0" labelOnly="1" outline="0" fieldPosition="0">
        <references count="2">
          <reference field="21" count="1" selected="0">
            <x v="41"/>
          </reference>
          <reference field="22" count="1">
            <x v="79"/>
          </reference>
        </references>
      </pivotArea>
    </format>
    <format dxfId="1842">
      <pivotArea dataOnly="0" labelOnly="1" outline="0" fieldPosition="0">
        <references count="2">
          <reference field="21" count="1" selected="0">
            <x v="42"/>
          </reference>
          <reference field="22" count="1">
            <x v="75"/>
          </reference>
        </references>
      </pivotArea>
    </format>
    <format dxfId="1841">
      <pivotArea dataOnly="0" labelOnly="1" outline="0" fieldPosition="0">
        <references count="2">
          <reference field="21" count="1" selected="0">
            <x v="43"/>
          </reference>
          <reference field="22" count="1">
            <x v="74"/>
          </reference>
        </references>
      </pivotArea>
    </format>
    <format dxfId="1840">
      <pivotArea dataOnly="0" labelOnly="1" outline="0" fieldPosition="0">
        <references count="2">
          <reference field="21" count="1" selected="0">
            <x v="44"/>
          </reference>
          <reference field="22" count="1">
            <x v="44"/>
          </reference>
        </references>
      </pivotArea>
    </format>
    <format dxfId="1839">
      <pivotArea dataOnly="0" labelOnly="1" outline="0" fieldPosition="0">
        <references count="2">
          <reference field="21" count="1" selected="0">
            <x v="45"/>
          </reference>
          <reference field="22" count="1">
            <x v="89"/>
          </reference>
        </references>
      </pivotArea>
    </format>
    <format dxfId="1838">
      <pivotArea dataOnly="0" labelOnly="1" outline="0" fieldPosition="0">
        <references count="2">
          <reference field="21" count="1" selected="0">
            <x v="46"/>
          </reference>
          <reference field="22" count="1">
            <x v="21"/>
          </reference>
        </references>
      </pivotArea>
    </format>
    <format dxfId="1837">
      <pivotArea dataOnly="0" labelOnly="1" outline="0" fieldPosition="0">
        <references count="2">
          <reference field="21" count="1" selected="0">
            <x v="47"/>
          </reference>
          <reference field="22" count="1">
            <x v="148"/>
          </reference>
        </references>
      </pivotArea>
    </format>
    <format dxfId="1836">
      <pivotArea dataOnly="0" labelOnly="1" outline="0" fieldPosition="0">
        <references count="2">
          <reference field="21" count="1" selected="0">
            <x v="48"/>
          </reference>
          <reference field="22" count="1">
            <x v="95"/>
          </reference>
        </references>
      </pivotArea>
    </format>
    <format dxfId="1835">
      <pivotArea dataOnly="0" labelOnly="1" outline="0" fieldPosition="0">
        <references count="2">
          <reference field="21" count="1" selected="0">
            <x v="49"/>
          </reference>
          <reference field="22" count="1">
            <x v="11"/>
          </reference>
        </references>
      </pivotArea>
    </format>
    <format dxfId="1834">
      <pivotArea dataOnly="0" labelOnly="1" outline="0" fieldPosition="0">
        <references count="2">
          <reference field="21" count="1" selected="0">
            <x v="50"/>
          </reference>
          <reference field="22" count="1">
            <x v="78"/>
          </reference>
        </references>
      </pivotArea>
    </format>
    <format dxfId="1833">
      <pivotArea dataOnly="0" labelOnly="1" outline="0" fieldPosition="0">
        <references count="2">
          <reference field="21" count="1" selected="0">
            <x v="51"/>
          </reference>
          <reference field="22" count="1">
            <x v="94"/>
          </reference>
        </references>
      </pivotArea>
    </format>
    <format dxfId="1832">
      <pivotArea dataOnly="0" labelOnly="1" outline="0" fieldPosition="0">
        <references count="2">
          <reference field="21" count="1" selected="0">
            <x v="52"/>
          </reference>
          <reference field="22" count="1">
            <x v="48"/>
          </reference>
        </references>
      </pivotArea>
    </format>
    <format dxfId="1831">
      <pivotArea dataOnly="0" labelOnly="1" outline="0" fieldPosition="0">
        <references count="2">
          <reference field="21" count="1" selected="0">
            <x v="53"/>
          </reference>
          <reference field="22" count="1">
            <x v="102"/>
          </reference>
        </references>
      </pivotArea>
    </format>
    <format dxfId="1830">
      <pivotArea dataOnly="0" labelOnly="1" outline="0" fieldPosition="0">
        <references count="2">
          <reference field="21" count="1" selected="0">
            <x v="54"/>
          </reference>
          <reference field="22" count="1">
            <x v="107"/>
          </reference>
        </references>
      </pivotArea>
    </format>
    <format dxfId="1829">
      <pivotArea dataOnly="0" labelOnly="1" outline="0" fieldPosition="0">
        <references count="2">
          <reference field="21" count="1" selected="0">
            <x v="55"/>
          </reference>
          <reference field="22" count="1">
            <x v="103"/>
          </reference>
        </references>
      </pivotArea>
    </format>
    <format dxfId="1828">
      <pivotArea dataOnly="0" labelOnly="1" outline="0" fieldPosition="0">
        <references count="2">
          <reference field="21" count="1" selected="0">
            <x v="56"/>
          </reference>
          <reference field="22" count="1">
            <x v="105"/>
          </reference>
        </references>
      </pivotArea>
    </format>
    <format dxfId="1827">
      <pivotArea dataOnly="0" labelOnly="1" outline="0" fieldPosition="0">
        <references count="2">
          <reference field="21" count="1" selected="0">
            <x v="57"/>
          </reference>
          <reference field="22" count="1">
            <x v="104"/>
          </reference>
        </references>
      </pivotArea>
    </format>
    <format dxfId="1826">
      <pivotArea dataOnly="0" labelOnly="1" outline="0" fieldPosition="0">
        <references count="2">
          <reference field="21" count="1" selected="0">
            <x v="58"/>
          </reference>
          <reference field="22" count="1">
            <x v="106"/>
          </reference>
        </references>
      </pivotArea>
    </format>
    <format dxfId="1825">
      <pivotArea dataOnly="0" labelOnly="1" outline="0" fieldPosition="0">
        <references count="2">
          <reference field="21" count="1" selected="0">
            <x v="59"/>
          </reference>
          <reference field="22" count="1">
            <x v="50"/>
          </reference>
        </references>
      </pivotArea>
    </format>
    <format dxfId="1824">
      <pivotArea dataOnly="0" labelOnly="1" outline="0" fieldPosition="0">
        <references count="2">
          <reference field="21" count="1" selected="0">
            <x v="60"/>
          </reference>
          <reference field="22" count="1">
            <x v="36"/>
          </reference>
        </references>
      </pivotArea>
    </format>
    <format dxfId="1823">
      <pivotArea dataOnly="0" labelOnly="1" outline="0" fieldPosition="0">
        <references count="2">
          <reference field="21" count="1" selected="0">
            <x v="61"/>
          </reference>
          <reference field="22" count="1">
            <x v="142"/>
          </reference>
        </references>
      </pivotArea>
    </format>
    <format dxfId="1822">
      <pivotArea dataOnly="0" labelOnly="1" outline="0" fieldPosition="0">
        <references count="2">
          <reference field="21" count="1" selected="0">
            <x v="62"/>
          </reference>
          <reference field="22" count="1">
            <x v="141"/>
          </reference>
        </references>
      </pivotArea>
    </format>
    <format dxfId="1821">
      <pivotArea dataOnly="0" labelOnly="1" outline="0" fieldPosition="0">
        <references count="2">
          <reference field="21" count="1" selected="0">
            <x v="63"/>
          </reference>
          <reference field="22" count="1">
            <x v="128"/>
          </reference>
        </references>
      </pivotArea>
    </format>
    <format dxfId="1820">
      <pivotArea dataOnly="0" labelOnly="1" outline="0" fieldPosition="0">
        <references count="2">
          <reference field="21" count="1" selected="0">
            <x v="64"/>
          </reference>
          <reference field="22" count="1">
            <x v="116"/>
          </reference>
        </references>
      </pivotArea>
    </format>
    <format dxfId="1819">
      <pivotArea dataOnly="0" labelOnly="1" outline="0" fieldPosition="0">
        <references count="2">
          <reference field="21" count="1" selected="0">
            <x v="65"/>
          </reference>
          <reference field="22" count="1">
            <x v="134"/>
          </reference>
        </references>
      </pivotArea>
    </format>
    <format dxfId="1818">
      <pivotArea dataOnly="0" labelOnly="1" outline="0" fieldPosition="0">
        <references count="2">
          <reference field="21" count="1" selected="0">
            <x v="66"/>
          </reference>
          <reference field="22" count="1">
            <x v="10"/>
          </reference>
        </references>
      </pivotArea>
    </format>
    <format dxfId="1817">
      <pivotArea dataOnly="0" labelOnly="1" outline="0" fieldPosition="0">
        <references count="2">
          <reference field="21" count="1" selected="0">
            <x v="67"/>
          </reference>
          <reference field="22" count="1">
            <x v="6"/>
          </reference>
        </references>
      </pivotArea>
    </format>
    <format dxfId="1816">
      <pivotArea dataOnly="0" labelOnly="1" outline="0" fieldPosition="0">
        <references count="2">
          <reference field="21" count="1" selected="0">
            <x v="68"/>
          </reference>
          <reference field="22" count="1">
            <x v="9"/>
          </reference>
        </references>
      </pivotArea>
    </format>
    <format dxfId="1815">
      <pivotArea dataOnly="0" labelOnly="1" outline="0" fieldPosition="0">
        <references count="2">
          <reference field="21" count="1" selected="0">
            <x v="69"/>
          </reference>
          <reference field="22" count="1">
            <x v="7"/>
          </reference>
        </references>
      </pivotArea>
    </format>
    <format dxfId="1814">
      <pivotArea dataOnly="0" labelOnly="1" outline="0" fieldPosition="0">
        <references count="2">
          <reference field="21" count="1" selected="0">
            <x v="70"/>
          </reference>
          <reference field="22" count="1">
            <x v="8"/>
          </reference>
        </references>
      </pivotArea>
    </format>
    <format dxfId="1813">
      <pivotArea dataOnly="0" labelOnly="1" outline="0" fieldPosition="0">
        <references count="2">
          <reference field="21" count="1" selected="0">
            <x v="71"/>
          </reference>
          <reference field="22" count="1">
            <x v="5"/>
          </reference>
        </references>
      </pivotArea>
    </format>
    <format dxfId="1812">
      <pivotArea dataOnly="0" labelOnly="1" outline="0" fieldPosition="0">
        <references count="2">
          <reference field="21" count="1" selected="0">
            <x v="72"/>
          </reference>
          <reference field="22" count="1">
            <x v="83"/>
          </reference>
        </references>
      </pivotArea>
    </format>
    <format dxfId="1811">
      <pivotArea dataOnly="0" labelOnly="1" outline="0" fieldPosition="0">
        <references count="2">
          <reference field="21" count="1" selected="0">
            <x v="73"/>
          </reference>
          <reference field="22" count="1">
            <x v="133"/>
          </reference>
        </references>
      </pivotArea>
    </format>
    <format dxfId="1810">
      <pivotArea dataOnly="0" labelOnly="1" outline="0" fieldPosition="0">
        <references count="2">
          <reference field="21" count="1" selected="0">
            <x v="74"/>
          </reference>
          <reference field="22" count="1">
            <x v="122"/>
          </reference>
        </references>
      </pivotArea>
    </format>
    <format dxfId="1809">
      <pivotArea dataOnly="0" labelOnly="1" outline="0" fieldPosition="0">
        <references count="2">
          <reference field="21" count="1" selected="0">
            <x v="75"/>
          </reference>
          <reference field="22" count="1">
            <x v="120"/>
          </reference>
        </references>
      </pivotArea>
    </format>
    <format dxfId="1808">
      <pivotArea dataOnly="0" labelOnly="1" outline="0" fieldPosition="0">
        <references count="2">
          <reference field="21" count="1" selected="0">
            <x v="76"/>
          </reference>
          <reference field="22" count="1">
            <x v="118"/>
          </reference>
        </references>
      </pivotArea>
    </format>
    <format dxfId="1807">
      <pivotArea dataOnly="0" labelOnly="1" outline="0" fieldPosition="0">
        <references count="2">
          <reference field="21" count="1" selected="0">
            <x v="77"/>
          </reference>
          <reference field="22" count="1">
            <x v="123"/>
          </reference>
        </references>
      </pivotArea>
    </format>
    <format dxfId="1806">
      <pivotArea dataOnly="0" labelOnly="1" outline="0" fieldPosition="0">
        <references count="2">
          <reference field="21" count="1" selected="0">
            <x v="78"/>
          </reference>
          <reference field="22" count="1">
            <x v="117"/>
          </reference>
        </references>
      </pivotArea>
    </format>
    <format dxfId="1805">
      <pivotArea dataOnly="0" labelOnly="1" outline="0" fieldPosition="0">
        <references count="2">
          <reference field="21" count="1" selected="0">
            <x v="79"/>
          </reference>
          <reference field="22" count="1">
            <x v="126"/>
          </reference>
        </references>
      </pivotArea>
    </format>
    <format dxfId="1804">
      <pivotArea dataOnly="0" labelOnly="1" outline="0" fieldPosition="0">
        <references count="2">
          <reference field="21" count="1" selected="0">
            <x v="80"/>
          </reference>
          <reference field="22" count="1">
            <x v="129"/>
          </reference>
        </references>
      </pivotArea>
    </format>
    <format dxfId="1803">
      <pivotArea dataOnly="0" labelOnly="1" outline="0" fieldPosition="0">
        <references count="2">
          <reference field="21" count="1" selected="0">
            <x v="81"/>
          </reference>
          <reference field="22" count="1">
            <x v="135"/>
          </reference>
        </references>
      </pivotArea>
    </format>
    <format dxfId="1802">
      <pivotArea dataOnly="0" labelOnly="1" outline="0" fieldPosition="0">
        <references count="2">
          <reference field="21" count="1" selected="0">
            <x v="82"/>
          </reference>
          <reference field="22" count="1">
            <x v="130"/>
          </reference>
        </references>
      </pivotArea>
    </format>
    <format dxfId="1801">
      <pivotArea dataOnly="0" labelOnly="1" outline="0" fieldPosition="0">
        <references count="2">
          <reference field="21" count="1" selected="0">
            <x v="83"/>
          </reference>
          <reference field="22" count="1">
            <x v="119"/>
          </reference>
        </references>
      </pivotArea>
    </format>
    <format dxfId="1800">
      <pivotArea dataOnly="0" labelOnly="1" outline="0" fieldPosition="0">
        <references count="2">
          <reference field="21" count="1" selected="0">
            <x v="84"/>
          </reference>
          <reference field="22" count="1">
            <x v="127"/>
          </reference>
        </references>
      </pivotArea>
    </format>
    <format dxfId="1799">
      <pivotArea dataOnly="0" labelOnly="1" outline="0" fieldPosition="0">
        <references count="2">
          <reference field="21" count="1" selected="0">
            <x v="85"/>
          </reference>
          <reference field="22" count="1">
            <x v="113"/>
          </reference>
        </references>
      </pivotArea>
    </format>
    <format dxfId="1798">
      <pivotArea dataOnly="0" labelOnly="1" outline="0" fieldPosition="0">
        <references count="2">
          <reference field="21" count="1" selected="0">
            <x v="86"/>
          </reference>
          <reference field="22" count="1">
            <x v="112"/>
          </reference>
        </references>
      </pivotArea>
    </format>
    <format dxfId="1797">
      <pivotArea dataOnly="0" labelOnly="1" outline="0" fieldPosition="0">
        <references count="2">
          <reference field="21" count="1" selected="0">
            <x v="87"/>
          </reference>
          <reference field="22" count="1">
            <x v="45"/>
          </reference>
        </references>
      </pivotArea>
    </format>
    <format dxfId="1796">
      <pivotArea dataOnly="0" labelOnly="1" outline="0" fieldPosition="0">
        <references count="2">
          <reference field="21" count="1" selected="0">
            <x v="88"/>
          </reference>
          <reference field="22" count="1">
            <x v="22"/>
          </reference>
        </references>
      </pivotArea>
    </format>
    <format dxfId="1795">
      <pivotArea dataOnly="0" labelOnly="1" outline="0" fieldPosition="0">
        <references count="2">
          <reference field="21" count="1" selected="0">
            <x v="89"/>
          </reference>
          <reference field="22" count="1">
            <x v="131"/>
          </reference>
        </references>
      </pivotArea>
    </format>
    <format dxfId="1794">
      <pivotArea dataOnly="0" labelOnly="1" outline="0" fieldPosition="0">
        <references count="2">
          <reference field="21" count="1" selected="0">
            <x v="90"/>
          </reference>
          <reference field="22" count="1">
            <x v="24"/>
          </reference>
        </references>
      </pivotArea>
    </format>
    <format dxfId="1793">
      <pivotArea dataOnly="0" labelOnly="1" outline="0" fieldPosition="0">
        <references count="2">
          <reference field="21" count="1" selected="0">
            <x v="91"/>
          </reference>
          <reference field="22" count="1">
            <x v="58"/>
          </reference>
        </references>
      </pivotArea>
    </format>
    <format dxfId="1792">
      <pivotArea dataOnly="0" labelOnly="1" outline="0" fieldPosition="0">
        <references count="2">
          <reference field="21" count="1" selected="0">
            <x v="92"/>
          </reference>
          <reference field="22" count="1">
            <x v="55"/>
          </reference>
        </references>
      </pivotArea>
    </format>
    <format dxfId="1791">
      <pivotArea dataOnly="0" labelOnly="1" outline="0" fieldPosition="0">
        <references count="2">
          <reference field="21" count="1" selected="0">
            <x v="93"/>
          </reference>
          <reference field="22" count="1">
            <x v="56"/>
          </reference>
        </references>
      </pivotArea>
    </format>
    <format dxfId="1790">
      <pivotArea dataOnly="0" labelOnly="1" outline="0" fieldPosition="0">
        <references count="2">
          <reference field="21" count="1" selected="0">
            <x v="94"/>
          </reference>
          <reference field="22" count="1">
            <x v="110"/>
          </reference>
        </references>
      </pivotArea>
    </format>
    <format dxfId="1789">
      <pivotArea dataOnly="0" labelOnly="1" outline="0" fieldPosition="0">
        <references count="2">
          <reference field="21" count="1" selected="0">
            <x v="95"/>
          </reference>
          <reference field="22" count="1">
            <x v="109"/>
          </reference>
        </references>
      </pivotArea>
    </format>
    <format dxfId="1788">
      <pivotArea dataOnly="0" labelOnly="1" outline="0" fieldPosition="0">
        <references count="2">
          <reference field="21" count="1" selected="0">
            <x v="96"/>
          </reference>
          <reference field="22" count="1">
            <x v="57"/>
          </reference>
        </references>
      </pivotArea>
    </format>
    <format dxfId="1787">
      <pivotArea dataOnly="0" labelOnly="1" outline="0" fieldPosition="0">
        <references count="2">
          <reference field="21" count="1" selected="0">
            <x v="97"/>
          </reference>
          <reference field="22" count="1">
            <x v="125"/>
          </reference>
        </references>
      </pivotArea>
    </format>
    <format dxfId="1786">
      <pivotArea dataOnly="0" labelOnly="1" outline="0" fieldPosition="0">
        <references count="2">
          <reference field="21" count="1" selected="0">
            <x v="98"/>
          </reference>
          <reference field="22" count="1">
            <x v="30"/>
          </reference>
        </references>
      </pivotArea>
    </format>
    <format dxfId="1785">
      <pivotArea dataOnly="0" labelOnly="1" outline="0" fieldPosition="0">
        <references count="2">
          <reference field="21" count="1" selected="0">
            <x v="99"/>
          </reference>
          <reference field="22" count="1">
            <x v="121"/>
          </reference>
        </references>
      </pivotArea>
    </format>
    <format dxfId="1784">
      <pivotArea dataOnly="0" labelOnly="1" outline="0" fieldPosition="0">
        <references count="2">
          <reference field="21" count="1" selected="0">
            <x v="100"/>
          </reference>
          <reference field="22" count="1">
            <x v="124"/>
          </reference>
        </references>
      </pivotArea>
    </format>
    <format dxfId="1783">
      <pivotArea dataOnly="0" labelOnly="1" outline="0" fieldPosition="0">
        <references count="2">
          <reference field="21" count="1" selected="0">
            <x v="101"/>
          </reference>
          <reference field="22" count="1">
            <x v="115"/>
          </reference>
        </references>
      </pivotArea>
    </format>
    <format dxfId="1782">
      <pivotArea dataOnly="0" labelOnly="1" outline="0" fieldPosition="0">
        <references count="2">
          <reference field="21" count="1" selected="0">
            <x v="102"/>
          </reference>
          <reference field="22" count="1">
            <x v="91"/>
          </reference>
        </references>
      </pivotArea>
    </format>
    <format dxfId="1781">
      <pivotArea dataOnly="0" labelOnly="1" outline="0" fieldPosition="0">
        <references count="2">
          <reference field="21" count="1" selected="0">
            <x v="103"/>
          </reference>
          <reference field="22" count="1">
            <x v="92"/>
          </reference>
        </references>
      </pivotArea>
    </format>
    <format dxfId="1780">
      <pivotArea dataOnly="0" labelOnly="1" outline="0" fieldPosition="0">
        <references count="2">
          <reference field="21" count="1" selected="0">
            <x v="104"/>
          </reference>
          <reference field="22" count="1">
            <x v="149"/>
          </reference>
        </references>
      </pivotArea>
    </format>
    <format dxfId="1779">
      <pivotArea dataOnly="0" labelOnly="1" outline="0" fieldPosition="0">
        <references count="2">
          <reference field="21" count="1" selected="0">
            <x v="105"/>
          </reference>
          <reference field="22" count="1">
            <x v="90"/>
          </reference>
        </references>
      </pivotArea>
    </format>
    <format dxfId="1778">
      <pivotArea dataOnly="0" labelOnly="1" outline="0" fieldPosition="0">
        <references count="2">
          <reference field="21" count="1" selected="0">
            <x v="106"/>
          </reference>
          <reference field="22" count="1">
            <x v="46"/>
          </reference>
        </references>
      </pivotArea>
    </format>
    <format dxfId="1777">
      <pivotArea dataOnly="0" labelOnly="1" outline="0" fieldPosition="0">
        <references count="2">
          <reference field="21" count="1" selected="0">
            <x v="107"/>
          </reference>
          <reference field="22" count="1">
            <x v="132"/>
          </reference>
        </references>
      </pivotArea>
    </format>
    <format dxfId="1776">
      <pivotArea dataOnly="0" labelOnly="1" outline="0" fieldPosition="0">
        <references count="2">
          <reference field="21" count="1" selected="0">
            <x v="108"/>
          </reference>
          <reference field="22" count="1">
            <x v="108"/>
          </reference>
        </references>
      </pivotArea>
    </format>
    <format dxfId="1775">
      <pivotArea dataOnly="0" labelOnly="1" outline="0" fieldPosition="0">
        <references count="2">
          <reference field="21" count="1" selected="0">
            <x v="109"/>
          </reference>
          <reference field="22" count="1">
            <x v="53"/>
          </reference>
        </references>
      </pivotArea>
    </format>
    <format dxfId="1774">
      <pivotArea dataOnly="0" labelOnly="1" outline="0" fieldPosition="0">
        <references count="2">
          <reference field="21" count="1" selected="0">
            <x v="110"/>
          </reference>
          <reference field="22" count="1">
            <x v="114"/>
          </reference>
        </references>
      </pivotArea>
    </format>
    <format dxfId="1773">
      <pivotArea dataOnly="0" labelOnly="1" outline="0" fieldPosition="0">
        <references count="2">
          <reference field="21" count="1" selected="0">
            <x v="111"/>
          </reference>
          <reference field="22" count="1">
            <x v="31"/>
          </reference>
        </references>
      </pivotArea>
    </format>
    <format dxfId="1772">
      <pivotArea dataOnly="0" labelOnly="1" outline="0" fieldPosition="0">
        <references count="2">
          <reference field="21" count="1" selected="0">
            <x v="112"/>
          </reference>
          <reference field="22" count="1">
            <x v="93"/>
          </reference>
        </references>
      </pivotArea>
    </format>
    <format dxfId="1771">
      <pivotArea dataOnly="0" labelOnly="1" outline="0" fieldPosition="0">
        <references count="2">
          <reference field="21" count="1" selected="0">
            <x v="113"/>
          </reference>
          <reference field="22" count="1">
            <x v="85"/>
          </reference>
        </references>
      </pivotArea>
    </format>
    <format dxfId="1770">
      <pivotArea dataOnly="0" labelOnly="1" outline="0" fieldPosition="0">
        <references count="2">
          <reference field="21" count="1" selected="0">
            <x v="114"/>
          </reference>
          <reference field="22" count="1">
            <x v="32"/>
          </reference>
        </references>
      </pivotArea>
    </format>
    <format dxfId="1769">
      <pivotArea dataOnly="0" labelOnly="1" outline="0" fieldPosition="0">
        <references count="2">
          <reference field="21" count="1" selected="0">
            <x v="115"/>
          </reference>
          <reference field="22" count="1">
            <x v="145"/>
          </reference>
        </references>
      </pivotArea>
    </format>
    <format dxfId="1768">
      <pivotArea dataOnly="0" labelOnly="1" outline="0" fieldPosition="0">
        <references count="2">
          <reference field="21" count="1" selected="0">
            <x v="116"/>
          </reference>
          <reference field="22" count="1">
            <x v="144"/>
          </reference>
        </references>
      </pivotArea>
    </format>
    <format dxfId="1767">
      <pivotArea dataOnly="0" labelOnly="1" outline="0" fieldPosition="0">
        <references count="2">
          <reference field="21" count="1" selected="0">
            <x v="117"/>
          </reference>
          <reference field="22" count="1">
            <x v="138"/>
          </reference>
        </references>
      </pivotArea>
    </format>
    <format dxfId="1766">
      <pivotArea dataOnly="0" labelOnly="1" outline="0" fieldPosition="0">
        <references count="2">
          <reference field="21" count="1" selected="0">
            <x v="118"/>
          </reference>
          <reference field="22" count="1">
            <x v="16"/>
          </reference>
        </references>
      </pivotArea>
    </format>
    <format dxfId="1765">
      <pivotArea dataOnly="0" labelOnly="1" outline="0" fieldPosition="0">
        <references count="2">
          <reference field="21" count="1" selected="0">
            <x v="119"/>
          </reference>
          <reference field="22" count="1">
            <x v="17"/>
          </reference>
        </references>
      </pivotArea>
    </format>
    <format dxfId="1764">
      <pivotArea dataOnly="0" labelOnly="1" outline="0" fieldPosition="0">
        <references count="2">
          <reference field="21" count="1" selected="0">
            <x v="120"/>
          </reference>
          <reference field="22" count="1">
            <x v="14"/>
          </reference>
        </references>
      </pivotArea>
    </format>
    <format dxfId="1763">
      <pivotArea dataOnly="0" labelOnly="1" outline="0" fieldPosition="0">
        <references count="2">
          <reference field="21" count="1" selected="0">
            <x v="121"/>
          </reference>
          <reference field="22" count="1">
            <x v="15"/>
          </reference>
        </references>
      </pivotArea>
    </format>
    <format dxfId="1762">
      <pivotArea dataOnly="0" labelOnly="1" outline="0" fieldPosition="0">
        <references count="2">
          <reference field="21" count="1" selected="0">
            <x v="122"/>
          </reference>
          <reference field="22" count="1">
            <x v="13"/>
          </reference>
        </references>
      </pivotArea>
    </format>
    <format dxfId="1761">
      <pivotArea dataOnly="0" labelOnly="1" outline="0" fieldPosition="0">
        <references count="2">
          <reference field="21" count="1" selected="0">
            <x v="123"/>
          </reference>
          <reference field="22" count="1">
            <x v="80"/>
          </reference>
        </references>
      </pivotArea>
    </format>
    <format dxfId="1760">
      <pivotArea dataOnly="0" labelOnly="1" outline="0" fieldPosition="0">
        <references count="2">
          <reference field="21" count="1" selected="0">
            <x v="124"/>
          </reference>
          <reference field="22" count="1">
            <x v="81"/>
          </reference>
        </references>
      </pivotArea>
    </format>
    <format dxfId="1759">
      <pivotArea dataOnly="0" labelOnly="1" outline="0" fieldPosition="0">
        <references count="2">
          <reference field="21" count="1" selected="0">
            <x v="125"/>
          </reference>
          <reference field="22" count="1">
            <x v="37"/>
          </reference>
        </references>
      </pivotArea>
    </format>
    <format dxfId="1758">
      <pivotArea dataOnly="0" labelOnly="1" outline="0" fieldPosition="0">
        <references count="2">
          <reference field="21" count="1" selected="0">
            <x v="126"/>
          </reference>
          <reference field="22" count="1">
            <x v="87"/>
          </reference>
        </references>
      </pivotArea>
    </format>
    <format dxfId="1757">
      <pivotArea dataOnly="0" labelOnly="1" outline="0" fieldPosition="0">
        <references count="2">
          <reference field="21" count="1" selected="0">
            <x v="127"/>
          </reference>
          <reference field="22" count="1">
            <x v="41"/>
          </reference>
        </references>
      </pivotArea>
    </format>
    <format dxfId="1756">
      <pivotArea dataOnly="0" labelOnly="1" outline="0" fieldPosition="0">
        <references count="2">
          <reference field="21" count="1" selected="0">
            <x v="128"/>
          </reference>
          <reference field="22" count="1">
            <x v="19"/>
          </reference>
        </references>
      </pivotArea>
    </format>
    <format dxfId="1755">
      <pivotArea dataOnly="0" labelOnly="1" outline="0" fieldPosition="0">
        <references count="2">
          <reference field="21" count="1" selected="0">
            <x v="129"/>
          </reference>
          <reference field="22" count="1">
            <x v="40"/>
          </reference>
        </references>
      </pivotArea>
    </format>
    <format dxfId="1754">
      <pivotArea dataOnly="0" labelOnly="1" outline="0" fieldPosition="0">
        <references count="2">
          <reference field="21" count="1" selected="0">
            <x v="130"/>
          </reference>
          <reference field="22" count="1">
            <x v="59"/>
          </reference>
        </references>
      </pivotArea>
    </format>
    <format dxfId="1753">
      <pivotArea dataOnly="0" labelOnly="1" outline="0" fieldPosition="0">
        <references count="2">
          <reference field="21" count="1" selected="0">
            <x v="131"/>
          </reference>
          <reference field="22" count="1">
            <x v="147"/>
          </reference>
        </references>
      </pivotArea>
    </format>
    <format dxfId="1752">
      <pivotArea dataOnly="0" labelOnly="1" outline="0" fieldPosition="0">
        <references count="2">
          <reference field="21" count="1" selected="0">
            <x v="132"/>
          </reference>
          <reference field="22" count="1">
            <x v="35"/>
          </reference>
        </references>
      </pivotArea>
    </format>
    <format dxfId="1751">
      <pivotArea dataOnly="0" labelOnly="1" outline="0" fieldPosition="0">
        <references count="2">
          <reference field="21" count="1" selected="0">
            <x v="133"/>
          </reference>
          <reference field="22" count="1">
            <x v="63"/>
          </reference>
        </references>
      </pivotArea>
    </format>
    <format dxfId="1750">
      <pivotArea dataOnly="0" labelOnly="1" outline="0" fieldPosition="0">
        <references count="2">
          <reference field="21" count="1" selected="0">
            <x v="134"/>
          </reference>
          <reference field="22" count="1">
            <x v="65"/>
          </reference>
        </references>
      </pivotArea>
    </format>
    <format dxfId="1749">
      <pivotArea dataOnly="0" labelOnly="1" outline="0" fieldPosition="0">
        <references count="2">
          <reference field="21" count="1" selected="0">
            <x v="135"/>
          </reference>
          <reference field="22" count="1">
            <x v="64"/>
          </reference>
        </references>
      </pivotArea>
    </format>
    <format dxfId="1748">
      <pivotArea dataOnly="0" labelOnly="1" outline="0" fieldPosition="0">
        <references count="2">
          <reference field="21" count="1" selected="0">
            <x v="136"/>
          </reference>
          <reference field="22" count="1">
            <x v="136"/>
          </reference>
        </references>
      </pivotArea>
    </format>
    <format dxfId="1747">
      <pivotArea dataOnly="0" labelOnly="1" outline="0" fieldPosition="0">
        <references count="2">
          <reference field="21" count="1" selected="0">
            <x v="137"/>
          </reference>
          <reference field="22" count="1">
            <x v="38"/>
          </reference>
        </references>
      </pivotArea>
    </format>
    <format dxfId="1746">
      <pivotArea dataOnly="0" labelOnly="1" outline="0" fieldPosition="0">
        <references count="2">
          <reference field="21" count="1" selected="0">
            <x v="138"/>
          </reference>
          <reference field="22" count="1">
            <x v="39"/>
          </reference>
        </references>
      </pivotArea>
    </format>
    <format dxfId="1745">
      <pivotArea dataOnly="0" labelOnly="1" outline="0" fieldPosition="0">
        <references count="2">
          <reference field="21" count="1" selected="0">
            <x v="139"/>
          </reference>
          <reference field="22" count="1">
            <x v="49"/>
          </reference>
        </references>
      </pivotArea>
    </format>
    <format dxfId="1744">
      <pivotArea dataOnly="0" labelOnly="1" outline="0" fieldPosition="0">
        <references count="2">
          <reference field="21" count="1" selected="0">
            <x v="140"/>
          </reference>
          <reference field="22" count="1">
            <x v="84"/>
          </reference>
        </references>
      </pivotArea>
    </format>
    <format dxfId="1743">
      <pivotArea dataOnly="0" labelOnly="1" outline="0" fieldPosition="0">
        <references count="2">
          <reference field="21" count="1" selected="0">
            <x v="141"/>
          </reference>
          <reference field="22" count="1">
            <x v="4"/>
          </reference>
        </references>
      </pivotArea>
    </format>
    <format dxfId="1742">
      <pivotArea dataOnly="0" labelOnly="1" outline="0" fieldPosition="0">
        <references count="2">
          <reference field="21" count="1" selected="0">
            <x v="142"/>
          </reference>
          <reference field="22" count="1">
            <x v="143"/>
          </reference>
        </references>
      </pivotArea>
    </format>
    <format dxfId="1741">
      <pivotArea dataOnly="0" labelOnly="1" outline="0" fieldPosition="0">
        <references count="2">
          <reference field="21" count="1" selected="0">
            <x v="143"/>
          </reference>
          <reference field="22" count="1">
            <x v="137"/>
          </reference>
        </references>
      </pivotArea>
    </format>
    <format dxfId="1740">
      <pivotArea dataOnly="0" labelOnly="1" outline="0" fieldPosition="0">
        <references count="2">
          <reference field="21" count="1" selected="0">
            <x v="144"/>
          </reference>
          <reference field="22" count="1">
            <x v="61"/>
          </reference>
        </references>
      </pivotArea>
    </format>
    <format dxfId="1739">
      <pivotArea dataOnly="0" labelOnly="1" outline="0" fieldPosition="0">
        <references count="2">
          <reference field="21" count="1" selected="0">
            <x v="145"/>
          </reference>
          <reference field="22" count="1">
            <x v="33"/>
          </reference>
        </references>
      </pivotArea>
    </format>
    <format dxfId="1738">
      <pivotArea dataOnly="0" labelOnly="1" outline="0" fieldPosition="0">
        <references count="2">
          <reference field="21" count="1" selected="0">
            <x v="146"/>
          </reference>
          <reference field="22" count="1">
            <x v="25"/>
          </reference>
        </references>
      </pivotArea>
    </format>
    <format dxfId="1737">
      <pivotArea dataOnly="0" labelOnly="1" outline="0" fieldPosition="0">
        <references count="2">
          <reference field="21" count="1" selected="0">
            <x v="147"/>
          </reference>
          <reference field="22" count="1">
            <x v="26"/>
          </reference>
        </references>
      </pivotArea>
    </format>
    <format dxfId="1736">
      <pivotArea dataOnly="0" labelOnly="1" outline="0" fieldPosition="0">
        <references count="2">
          <reference field="21" count="1" selected="0">
            <x v="148"/>
          </reference>
          <reference field="22" count="1">
            <x v="34"/>
          </reference>
        </references>
      </pivotArea>
    </format>
    <format dxfId="1735">
      <pivotArea dataOnly="0" labelOnly="1" outline="0" fieldPosition="0">
        <references count="2">
          <reference field="21" count="1" selected="0">
            <x v="149"/>
          </reference>
          <reference field="22" count="1">
            <x v="0"/>
          </reference>
        </references>
      </pivotArea>
    </format>
    <format dxfId="1734">
      <pivotArea dataOnly="0" labelOnly="1" outline="0" fieldPosition="0">
        <references count="2">
          <reference field="21" count="1" selected="0">
            <x v="150"/>
          </reference>
          <reference field="22" count="1">
            <x v="60"/>
          </reference>
        </references>
      </pivotArea>
    </format>
    <format dxfId="1733">
      <pivotArea dataOnly="0" labelOnly="1" outline="0" axis="axisValues"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0E247B1-B6E7-4508-B0F1-2D2648B5DAE6}" name="TablaDinámica2"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rowHeaderCaption="FUENTE DE FINANCIAMIENTO">
  <location ref="A3:F12" firstHeaderRow="1" firstDataRow="2" firstDataCol="2"/>
  <pivotFields count="41">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ubtotalTop="0" showAll="0" defaultSubtotal="0">
      <items count="3">
        <item x="2"/>
        <item x="1"/>
        <item x="0"/>
      </items>
    </pivotField>
    <pivotField name="Codigo" axis="axisRow" compact="0" outline="0" showAll="0" defaultSubtotal="0">
      <items count="7">
        <item x="0"/>
        <item x="1"/>
        <item x="2"/>
        <item x="3"/>
        <item x="4"/>
        <item x="5"/>
        <item x="6"/>
      </items>
    </pivotField>
    <pivotField name="Capitulo" axis="axisRow" compact="0" outline="0" showAll="0" defaultSubtotal="0">
      <items count="7">
        <item x="4"/>
        <item x="6"/>
        <item x="5"/>
        <item x="1"/>
        <item x="2"/>
        <item x="0"/>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9"/>
    <field x="20"/>
  </rowFields>
  <rowItems count="8">
    <i>
      <x/>
      <x v="5"/>
    </i>
    <i>
      <x v="1"/>
      <x v="3"/>
    </i>
    <i>
      <x v="2"/>
      <x v="4"/>
    </i>
    <i>
      <x v="3"/>
      <x v="6"/>
    </i>
    <i>
      <x v="4"/>
      <x/>
    </i>
    <i>
      <x v="5"/>
      <x v="2"/>
    </i>
    <i>
      <x v="6"/>
      <x v="1"/>
    </i>
    <i t="grand">
      <x/>
    </i>
  </rowItems>
  <colFields count="1">
    <field x="18"/>
  </colFields>
  <colItems count="4">
    <i>
      <x/>
    </i>
    <i>
      <x v="1"/>
    </i>
    <i>
      <x v="2"/>
    </i>
    <i t="grand">
      <x/>
    </i>
  </colItems>
  <dataFields count="1">
    <dataField name="3era Modificación " fld="27" baseField="1" baseItem="5" numFmtId="4"/>
  </dataFields>
  <formats count="19">
    <format dxfId="1732">
      <pivotArea dataOnly="0" labelOnly="1" outline="0" axis="axisValues" fieldPosition="0"/>
    </format>
    <format dxfId="1731">
      <pivotArea dataOnly="0" labelOnly="1" outline="0" axis="axisValues" fieldPosition="0"/>
    </format>
    <format dxfId="1730">
      <pivotArea field="19" type="button" dataOnly="0" labelOnly="1" outline="0" axis="axisRow" fieldPosition="0"/>
    </format>
    <format dxfId="1729">
      <pivotArea field="20" type="button" dataOnly="0" labelOnly="1" outline="0" axis="axisRow" fieldPosition="1"/>
    </format>
    <format dxfId="1728">
      <pivotArea dataOnly="0" labelOnly="1" outline="0" fieldPosition="0">
        <references count="1">
          <reference field="18" count="0"/>
        </references>
      </pivotArea>
    </format>
    <format dxfId="1727">
      <pivotArea dataOnly="0" labelOnly="1" grandCol="1" outline="0" fieldPosition="0"/>
    </format>
    <format dxfId="1726">
      <pivotArea field="19" type="button" dataOnly="0" labelOnly="1" outline="0" axis="axisRow" fieldPosition="0"/>
    </format>
    <format dxfId="1725">
      <pivotArea field="20" type="button" dataOnly="0" labelOnly="1" outline="0" axis="axisRow" fieldPosition="1"/>
    </format>
    <format dxfId="1724">
      <pivotArea field="19" type="button" dataOnly="0" labelOnly="1" outline="0" axis="axisRow" fieldPosition="0"/>
    </format>
    <format dxfId="1723">
      <pivotArea field="20" type="button" dataOnly="0" labelOnly="1" outline="0" axis="axisRow" fieldPosition="1"/>
    </format>
    <format dxfId="1722">
      <pivotArea dataOnly="0" labelOnly="1" outline="0" fieldPosition="0">
        <references count="1">
          <reference field="18" count="0"/>
        </references>
      </pivotArea>
    </format>
    <format dxfId="1721">
      <pivotArea dataOnly="0" labelOnly="1" grandCol="1" outline="0" fieldPosition="0"/>
    </format>
    <format dxfId="1720">
      <pivotArea outline="0" collapsedLevelsAreSubtotals="1" fieldPosition="0"/>
    </format>
    <format dxfId="1719">
      <pivotArea dataOnly="0" labelOnly="1" outline="0" fieldPosition="0">
        <references count="1">
          <reference field="18" count="0"/>
        </references>
      </pivotArea>
    </format>
    <format dxfId="1718">
      <pivotArea dataOnly="0" labelOnly="1" grandCol="1" outline="0" fieldPosition="0"/>
    </format>
    <format dxfId="1717">
      <pivotArea dataOnly="0" labelOnly="1" outline="0" fieldPosition="0">
        <references count="2">
          <reference field="19" count="1" selected="0">
            <x v="3"/>
          </reference>
          <reference field="20" count="1">
            <x v="6"/>
          </reference>
        </references>
      </pivotArea>
    </format>
    <format dxfId="1716">
      <pivotArea outline="0" fieldPosition="0">
        <references count="2">
          <reference field="19" count="1" selected="0">
            <x v="3"/>
          </reference>
          <reference field="20" count="1" selected="0">
            <x v="6"/>
          </reference>
        </references>
      </pivotArea>
    </format>
    <format dxfId="1715">
      <pivotArea dataOnly="0" labelOnly="1" outline="0" fieldPosition="0">
        <references count="1">
          <reference field="19" count="1">
            <x v="3"/>
          </reference>
        </references>
      </pivotArea>
    </format>
    <format dxfId="1714">
      <pivotArea dataOnly="0" labelOnly="1" outline="0" fieldPosition="0">
        <references count="2">
          <reference field="19" count="1" selected="0">
            <x v="3"/>
          </reference>
          <reference field="20" count="1">
            <x v="6"/>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B86CD2E2-DC51-4C75-A7DE-253E4F72F9D9}" name="TablaDinámica2" cacheId="0" applyNumberFormats="0" applyBorderFormats="0" applyFontFormats="0" applyPatternFormats="0" applyAlignmentFormats="0" applyWidthHeightFormats="1" dataCaption="Valores" updatedVersion="8" minRefreshableVersion="3" useAutoFormatting="1" colGrandTotals="0" itemPrintTitles="1" createdVersion="8" indent="0" outline="1" outlineData="1" multipleFieldFilters="0" rowHeaderCaption="Capitulo 6000">
  <location ref="A4:B48" firstHeaderRow="1" firstDataRow="1" firstDataCol="1" rowPageCount="1" colPageCount="1"/>
  <pivotFields count="41">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8">
        <item x="3"/>
        <item x="1"/>
        <item x="6"/>
        <item x="7"/>
        <item x="0"/>
        <item x="2"/>
        <item x="4"/>
        <item x="5"/>
      </items>
    </pivotField>
    <pivotField showAll="0" defaultSubtotal="0"/>
    <pivotField axis="axisRow" showAll="0" defaultSubtotal="0">
      <items count="57">
        <item x="45"/>
        <item x="20"/>
        <item x="5"/>
        <item x="54"/>
        <item x="24"/>
        <item x="39"/>
        <item x="49"/>
        <item x="40"/>
        <item x="52"/>
        <item x="15"/>
        <item x="42"/>
        <item x="43"/>
        <item x="36"/>
        <item x="1"/>
        <item x="46"/>
        <item x="31"/>
        <item x="32"/>
        <item x="18"/>
        <item x="14"/>
        <item x="29"/>
        <item x="35"/>
        <item x="3"/>
        <item x="28"/>
        <item x="27"/>
        <item x="12"/>
        <item x="26"/>
        <item x="11"/>
        <item x="55"/>
        <item x="47"/>
        <item x="6"/>
        <item x="50"/>
        <item x="30"/>
        <item x="25"/>
        <item x="23"/>
        <item x="10"/>
        <item x="37"/>
        <item x="56"/>
        <item x="17"/>
        <item x="53"/>
        <item x="2"/>
        <item x="41"/>
        <item x="38"/>
        <item x="7"/>
        <item x="13"/>
        <item x="4"/>
        <item x="16"/>
        <item x="19"/>
        <item x="22"/>
        <item x="9"/>
        <item x="34"/>
        <item x="8"/>
        <item x="0"/>
        <item x="44"/>
        <item x="33"/>
        <item x="21"/>
        <item x="48"/>
        <item x="51"/>
      </items>
    </pivotField>
    <pivotField showAll="0" defaultSubtotal="0"/>
    <pivotField showAll="0" defaultSubtotal="0"/>
    <pivotField showAll="0" defaultSubtotal="0"/>
    <pivotField name="Codigo" axis="axisPage" multipleItemSelectionAllowed="1" showAll="0" defaultSubtotal="0">
      <items count="7">
        <item h="1" x="0"/>
        <item h="1" x="1"/>
        <item h="1" x="2"/>
        <item h="1" x="3"/>
        <item h="1" x="4"/>
        <item x="5"/>
        <item h="1" x="6"/>
      </items>
    </pivotField>
    <pivotField name="Capitulo" showAll="0" defaultSubtotal="0">
      <items count="7">
        <item x="4"/>
        <item x="6"/>
        <item x="5"/>
        <item x="1"/>
        <item x="2"/>
        <item x="0"/>
        <item x="3"/>
      </items>
    </pivotField>
    <pivotField axis="axisRow" showAll="0" defaultSubtotal="0">
      <items count="1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s>
    </pivotField>
    <pivotField axis="axisRow" showAll="0" defaultSubtotal="0">
      <items count="151">
        <item x="149"/>
        <item x="12"/>
        <item x="11"/>
        <item x="13"/>
        <item x="141"/>
        <item x="71"/>
        <item x="67"/>
        <item x="69"/>
        <item x="70"/>
        <item x="68"/>
        <item x="66"/>
        <item x="49"/>
        <item x="36"/>
        <item x="122"/>
        <item x="120"/>
        <item x="121"/>
        <item x="118"/>
        <item x="119"/>
        <item x="32"/>
        <item x="128"/>
        <item x="31"/>
        <item x="46"/>
        <item x="88"/>
        <item x="8"/>
        <item x="90"/>
        <item x="146"/>
        <item x="147"/>
        <item x="9"/>
        <item x="10"/>
        <item x="0"/>
        <item x="98"/>
        <item x="111"/>
        <item x="114"/>
        <item x="145"/>
        <item x="148"/>
        <item x="132"/>
        <item x="60"/>
        <item x="125"/>
        <item x="137"/>
        <item x="138"/>
        <item x="129"/>
        <item x="127"/>
        <item x="16"/>
        <item x="40"/>
        <item x="44"/>
        <item x="87"/>
        <item x="106"/>
        <item x="6"/>
        <item x="52"/>
        <item x="139"/>
        <item x="59"/>
        <item x="2"/>
        <item x="7"/>
        <item x="109"/>
        <item x="14"/>
        <item x="92"/>
        <item x="93"/>
        <item x="96"/>
        <item x="91"/>
        <item x="130"/>
        <item x="150"/>
        <item x="144"/>
        <item x="33"/>
        <item x="133"/>
        <item x="135"/>
        <item x="134"/>
        <item x="22"/>
        <item x="35"/>
        <item x="19"/>
        <item x="21"/>
        <item x="37"/>
        <item x="24"/>
        <item x="23"/>
        <item x="18"/>
        <item x="43"/>
        <item x="42"/>
        <item x="17"/>
        <item x="20"/>
        <item x="50"/>
        <item x="41"/>
        <item x="123"/>
        <item x="124"/>
        <item x="15"/>
        <item x="72"/>
        <item x="140"/>
        <item x="113"/>
        <item x="38"/>
        <item x="126"/>
        <item x="29"/>
        <item x="45"/>
        <item x="105"/>
        <item x="102"/>
        <item x="103"/>
        <item x="112"/>
        <item x="51"/>
        <item x="48"/>
        <item x="5"/>
        <item x="26"/>
        <item x="25"/>
        <item x="30"/>
        <item x="39"/>
        <item x="28"/>
        <item x="53"/>
        <item x="55"/>
        <item x="57"/>
        <item x="56"/>
        <item x="58"/>
        <item x="54"/>
        <item x="108"/>
        <item x="95"/>
        <item x="94"/>
        <item x="4"/>
        <item x="86"/>
        <item x="85"/>
        <item x="110"/>
        <item x="101"/>
        <item x="64"/>
        <item x="78"/>
        <item x="76"/>
        <item x="83"/>
        <item x="75"/>
        <item x="99"/>
        <item x="74"/>
        <item x="77"/>
        <item x="100"/>
        <item x="97"/>
        <item x="79"/>
        <item x="84"/>
        <item x="63"/>
        <item x="80"/>
        <item x="82"/>
        <item x="89"/>
        <item x="107"/>
        <item x="73"/>
        <item x="65"/>
        <item x="81"/>
        <item x="136"/>
        <item x="143"/>
        <item x="117"/>
        <item x="1"/>
        <item x="3"/>
        <item x="62"/>
        <item x="61"/>
        <item x="142"/>
        <item x="116"/>
        <item x="115"/>
        <item x="27"/>
        <item x="131"/>
        <item x="47"/>
        <item x="104"/>
        <item x="34"/>
      </items>
    </pivotField>
    <pivotField showAll="0" defaultSubtotal="0"/>
    <pivotField axis="axisRow" showAll="0" defaultSubtotal="0">
      <items count="41">
        <item x="29"/>
        <item x="24"/>
        <item x="14"/>
        <item x="10"/>
        <item x="40"/>
        <item x="12"/>
        <item x="28"/>
        <item x="23"/>
        <item x="17"/>
        <item x="18"/>
        <item x="2"/>
        <item x="33"/>
        <item x="11"/>
        <item x="30"/>
        <item x="16"/>
        <item x="27"/>
        <item x="6"/>
        <item x="8"/>
        <item x="38"/>
        <item x="22"/>
        <item x="5"/>
        <item x="32"/>
        <item x="13"/>
        <item x="35"/>
        <item x="3"/>
        <item x="4"/>
        <item x="36"/>
        <item x="39"/>
        <item x="1"/>
        <item x="9"/>
        <item x="21"/>
        <item x="34"/>
        <item x="26"/>
        <item x="25"/>
        <item x="19"/>
        <item x="37"/>
        <item x="15"/>
        <item x="0"/>
        <item x="31"/>
        <item x="7"/>
        <item x="20"/>
      </items>
    </pivotField>
    <pivotField showAll="0" defaultSubtotal="0"/>
    <pivotField showAll="0" defaultSubtotal="0"/>
    <pivotField dataField="1" numFmtId="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5">
    <field x="15"/>
    <field x="13"/>
    <field x="24"/>
    <field x="21"/>
    <field x="22"/>
  </rowFields>
  <rowItems count="44">
    <i>
      <x v="21"/>
    </i>
    <i r="1">
      <x v="4"/>
    </i>
    <i r="2">
      <x v="4"/>
    </i>
    <i r="3">
      <x v="148"/>
    </i>
    <i r="4">
      <x v="34"/>
    </i>
    <i r="2">
      <x v="27"/>
    </i>
    <i r="3">
      <x v="148"/>
    </i>
    <i r="4">
      <x v="34"/>
    </i>
    <i>
      <x v="31"/>
    </i>
    <i r="1">
      <x v="5"/>
    </i>
    <i r="2">
      <x v="18"/>
    </i>
    <i r="3">
      <x v="146"/>
    </i>
    <i r="4">
      <x v="25"/>
    </i>
    <i r="2">
      <x v="23"/>
    </i>
    <i r="3">
      <x v="145"/>
    </i>
    <i r="4">
      <x v="33"/>
    </i>
    <i r="2">
      <x v="26"/>
    </i>
    <i r="3">
      <x v="146"/>
    </i>
    <i r="4">
      <x v="25"/>
    </i>
    <i r="2">
      <x v="31"/>
    </i>
    <i r="3">
      <x v="147"/>
    </i>
    <i r="4">
      <x v="26"/>
    </i>
    <i r="2">
      <x v="35"/>
    </i>
    <i r="3">
      <x v="146"/>
    </i>
    <i r="4">
      <x v="25"/>
    </i>
    <i r="3">
      <x v="147"/>
    </i>
    <i r="4">
      <x v="26"/>
    </i>
    <i r="2">
      <x v="37"/>
    </i>
    <i r="3">
      <x v="145"/>
    </i>
    <i r="4">
      <x v="33"/>
    </i>
    <i r="3">
      <x v="146"/>
    </i>
    <i r="4">
      <x v="25"/>
    </i>
    <i r="3">
      <x v="147"/>
    </i>
    <i r="4">
      <x v="26"/>
    </i>
    <i>
      <x v="36"/>
    </i>
    <i r="1">
      <x v="5"/>
    </i>
    <i r="2">
      <x v="37"/>
    </i>
    <i r="3">
      <x v="145"/>
    </i>
    <i r="4">
      <x v="33"/>
    </i>
    <i r="3">
      <x v="146"/>
    </i>
    <i r="4">
      <x v="25"/>
    </i>
    <i r="3">
      <x v="147"/>
    </i>
    <i r="4">
      <x v="26"/>
    </i>
    <i t="grand">
      <x/>
    </i>
  </rowItems>
  <colItems count="1">
    <i/>
  </colItems>
  <pageFields count="1">
    <pageField fld="19" hier="-1"/>
  </pageFields>
  <dataFields count="1">
    <dataField name="3era Modificación " fld="27" baseField="1" baseItem="5" numFmtId="4"/>
  </dataFields>
  <formats count="47">
    <format dxfId="1713">
      <pivotArea dataOnly="0" labelOnly="1" outline="0" axis="axisValues" fieldPosition="0"/>
    </format>
    <format dxfId="1712">
      <pivotArea dataOnly="0" labelOnly="1" outline="0" axis="axisValues" fieldPosition="0"/>
    </format>
    <format dxfId="1711">
      <pivotArea field="19" type="button" dataOnly="0" labelOnly="1" outline="0" axis="axisPage" fieldPosition="0"/>
    </format>
    <format dxfId="1710">
      <pivotArea field="20" type="button" dataOnly="0" labelOnly="1" outline="0"/>
    </format>
    <format dxfId="1709">
      <pivotArea dataOnly="0" labelOnly="1" grandCol="1" outline="0" fieldPosition="0"/>
    </format>
    <format dxfId="1708">
      <pivotArea field="19" type="button" dataOnly="0" labelOnly="1" outline="0" axis="axisPage" fieldPosition="0"/>
    </format>
    <format dxfId="1707">
      <pivotArea field="20" type="button" dataOnly="0" labelOnly="1" outline="0"/>
    </format>
    <format dxfId="1706">
      <pivotArea field="19" type="button" dataOnly="0" labelOnly="1" outline="0" axis="axisPage" fieldPosition="0"/>
    </format>
    <format dxfId="1705">
      <pivotArea field="20" type="button" dataOnly="0" labelOnly="1" outline="0"/>
    </format>
    <format dxfId="1704">
      <pivotArea dataOnly="0" labelOnly="1" grandCol="1" outline="0" fieldPosition="0"/>
    </format>
    <format dxfId="1703">
      <pivotArea outline="0" collapsedLevelsAreSubtotals="1" fieldPosition="0"/>
    </format>
    <format dxfId="1702">
      <pivotArea dataOnly="0" labelOnly="1" grandCol="1" outline="0" fieldPosition="0"/>
    </format>
    <format dxfId="1701">
      <pivotArea type="all" dataOnly="0" outline="0" fieldPosition="0"/>
    </format>
    <format dxfId="1700">
      <pivotArea outline="0" collapsedLevelsAreSubtotals="1" fieldPosition="0"/>
    </format>
    <format dxfId="1699">
      <pivotArea field="15" type="button" dataOnly="0" labelOnly="1" outline="0" axis="axisRow" fieldPosition="0"/>
    </format>
    <format dxfId="1698">
      <pivotArea dataOnly="0" labelOnly="1" fieldPosition="0">
        <references count="1">
          <reference field="15" count="3">
            <x v="21"/>
            <x v="31"/>
            <x v="36"/>
          </reference>
        </references>
      </pivotArea>
    </format>
    <format dxfId="1697">
      <pivotArea dataOnly="0" labelOnly="1" grandRow="1" outline="0" fieldPosition="0"/>
    </format>
    <format dxfId="1696">
      <pivotArea dataOnly="0" labelOnly="1" fieldPosition="0">
        <references count="2">
          <reference field="13" count="1">
            <x v="4"/>
          </reference>
          <reference field="15" count="1" selected="0">
            <x v="21"/>
          </reference>
        </references>
      </pivotArea>
    </format>
    <format dxfId="1695">
      <pivotArea dataOnly="0" labelOnly="1" fieldPosition="0">
        <references count="2">
          <reference field="13" count="1">
            <x v="5"/>
          </reference>
          <reference field="15" count="1" selected="0">
            <x v="31"/>
          </reference>
        </references>
      </pivotArea>
    </format>
    <format dxfId="1694">
      <pivotArea dataOnly="0" labelOnly="1" fieldPosition="0">
        <references count="2">
          <reference field="13" count="1">
            <x v="5"/>
          </reference>
          <reference field="15" count="1" selected="0">
            <x v="36"/>
          </reference>
        </references>
      </pivotArea>
    </format>
    <format dxfId="1693">
      <pivotArea dataOnly="0" labelOnly="1" fieldPosition="0">
        <references count="3">
          <reference field="13" count="1" selected="0">
            <x v="4"/>
          </reference>
          <reference field="15" count="1" selected="0">
            <x v="21"/>
          </reference>
          <reference field="24" count="2">
            <x v="4"/>
            <x v="27"/>
          </reference>
        </references>
      </pivotArea>
    </format>
    <format dxfId="1692">
      <pivotArea dataOnly="0" labelOnly="1" fieldPosition="0">
        <references count="3">
          <reference field="13" count="1" selected="0">
            <x v="5"/>
          </reference>
          <reference field="15" count="1" selected="0">
            <x v="31"/>
          </reference>
          <reference field="24" count="6">
            <x v="18"/>
            <x v="23"/>
            <x v="26"/>
            <x v="31"/>
            <x v="35"/>
            <x v="37"/>
          </reference>
        </references>
      </pivotArea>
    </format>
    <format dxfId="1691">
      <pivotArea dataOnly="0" labelOnly="1" fieldPosition="0">
        <references count="3">
          <reference field="13" count="1" selected="0">
            <x v="5"/>
          </reference>
          <reference field="15" count="1" selected="0">
            <x v="36"/>
          </reference>
          <reference field="24" count="1">
            <x v="37"/>
          </reference>
        </references>
      </pivotArea>
    </format>
    <format dxfId="1690">
      <pivotArea dataOnly="0" labelOnly="1" fieldPosition="0">
        <references count="4">
          <reference field="13" count="1" selected="0">
            <x v="4"/>
          </reference>
          <reference field="15" count="1" selected="0">
            <x v="21"/>
          </reference>
          <reference field="21" count="1">
            <x v="148"/>
          </reference>
          <reference field="24" count="1" selected="0">
            <x v="4"/>
          </reference>
        </references>
      </pivotArea>
    </format>
    <format dxfId="1689">
      <pivotArea dataOnly="0" labelOnly="1" fieldPosition="0">
        <references count="4">
          <reference field="13" count="1" selected="0">
            <x v="4"/>
          </reference>
          <reference field="15" count="1" selected="0">
            <x v="21"/>
          </reference>
          <reference field="21" count="1">
            <x v="148"/>
          </reference>
          <reference field="24" count="1" selected="0">
            <x v="27"/>
          </reference>
        </references>
      </pivotArea>
    </format>
    <format dxfId="1688">
      <pivotArea dataOnly="0" labelOnly="1" fieldPosition="0">
        <references count="4">
          <reference field="13" count="1" selected="0">
            <x v="5"/>
          </reference>
          <reference field="15" count="1" selected="0">
            <x v="31"/>
          </reference>
          <reference field="21" count="1">
            <x v="146"/>
          </reference>
          <reference field="24" count="1" selected="0">
            <x v="18"/>
          </reference>
        </references>
      </pivotArea>
    </format>
    <format dxfId="1687">
      <pivotArea dataOnly="0" labelOnly="1" fieldPosition="0">
        <references count="4">
          <reference field="13" count="1" selected="0">
            <x v="5"/>
          </reference>
          <reference field="15" count="1" selected="0">
            <x v="31"/>
          </reference>
          <reference field="21" count="1">
            <x v="145"/>
          </reference>
          <reference field="24" count="1" selected="0">
            <x v="23"/>
          </reference>
        </references>
      </pivotArea>
    </format>
    <format dxfId="1686">
      <pivotArea dataOnly="0" labelOnly="1" fieldPosition="0">
        <references count="4">
          <reference field="13" count="1" selected="0">
            <x v="5"/>
          </reference>
          <reference field="15" count="1" selected="0">
            <x v="31"/>
          </reference>
          <reference field="21" count="1">
            <x v="146"/>
          </reference>
          <reference field="24" count="1" selected="0">
            <x v="26"/>
          </reference>
        </references>
      </pivotArea>
    </format>
    <format dxfId="1685">
      <pivotArea dataOnly="0" labelOnly="1" fieldPosition="0">
        <references count="4">
          <reference field="13" count="1" selected="0">
            <x v="5"/>
          </reference>
          <reference field="15" count="1" selected="0">
            <x v="31"/>
          </reference>
          <reference field="21" count="1">
            <x v="147"/>
          </reference>
          <reference field="24" count="1" selected="0">
            <x v="31"/>
          </reference>
        </references>
      </pivotArea>
    </format>
    <format dxfId="1684">
      <pivotArea dataOnly="0" labelOnly="1" fieldPosition="0">
        <references count="4">
          <reference field="13" count="1" selected="0">
            <x v="5"/>
          </reference>
          <reference field="15" count="1" selected="0">
            <x v="31"/>
          </reference>
          <reference field="21" count="2">
            <x v="146"/>
            <x v="147"/>
          </reference>
          <reference field="24" count="1" selected="0">
            <x v="35"/>
          </reference>
        </references>
      </pivotArea>
    </format>
    <format dxfId="1683">
      <pivotArea dataOnly="0" labelOnly="1" fieldPosition="0">
        <references count="4">
          <reference field="13" count="1" selected="0">
            <x v="5"/>
          </reference>
          <reference field="15" count="1" selected="0">
            <x v="31"/>
          </reference>
          <reference field="21" count="3">
            <x v="145"/>
            <x v="146"/>
            <x v="147"/>
          </reference>
          <reference field="24" count="1" selected="0">
            <x v="37"/>
          </reference>
        </references>
      </pivotArea>
    </format>
    <format dxfId="1682">
      <pivotArea dataOnly="0" labelOnly="1" fieldPosition="0">
        <references count="4">
          <reference field="13" count="1" selected="0">
            <x v="5"/>
          </reference>
          <reference field="15" count="1" selected="0">
            <x v="36"/>
          </reference>
          <reference field="21" count="3">
            <x v="145"/>
            <x v="146"/>
            <x v="147"/>
          </reference>
          <reference field="24" count="1" selected="0">
            <x v="37"/>
          </reference>
        </references>
      </pivotArea>
    </format>
    <format dxfId="1681">
      <pivotArea dataOnly="0" labelOnly="1" fieldPosition="0">
        <references count="5">
          <reference field="13" count="1" selected="0">
            <x v="4"/>
          </reference>
          <reference field="15" count="1" selected="0">
            <x v="21"/>
          </reference>
          <reference field="21" count="1" selected="0">
            <x v="148"/>
          </reference>
          <reference field="22" count="1">
            <x v="34"/>
          </reference>
          <reference field="24" count="1" selected="0">
            <x v="4"/>
          </reference>
        </references>
      </pivotArea>
    </format>
    <format dxfId="1680">
      <pivotArea dataOnly="0" labelOnly="1" fieldPosition="0">
        <references count="5">
          <reference field="13" count="1" selected="0">
            <x v="4"/>
          </reference>
          <reference field="15" count="1" selected="0">
            <x v="21"/>
          </reference>
          <reference field="21" count="1" selected="0">
            <x v="148"/>
          </reference>
          <reference field="22" count="1">
            <x v="34"/>
          </reference>
          <reference field="24" count="1" selected="0">
            <x v="27"/>
          </reference>
        </references>
      </pivotArea>
    </format>
    <format dxfId="1679">
      <pivotArea dataOnly="0" labelOnly="1" fieldPosition="0">
        <references count="5">
          <reference field="13" count="1" selected="0">
            <x v="5"/>
          </reference>
          <reference field="15" count="1" selected="0">
            <x v="31"/>
          </reference>
          <reference field="21" count="1" selected="0">
            <x v="146"/>
          </reference>
          <reference field="22" count="1">
            <x v="25"/>
          </reference>
          <reference field="24" count="1" selected="0">
            <x v="18"/>
          </reference>
        </references>
      </pivotArea>
    </format>
    <format dxfId="1678">
      <pivotArea dataOnly="0" labelOnly="1" fieldPosition="0">
        <references count="5">
          <reference field="13" count="1" selected="0">
            <x v="5"/>
          </reference>
          <reference field="15" count="1" selected="0">
            <x v="31"/>
          </reference>
          <reference field="21" count="1" selected="0">
            <x v="145"/>
          </reference>
          <reference field="22" count="1">
            <x v="33"/>
          </reference>
          <reference field="24" count="1" selected="0">
            <x v="23"/>
          </reference>
        </references>
      </pivotArea>
    </format>
    <format dxfId="1677">
      <pivotArea dataOnly="0" labelOnly="1" fieldPosition="0">
        <references count="5">
          <reference field="13" count="1" selected="0">
            <x v="5"/>
          </reference>
          <reference field="15" count="1" selected="0">
            <x v="31"/>
          </reference>
          <reference field="21" count="1" selected="0">
            <x v="146"/>
          </reference>
          <reference field="22" count="1">
            <x v="25"/>
          </reference>
          <reference field="24" count="1" selected="0">
            <x v="26"/>
          </reference>
        </references>
      </pivotArea>
    </format>
    <format dxfId="1676">
      <pivotArea dataOnly="0" labelOnly="1" fieldPosition="0">
        <references count="5">
          <reference field="13" count="1" selected="0">
            <x v="5"/>
          </reference>
          <reference field="15" count="1" selected="0">
            <x v="31"/>
          </reference>
          <reference field="21" count="1" selected="0">
            <x v="147"/>
          </reference>
          <reference field="22" count="1">
            <x v="26"/>
          </reference>
          <reference field="24" count="1" selected="0">
            <x v="31"/>
          </reference>
        </references>
      </pivotArea>
    </format>
    <format dxfId="1675">
      <pivotArea dataOnly="0" labelOnly="1" fieldPosition="0">
        <references count="5">
          <reference field="13" count="1" selected="0">
            <x v="5"/>
          </reference>
          <reference field="15" count="1" selected="0">
            <x v="31"/>
          </reference>
          <reference field="21" count="1" selected="0">
            <x v="146"/>
          </reference>
          <reference field="22" count="1">
            <x v="25"/>
          </reference>
          <reference field="24" count="1" selected="0">
            <x v="35"/>
          </reference>
        </references>
      </pivotArea>
    </format>
    <format dxfId="1674">
      <pivotArea dataOnly="0" labelOnly="1" fieldPosition="0">
        <references count="5">
          <reference field="13" count="1" selected="0">
            <x v="5"/>
          </reference>
          <reference field="15" count="1" selected="0">
            <x v="31"/>
          </reference>
          <reference field="21" count="1" selected="0">
            <x v="147"/>
          </reference>
          <reference field="22" count="1">
            <x v="26"/>
          </reference>
          <reference field="24" count="1" selected="0">
            <x v="35"/>
          </reference>
        </references>
      </pivotArea>
    </format>
    <format dxfId="1673">
      <pivotArea dataOnly="0" labelOnly="1" fieldPosition="0">
        <references count="5">
          <reference field="13" count="1" selected="0">
            <x v="5"/>
          </reference>
          <reference field="15" count="1" selected="0">
            <x v="31"/>
          </reference>
          <reference field="21" count="1" selected="0">
            <x v="145"/>
          </reference>
          <reference field="22" count="1">
            <x v="33"/>
          </reference>
          <reference field="24" count="1" selected="0">
            <x v="37"/>
          </reference>
        </references>
      </pivotArea>
    </format>
    <format dxfId="1672">
      <pivotArea dataOnly="0" labelOnly="1" fieldPosition="0">
        <references count="5">
          <reference field="13" count="1" selected="0">
            <x v="5"/>
          </reference>
          <reference field="15" count="1" selected="0">
            <x v="31"/>
          </reference>
          <reference field="21" count="1" selected="0">
            <x v="146"/>
          </reference>
          <reference field="22" count="1">
            <x v="25"/>
          </reference>
          <reference field="24" count="1" selected="0">
            <x v="37"/>
          </reference>
        </references>
      </pivotArea>
    </format>
    <format dxfId="1671">
      <pivotArea dataOnly="0" labelOnly="1" fieldPosition="0">
        <references count="5">
          <reference field="13" count="1" selected="0">
            <x v="5"/>
          </reference>
          <reference field="15" count="1" selected="0">
            <x v="31"/>
          </reference>
          <reference field="21" count="1" selected="0">
            <x v="147"/>
          </reference>
          <reference field="22" count="1">
            <x v="26"/>
          </reference>
          <reference field="24" count="1" selected="0">
            <x v="37"/>
          </reference>
        </references>
      </pivotArea>
    </format>
    <format dxfId="1670">
      <pivotArea dataOnly="0" labelOnly="1" fieldPosition="0">
        <references count="5">
          <reference field="13" count="1" selected="0">
            <x v="5"/>
          </reference>
          <reference field="15" count="1" selected="0">
            <x v="36"/>
          </reference>
          <reference field="21" count="1" selected="0">
            <x v="145"/>
          </reference>
          <reference field="22" count="1">
            <x v="33"/>
          </reference>
          <reference field="24" count="1" selected="0">
            <x v="37"/>
          </reference>
        </references>
      </pivotArea>
    </format>
    <format dxfId="1669">
      <pivotArea dataOnly="0" labelOnly="1" fieldPosition="0">
        <references count="5">
          <reference field="13" count="1" selected="0">
            <x v="5"/>
          </reference>
          <reference field="15" count="1" selected="0">
            <x v="36"/>
          </reference>
          <reference field="21" count="1" selected="0">
            <x v="146"/>
          </reference>
          <reference field="22" count="1">
            <x v="25"/>
          </reference>
          <reference field="24" count="1" selected="0">
            <x v="37"/>
          </reference>
        </references>
      </pivotArea>
    </format>
    <format dxfId="1668">
      <pivotArea dataOnly="0" labelOnly="1" fieldPosition="0">
        <references count="5">
          <reference field="13" count="1" selected="0">
            <x v="5"/>
          </reference>
          <reference field="15" count="1" selected="0">
            <x v="36"/>
          </reference>
          <reference field="21" count="1" selected="0">
            <x v="147"/>
          </reference>
          <reference field="22" count="1">
            <x v="26"/>
          </reference>
          <reference field="24" count="1" selected="0">
            <x v="37"/>
          </reference>
        </references>
      </pivotArea>
    </format>
    <format dxfId="1667">
      <pivotArea dataOnly="0" labelOnly="1" outline="0" axis="axisValues"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54F045C8-D221-4819-829D-5ACC12248B09}" name="TablaDinámica2" cacheId="0" applyNumberFormats="0" applyBorderFormats="0" applyFontFormats="0" applyPatternFormats="0" applyAlignmentFormats="0" applyWidthHeightFormats="1" dataCaption="Valores" updatedVersion="8" minRefreshableVersion="3" useAutoFormatting="1" colGrandTotals="0" itemPrintTitles="1" createdVersion="8" indent="0" outline="1" outlineData="1" multipleFieldFilters="0" rowHeaderCaption="Capitulo 9000">
  <location ref="B4:C12" firstHeaderRow="1" firstDataRow="1" firstDataCol="1" rowPageCount="1" colPageCount="1"/>
  <pivotFields count="41">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8">
        <item x="3"/>
        <item x="1"/>
        <item x="6"/>
        <item x="7"/>
        <item x="0"/>
        <item x="2"/>
        <item x="4"/>
        <item x="5"/>
      </items>
    </pivotField>
    <pivotField showAll="0" defaultSubtotal="0"/>
    <pivotField axis="axisRow" showAll="0" defaultSubtotal="0">
      <items count="57">
        <item x="45"/>
        <item x="20"/>
        <item x="5"/>
        <item x="54"/>
        <item x="24"/>
        <item x="39"/>
        <item x="49"/>
        <item x="40"/>
        <item x="52"/>
        <item x="15"/>
        <item x="42"/>
        <item x="43"/>
        <item x="36"/>
        <item x="1"/>
        <item x="46"/>
        <item x="31"/>
        <item x="32"/>
        <item x="18"/>
        <item x="14"/>
        <item x="29"/>
        <item x="35"/>
        <item x="3"/>
        <item x="28"/>
        <item x="27"/>
        <item x="12"/>
        <item x="26"/>
        <item x="11"/>
        <item x="55"/>
        <item x="47"/>
        <item x="6"/>
        <item x="50"/>
        <item x="30"/>
        <item x="25"/>
        <item x="23"/>
        <item x="10"/>
        <item x="37"/>
        <item x="56"/>
        <item x="17"/>
        <item x="53"/>
        <item x="2"/>
        <item x="41"/>
        <item x="38"/>
        <item x="7"/>
        <item x="13"/>
        <item x="4"/>
        <item x="16"/>
        <item x="19"/>
        <item x="22"/>
        <item x="9"/>
        <item x="34"/>
        <item x="8"/>
        <item x="0"/>
        <item x="44"/>
        <item x="33"/>
        <item x="21"/>
        <item x="48"/>
        <item x="51"/>
      </items>
    </pivotField>
    <pivotField showAll="0" defaultSubtotal="0"/>
    <pivotField showAll="0" defaultSubtotal="0"/>
    <pivotField showAll="0" defaultSubtotal="0"/>
    <pivotField name="Codigo" axis="axisPage" multipleItemSelectionAllowed="1" showAll="0" defaultSubtotal="0">
      <items count="7">
        <item h="1" x="0"/>
        <item h="1" x="1"/>
        <item h="1" x="2"/>
        <item h="1" x="3"/>
        <item h="1" x="4"/>
        <item h="1" x="5"/>
        <item x="6"/>
      </items>
    </pivotField>
    <pivotField name="Capitulo" showAll="0" defaultSubtotal="0">
      <items count="7">
        <item x="4"/>
        <item x="6"/>
        <item x="5"/>
        <item x="1"/>
        <item x="2"/>
        <item x="0"/>
        <item x="3"/>
      </items>
    </pivotField>
    <pivotField axis="axisRow" showAll="0" defaultSubtotal="0">
      <items count="1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s>
    </pivotField>
    <pivotField axis="axisRow" showAll="0" defaultSubtotal="0">
      <items count="151">
        <item x="149"/>
        <item x="12"/>
        <item x="11"/>
        <item x="13"/>
        <item x="141"/>
        <item x="71"/>
        <item x="67"/>
        <item x="69"/>
        <item x="70"/>
        <item x="68"/>
        <item x="66"/>
        <item x="49"/>
        <item x="36"/>
        <item x="122"/>
        <item x="120"/>
        <item x="121"/>
        <item x="118"/>
        <item x="119"/>
        <item x="32"/>
        <item x="128"/>
        <item x="31"/>
        <item x="46"/>
        <item x="88"/>
        <item x="8"/>
        <item x="90"/>
        <item x="146"/>
        <item x="147"/>
        <item x="9"/>
        <item x="10"/>
        <item x="0"/>
        <item x="98"/>
        <item x="111"/>
        <item x="114"/>
        <item x="145"/>
        <item x="148"/>
        <item x="132"/>
        <item x="60"/>
        <item x="125"/>
        <item x="137"/>
        <item x="138"/>
        <item x="129"/>
        <item x="127"/>
        <item x="16"/>
        <item x="40"/>
        <item x="44"/>
        <item x="87"/>
        <item x="106"/>
        <item x="6"/>
        <item x="52"/>
        <item x="139"/>
        <item x="59"/>
        <item x="2"/>
        <item x="7"/>
        <item x="109"/>
        <item x="14"/>
        <item x="92"/>
        <item x="93"/>
        <item x="96"/>
        <item x="91"/>
        <item x="130"/>
        <item x="150"/>
        <item x="144"/>
        <item x="33"/>
        <item x="133"/>
        <item x="135"/>
        <item x="134"/>
        <item x="22"/>
        <item x="35"/>
        <item x="19"/>
        <item x="21"/>
        <item x="37"/>
        <item x="24"/>
        <item x="23"/>
        <item x="18"/>
        <item x="43"/>
        <item x="42"/>
        <item x="17"/>
        <item x="20"/>
        <item x="50"/>
        <item x="41"/>
        <item x="123"/>
        <item x="124"/>
        <item x="15"/>
        <item x="72"/>
        <item x="140"/>
        <item x="113"/>
        <item x="38"/>
        <item x="126"/>
        <item x="29"/>
        <item x="45"/>
        <item x="105"/>
        <item x="102"/>
        <item x="103"/>
        <item x="112"/>
        <item x="51"/>
        <item x="48"/>
        <item x="5"/>
        <item x="26"/>
        <item x="25"/>
        <item x="30"/>
        <item x="39"/>
        <item x="28"/>
        <item x="53"/>
        <item x="55"/>
        <item x="57"/>
        <item x="56"/>
        <item x="58"/>
        <item x="54"/>
        <item x="108"/>
        <item x="95"/>
        <item x="94"/>
        <item x="4"/>
        <item x="86"/>
        <item x="85"/>
        <item x="110"/>
        <item x="101"/>
        <item x="64"/>
        <item x="78"/>
        <item x="76"/>
        <item x="83"/>
        <item x="75"/>
        <item x="99"/>
        <item x="74"/>
        <item x="77"/>
        <item x="100"/>
        <item x="97"/>
        <item x="79"/>
        <item x="84"/>
        <item x="63"/>
        <item x="80"/>
        <item x="82"/>
        <item x="89"/>
        <item x="107"/>
        <item x="73"/>
        <item x="65"/>
        <item x="81"/>
        <item x="136"/>
        <item x="143"/>
        <item x="117"/>
        <item x="1"/>
        <item x="3"/>
        <item x="62"/>
        <item x="61"/>
        <item x="142"/>
        <item x="116"/>
        <item x="115"/>
        <item x="27"/>
        <item x="131"/>
        <item x="47"/>
        <item x="104"/>
        <item x="34"/>
      </items>
    </pivotField>
    <pivotField showAll="0" defaultSubtotal="0"/>
    <pivotField axis="axisRow" showAll="0" defaultSubtotal="0">
      <items count="41">
        <item x="29"/>
        <item x="24"/>
        <item x="14"/>
        <item x="10"/>
        <item x="40"/>
        <item x="12"/>
        <item x="28"/>
        <item x="23"/>
        <item x="17"/>
        <item x="18"/>
        <item x="2"/>
        <item x="33"/>
        <item x="11"/>
        <item x="30"/>
        <item x="16"/>
        <item x="27"/>
        <item x="6"/>
        <item x="8"/>
        <item x="38"/>
        <item x="22"/>
        <item x="5"/>
        <item x="32"/>
        <item x="13"/>
        <item x="35"/>
        <item x="3"/>
        <item x="4"/>
        <item x="36"/>
        <item x="39"/>
        <item x="1"/>
        <item x="9"/>
        <item x="21"/>
        <item x="34"/>
        <item x="26"/>
        <item x="25"/>
        <item x="19"/>
        <item x="37"/>
        <item x="15"/>
        <item x="0"/>
        <item x="31"/>
        <item x="7"/>
        <item x="20"/>
      </items>
    </pivotField>
    <pivotField showAll="0" defaultSubtotal="0"/>
    <pivotField showAll="0" defaultSubtotal="0"/>
    <pivotField dataField="1" numFmtId="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5">
    <field x="15"/>
    <field x="13"/>
    <field x="24"/>
    <field x="21"/>
    <field x="22"/>
  </rowFields>
  <rowItems count="8">
    <i>
      <x v="41"/>
    </i>
    <i r="1">
      <x v="4"/>
    </i>
    <i r="2">
      <x v="37"/>
    </i>
    <i r="3">
      <x v="149"/>
    </i>
    <i r="4">
      <x/>
    </i>
    <i r="3">
      <x v="150"/>
    </i>
    <i r="4">
      <x v="60"/>
    </i>
    <i t="grand">
      <x/>
    </i>
  </rowItems>
  <colItems count="1">
    <i/>
  </colItems>
  <pageFields count="1">
    <pageField fld="19" hier="-1"/>
  </pageFields>
  <dataFields count="1">
    <dataField name="3era Modificación " fld="27" baseField="1" baseItem="5" numFmtId="4"/>
  </dataFields>
  <formats count="12">
    <format dxfId="1666">
      <pivotArea dataOnly="0" labelOnly="1" outline="0" axis="axisValues" fieldPosition="0"/>
    </format>
    <format dxfId="1665">
      <pivotArea dataOnly="0" labelOnly="1" outline="0" axis="axisValues" fieldPosition="0"/>
    </format>
    <format dxfId="1664">
      <pivotArea field="19" type="button" dataOnly="0" labelOnly="1" outline="0" axis="axisPage" fieldPosition="0"/>
    </format>
    <format dxfId="1663">
      <pivotArea field="20" type="button" dataOnly="0" labelOnly="1" outline="0"/>
    </format>
    <format dxfId="1662">
      <pivotArea dataOnly="0" labelOnly="1" grandCol="1" outline="0" fieldPosition="0"/>
    </format>
    <format dxfId="1661">
      <pivotArea field="19" type="button" dataOnly="0" labelOnly="1" outline="0" axis="axisPage" fieldPosition="0"/>
    </format>
    <format dxfId="1660">
      <pivotArea field="20" type="button" dataOnly="0" labelOnly="1" outline="0"/>
    </format>
    <format dxfId="1659">
      <pivotArea field="19" type="button" dataOnly="0" labelOnly="1" outline="0" axis="axisPage" fieldPosition="0"/>
    </format>
    <format dxfId="1658">
      <pivotArea field="20" type="button" dataOnly="0" labelOnly="1" outline="0"/>
    </format>
    <format dxfId="1657">
      <pivotArea dataOnly="0" labelOnly="1" grandCol="1" outline="0" fieldPosition="0"/>
    </format>
    <format dxfId="1656">
      <pivotArea outline="0" collapsedLevelsAreSubtotals="1" fieldPosition="0"/>
    </format>
    <format dxfId="1655">
      <pivotArea dataOnly="0" labelOnly="1" grandCol="1"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B254CBB-DCF9-4E7B-87E6-92021CEDE728}"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Apoyos y Subsidios">
  <location ref="B3:C33" firstHeaderRow="1" firstDataRow="1" firstDataCol="1" rowPageCount="1" colPageCount="1"/>
  <pivotFields count="41">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9">
        <item x="3"/>
        <item x="1"/>
        <item x="6"/>
        <item x="7"/>
        <item x="0"/>
        <item x="2"/>
        <item x="4"/>
        <item x="5"/>
        <item t="default"/>
      </items>
    </pivotField>
    <pivotField showAll="0"/>
    <pivotField axis="axisRow" showAll="0">
      <items count="58">
        <item x="45"/>
        <item x="20"/>
        <item x="5"/>
        <item x="54"/>
        <item x="24"/>
        <item x="39"/>
        <item x="49"/>
        <item x="40"/>
        <item x="52"/>
        <item x="15"/>
        <item x="42"/>
        <item x="43"/>
        <item x="36"/>
        <item x="1"/>
        <item x="46"/>
        <item x="31"/>
        <item x="32"/>
        <item x="18"/>
        <item x="14"/>
        <item x="29"/>
        <item x="35"/>
        <item x="3"/>
        <item x="28"/>
        <item x="27"/>
        <item x="12"/>
        <item x="26"/>
        <item x="11"/>
        <item x="55"/>
        <item x="47"/>
        <item x="6"/>
        <item x="50"/>
        <item x="30"/>
        <item x="25"/>
        <item x="23"/>
        <item x="10"/>
        <item x="37"/>
        <item x="56"/>
        <item x="17"/>
        <item x="53"/>
        <item x="2"/>
        <item x="41"/>
        <item x="38"/>
        <item x="7"/>
        <item x="13"/>
        <item x="4"/>
        <item x="16"/>
        <item x="19"/>
        <item x="22"/>
        <item x="9"/>
        <item x="34"/>
        <item x="8"/>
        <item x="0"/>
        <item x="44"/>
        <item x="33"/>
        <item x="21"/>
        <item x="48"/>
        <item x="51"/>
        <item t="default"/>
      </items>
    </pivotField>
    <pivotField showAll="0"/>
    <pivotField showAll="0"/>
    <pivotField showAll="0"/>
    <pivotField name="Codigo" axis="axisPage" multipleItemSelectionAllowed="1" showAll="0">
      <items count="8">
        <item h="1" x="0"/>
        <item h="1" x="1"/>
        <item h="1" x="2"/>
        <item x="3"/>
        <item h="1" x="4"/>
        <item h="1" x="5"/>
        <item h="1" x="6"/>
        <item t="default"/>
      </items>
    </pivotField>
    <pivotField name="Capitulo" showAll="0"/>
    <pivotField showAll="0"/>
    <pivotField showAll="0"/>
    <pivotField showAll="0"/>
    <pivotField showAll="0"/>
    <pivotField showAll="0"/>
    <pivotField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3"/>
    <field x="15"/>
  </rowFields>
  <rowItems count="30">
    <i>
      <x/>
    </i>
    <i r="1">
      <x v="34"/>
    </i>
    <i>
      <x v="1"/>
    </i>
    <i r="1">
      <x v="3"/>
    </i>
    <i r="1">
      <x v="8"/>
    </i>
    <i r="1">
      <x v="10"/>
    </i>
    <i r="1">
      <x v="11"/>
    </i>
    <i r="1">
      <x v="27"/>
    </i>
    <i r="1">
      <x v="35"/>
    </i>
    <i r="1">
      <x v="39"/>
    </i>
    <i r="1">
      <x v="40"/>
    </i>
    <i r="1">
      <x v="52"/>
    </i>
    <i r="1">
      <x v="55"/>
    </i>
    <i>
      <x v="2"/>
    </i>
    <i r="1">
      <x v="7"/>
    </i>
    <i r="1">
      <x v="14"/>
    </i>
    <i r="1">
      <x v="28"/>
    </i>
    <i r="1">
      <x v="32"/>
    </i>
    <i>
      <x v="4"/>
    </i>
    <i r="1">
      <x v="41"/>
    </i>
    <i>
      <x v="7"/>
    </i>
    <i r="1">
      <x/>
    </i>
    <i r="1">
      <x v="4"/>
    </i>
    <i r="1">
      <x v="5"/>
    </i>
    <i r="1">
      <x v="6"/>
    </i>
    <i r="1">
      <x v="12"/>
    </i>
    <i r="1">
      <x v="30"/>
    </i>
    <i r="1">
      <x v="38"/>
    </i>
    <i r="1">
      <x v="56"/>
    </i>
    <i t="grand">
      <x/>
    </i>
  </rowItems>
  <colItems count="1">
    <i/>
  </colItems>
  <pageFields count="1">
    <pageField fld="19" hier="-1"/>
  </pageFields>
  <dataFields count="1">
    <dataField name="3era Modificación " fld="27" baseField="1" baseItem="5" numFmtId="4"/>
  </dataFields>
  <formats count="2">
    <format dxfId="1654">
      <pivotArea dataOnly="0" labelOnly="1" outline="0" axis="axisValues" fieldPosition="0"/>
    </format>
    <format dxfId="1653">
      <pivotArea dataOnly="0" labelOnly="1" outline="0" axis="axisValues"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86DAB429-A9E5-4B55-8E3B-C27B38F46DA9}"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Estado del Presupuesto">
  <location ref="A1:B961" firstHeaderRow="1" firstDataRow="1" firstDataCol="1"/>
  <pivotFields count="41">
    <pivotField showAll="0"/>
    <pivotField showAll="0"/>
    <pivotField showAll="0"/>
    <pivotField showAll="0"/>
    <pivotField showAll="0"/>
    <pivotField showAll="0"/>
    <pivotField showAll="0"/>
    <pivotField showAll="0"/>
    <pivotField showAll="0"/>
    <pivotField showAll="0"/>
    <pivotField showAll="0"/>
    <pivotField axis="axisRow" showAll="0">
      <items count="18">
        <item x="14"/>
        <item x="6"/>
        <item x="16"/>
        <item x="11"/>
        <item x="10"/>
        <item x="5"/>
        <item x="3"/>
        <item x="4"/>
        <item x="12"/>
        <item x="13"/>
        <item x="0"/>
        <item x="8"/>
        <item x="1"/>
        <item x="7"/>
        <item x="15"/>
        <item x="2"/>
        <item x="9"/>
        <item t="default"/>
      </items>
    </pivotField>
    <pivotField showAll="0"/>
    <pivotField axis="axisRow" showAll="0">
      <items count="9">
        <item x="3"/>
        <item x="1"/>
        <item x="6"/>
        <item x="7"/>
        <item x="0"/>
        <item x="2"/>
        <item x="4"/>
        <item x="5"/>
        <item t="default"/>
      </items>
    </pivotField>
    <pivotField showAll="0"/>
    <pivotField axis="axisRow" showAll="0">
      <items count="58">
        <item x="45"/>
        <item x="20"/>
        <item x="5"/>
        <item x="54"/>
        <item x="24"/>
        <item x="39"/>
        <item x="49"/>
        <item x="40"/>
        <item x="52"/>
        <item x="15"/>
        <item x="42"/>
        <item x="43"/>
        <item x="36"/>
        <item x="1"/>
        <item x="46"/>
        <item x="31"/>
        <item x="32"/>
        <item x="18"/>
        <item x="14"/>
        <item x="29"/>
        <item x="35"/>
        <item x="3"/>
        <item x="28"/>
        <item x="27"/>
        <item x="12"/>
        <item x="26"/>
        <item x="11"/>
        <item x="55"/>
        <item x="47"/>
        <item x="6"/>
        <item x="50"/>
        <item x="30"/>
        <item x="25"/>
        <item x="23"/>
        <item x="10"/>
        <item x="37"/>
        <item x="56"/>
        <item x="17"/>
        <item x="53"/>
        <item x="2"/>
        <item x="41"/>
        <item x="38"/>
        <item x="7"/>
        <item x="13"/>
        <item x="4"/>
        <item x="16"/>
        <item x="19"/>
        <item x="22"/>
        <item x="9"/>
        <item x="34"/>
        <item x="8"/>
        <item x="0"/>
        <item x="44"/>
        <item x="33"/>
        <item x="21"/>
        <item x="48"/>
        <item x="51"/>
        <item t="default"/>
      </items>
    </pivotField>
    <pivotField showAll="0"/>
    <pivotField showAll="0"/>
    <pivotField showAll="0"/>
    <pivotField name="Codigo" showAll="0"/>
    <pivotField name="Capitulo" showAll="0"/>
    <pivotField axis="axisRow" showAll="0">
      <items count="1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axis="axisRow" showAll="0">
      <items count="152">
        <item x="149"/>
        <item x="12"/>
        <item x="11"/>
        <item x="13"/>
        <item x="141"/>
        <item x="71"/>
        <item x="67"/>
        <item x="69"/>
        <item x="70"/>
        <item x="68"/>
        <item x="66"/>
        <item x="49"/>
        <item x="36"/>
        <item x="122"/>
        <item x="120"/>
        <item x="121"/>
        <item x="118"/>
        <item x="119"/>
        <item x="32"/>
        <item x="128"/>
        <item x="31"/>
        <item x="46"/>
        <item x="88"/>
        <item x="8"/>
        <item x="90"/>
        <item x="146"/>
        <item x="147"/>
        <item x="9"/>
        <item x="10"/>
        <item x="0"/>
        <item x="98"/>
        <item x="111"/>
        <item x="114"/>
        <item x="145"/>
        <item x="148"/>
        <item x="132"/>
        <item x="60"/>
        <item x="125"/>
        <item x="137"/>
        <item x="138"/>
        <item x="129"/>
        <item x="127"/>
        <item x="16"/>
        <item x="40"/>
        <item x="44"/>
        <item x="87"/>
        <item x="106"/>
        <item x="6"/>
        <item x="52"/>
        <item x="139"/>
        <item x="59"/>
        <item x="2"/>
        <item x="7"/>
        <item x="109"/>
        <item x="14"/>
        <item x="92"/>
        <item x="93"/>
        <item x="96"/>
        <item x="91"/>
        <item x="130"/>
        <item x="150"/>
        <item x="144"/>
        <item x="33"/>
        <item x="133"/>
        <item x="135"/>
        <item x="134"/>
        <item x="22"/>
        <item x="35"/>
        <item x="19"/>
        <item x="21"/>
        <item x="37"/>
        <item x="24"/>
        <item x="23"/>
        <item x="18"/>
        <item x="43"/>
        <item x="42"/>
        <item x="17"/>
        <item x="20"/>
        <item x="50"/>
        <item x="41"/>
        <item x="123"/>
        <item x="124"/>
        <item x="15"/>
        <item x="72"/>
        <item x="140"/>
        <item x="113"/>
        <item x="38"/>
        <item x="126"/>
        <item x="29"/>
        <item x="45"/>
        <item x="105"/>
        <item x="102"/>
        <item x="103"/>
        <item x="112"/>
        <item x="51"/>
        <item x="48"/>
        <item x="5"/>
        <item x="26"/>
        <item x="25"/>
        <item x="30"/>
        <item x="39"/>
        <item x="28"/>
        <item x="53"/>
        <item x="55"/>
        <item x="57"/>
        <item x="56"/>
        <item x="58"/>
        <item x="54"/>
        <item x="108"/>
        <item x="95"/>
        <item x="94"/>
        <item x="4"/>
        <item x="86"/>
        <item x="85"/>
        <item x="110"/>
        <item x="101"/>
        <item x="64"/>
        <item x="78"/>
        <item x="76"/>
        <item x="83"/>
        <item x="75"/>
        <item x="99"/>
        <item x="74"/>
        <item x="77"/>
        <item x="100"/>
        <item x="97"/>
        <item x="79"/>
        <item x="84"/>
        <item x="63"/>
        <item x="80"/>
        <item x="82"/>
        <item x="89"/>
        <item x="107"/>
        <item x="73"/>
        <item x="65"/>
        <item x="81"/>
        <item x="136"/>
        <item x="143"/>
        <item x="117"/>
        <item x="1"/>
        <item x="3"/>
        <item x="62"/>
        <item x="61"/>
        <item x="142"/>
        <item x="116"/>
        <item x="115"/>
        <item x="27"/>
        <item x="131"/>
        <item x="47"/>
        <item x="104"/>
        <item x="34"/>
        <item t="default"/>
      </items>
    </pivotField>
    <pivotField showAll="0"/>
    <pivotField showAll="0"/>
    <pivotField showAll="0"/>
    <pivotField showAll="0"/>
    <pivotField dataField="1" numFmtId="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5">
    <field x="11"/>
    <field x="15"/>
    <field x="13"/>
    <field x="21"/>
    <field x="22"/>
  </rowFields>
  <rowItems count="960">
    <i>
      <x/>
    </i>
    <i r="1">
      <x v="11"/>
    </i>
    <i r="2">
      <x v="1"/>
    </i>
    <i r="3">
      <x v="115"/>
    </i>
    <i r="4">
      <x v="145"/>
    </i>
    <i>
      <x v="1"/>
    </i>
    <i r="1">
      <x v="15"/>
    </i>
    <i r="2">
      <x v="6"/>
    </i>
    <i r="3">
      <x v="65"/>
    </i>
    <i r="4">
      <x v="134"/>
    </i>
    <i r="3">
      <x v="76"/>
    </i>
    <i r="4">
      <x v="118"/>
    </i>
    <i r="3">
      <x v="103"/>
    </i>
    <i r="4">
      <x v="92"/>
    </i>
    <i r="3">
      <x v="110"/>
    </i>
    <i r="4">
      <x v="114"/>
    </i>
    <i r="1">
      <x v="24"/>
    </i>
    <i r="2">
      <x v="6"/>
    </i>
    <i r="3">
      <x v="24"/>
    </i>
    <i r="4">
      <x v="71"/>
    </i>
    <i r="3">
      <x v="25"/>
    </i>
    <i r="4">
      <x v="98"/>
    </i>
    <i r="3">
      <x v="38"/>
    </i>
    <i r="4">
      <x v="86"/>
    </i>
    <i r="3">
      <x v="47"/>
    </i>
    <i r="4">
      <x v="148"/>
    </i>
    <i r="3">
      <x v="50"/>
    </i>
    <i r="4">
      <x v="78"/>
    </i>
    <i r="3">
      <x v="51"/>
    </i>
    <i r="4">
      <x v="94"/>
    </i>
    <i r="3">
      <x v="56"/>
    </i>
    <i r="4">
      <x v="105"/>
    </i>
    <i r="3">
      <x v="57"/>
    </i>
    <i r="4">
      <x v="104"/>
    </i>
    <i r="3">
      <x v="63"/>
    </i>
    <i r="4">
      <x v="128"/>
    </i>
    <i r="3">
      <x v="78"/>
    </i>
    <i r="4">
      <x v="117"/>
    </i>
    <i r="3">
      <x v="81"/>
    </i>
    <i r="4">
      <x v="135"/>
    </i>
    <i r="3">
      <x v="94"/>
    </i>
    <i r="4">
      <x v="110"/>
    </i>
    <i r="3">
      <x v="102"/>
    </i>
    <i r="4">
      <x v="91"/>
    </i>
    <i r="3">
      <x v="104"/>
    </i>
    <i r="4">
      <x v="149"/>
    </i>
    <i r="3">
      <x v="114"/>
    </i>
    <i r="4">
      <x v="32"/>
    </i>
    <i>
      <x v="2"/>
    </i>
    <i r="1">
      <x/>
    </i>
    <i r="2">
      <x v="7"/>
    </i>
    <i r="3">
      <x v="115"/>
    </i>
    <i r="4">
      <x v="145"/>
    </i>
    <i>
      <x v="3"/>
    </i>
    <i r="1">
      <x v="4"/>
    </i>
    <i r="2">
      <x v="7"/>
    </i>
    <i r="3">
      <x v="38"/>
    </i>
    <i r="4">
      <x v="86"/>
    </i>
    <i r="3">
      <x v="118"/>
    </i>
    <i r="4">
      <x v="16"/>
    </i>
    <i r="3">
      <x v="120"/>
    </i>
    <i r="4">
      <x v="14"/>
    </i>
    <i r="3">
      <x v="139"/>
    </i>
    <i r="4">
      <x v="49"/>
    </i>
    <i r="1">
      <x v="5"/>
    </i>
    <i r="2">
      <x v="7"/>
    </i>
    <i r="3">
      <x v="106"/>
    </i>
    <i r="4">
      <x v="46"/>
    </i>
    <i r="3">
      <x v="121"/>
    </i>
    <i r="4">
      <x v="15"/>
    </i>
    <i r="1">
      <x v="6"/>
    </i>
    <i r="2">
      <x v="7"/>
    </i>
    <i r="3">
      <x v="118"/>
    </i>
    <i r="4">
      <x v="16"/>
    </i>
    <i r="1">
      <x v="12"/>
    </i>
    <i r="2">
      <x v="7"/>
    </i>
    <i r="3">
      <x v="77"/>
    </i>
    <i r="4">
      <x v="123"/>
    </i>
    <i r="3">
      <x v="106"/>
    </i>
    <i r="4">
      <x v="46"/>
    </i>
    <i r="3">
      <x v="118"/>
    </i>
    <i r="4">
      <x v="16"/>
    </i>
    <i r="1">
      <x v="30"/>
    </i>
    <i r="2">
      <x v="7"/>
    </i>
    <i r="3">
      <x v="118"/>
    </i>
    <i r="4">
      <x v="16"/>
    </i>
    <i r="1">
      <x v="33"/>
    </i>
    <i r="2">
      <x v="7"/>
    </i>
    <i r="3">
      <x v="38"/>
    </i>
    <i r="4">
      <x v="86"/>
    </i>
    <i r="3">
      <x v="42"/>
    </i>
    <i r="4">
      <x v="75"/>
    </i>
    <i r="3">
      <x v="52"/>
    </i>
    <i r="4">
      <x v="48"/>
    </i>
    <i r="3">
      <x v="67"/>
    </i>
    <i r="4">
      <x v="6"/>
    </i>
    <i r="3">
      <x v="106"/>
    </i>
    <i r="4">
      <x v="46"/>
    </i>
    <i r="1">
      <x v="38"/>
    </i>
    <i r="2">
      <x v="7"/>
    </i>
    <i r="3">
      <x v="119"/>
    </i>
    <i r="4">
      <x v="17"/>
    </i>
    <i r="1">
      <x v="56"/>
    </i>
    <i r="2">
      <x v="7"/>
    </i>
    <i r="3">
      <x v="118"/>
    </i>
    <i r="4">
      <x v="16"/>
    </i>
    <i>
      <x v="4"/>
    </i>
    <i r="1">
      <x v="1"/>
    </i>
    <i r="2">
      <x v="2"/>
    </i>
    <i r="3">
      <x v="26"/>
    </i>
    <i r="4">
      <x v="97"/>
    </i>
    <i r="3">
      <x v="28"/>
    </i>
    <i r="4">
      <x v="101"/>
    </i>
    <i r="3">
      <x v="29"/>
    </i>
    <i r="4">
      <x v="88"/>
    </i>
    <i r="3">
      <x v="32"/>
    </i>
    <i r="4">
      <x v="18"/>
    </i>
    <i r="3">
      <x v="34"/>
    </i>
    <i r="4">
      <x v="150"/>
    </i>
    <i r="3">
      <x v="48"/>
    </i>
    <i r="4">
      <x v="95"/>
    </i>
    <i r="3">
      <x v="52"/>
    </i>
    <i r="4">
      <x v="48"/>
    </i>
    <i r="3">
      <x v="70"/>
    </i>
    <i r="4">
      <x v="8"/>
    </i>
    <i r="3">
      <x v="72"/>
    </i>
    <i r="4">
      <x v="83"/>
    </i>
    <i r="3">
      <x v="106"/>
    </i>
    <i r="4">
      <x v="46"/>
    </i>
    <i r="3">
      <x v="124"/>
    </i>
    <i r="4">
      <x v="81"/>
    </i>
    <i r="3">
      <x v="129"/>
    </i>
    <i r="4">
      <x v="40"/>
    </i>
    <i r="3">
      <x v="132"/>
    </i>
    <i r="4">
      <x v="35"/>
    </i>
    <i r="3">
      <x v="139"/>
    </i>
    <i r="4">
      <x v="49"/>
    </i>
    <i r="1">
      <x v="7"/>
    </i>
    <i r="2">
      <x v="2"/>
    </i>
    <i r="3">
      <x v="106"/>
    </i>
    <i r="4">
      <x v="46"/>
    </i>
    <i r="3">
      <x v="118"/>
    </i>
    <i r="4">
      <x v="16"/>
    </i>
    <i r="1">
      <x v="14"/>
    </i>
    <i r="2">
      <x v="2"/>
    </i>
    <i r="3">
      <x v="117"/>
    </i>
    <i r="4">
      <x v="138"/>
    </i>
    <i r="1">
      <x v="28"/>
    </i>
    <i r="2">
      <x v="2"/>
    </i>
    <i r="3">
      <x v="117"/>
    </i>
    <i r="4">
      <x v="138"/>
    </i>
    <i r="1">
      <x v="32"/>
    </i>
    <i r="2">
      <x v="2"/>
    </i>
    <i r="3">
      <x v="40"/>
    </i>
    <i r="4">
      <x v="43"/>
    </i>
    <i r="3">
      <x v="117"/>
    </i>
    <i r="4">
      <x v="138"/>
    </i>
    <i r="1">
      <x v="46"/>
    </i>
    <i r="2">
      <x v="5"/>
    </i>
    <i r="3">
      <x v="26"/>
    </i>
    <i r="4">
      <x v="97"/>
    </i>
    <i r="3">
      <x v="48"/>
    </i>
    <i r="4">
      <x v="95"/>
    </i>
    <i r="3">
      <x v="52"/>
    </i>
    <i r="4">
      <x v="48"/>
    </i>
    <i r="3">
      <x v="96"/>
    </i>
    <i r="4">
      <x v="57"/>
    </i>
    <i>
      <x v="5"/>
    </i>
    <i r="1">
      <x v="34"/>
    </i>
    <i r="2">
      <x/>
    </i>
    <i r="3">
      <x v="23"/>
    </i>
    <i r="4">
      <x v="72"/>
    </i>
    <i r="3">
      <x v="25"/>
    </i>
    <i r="4">
      <x v="98"/>
    </i>
    <i r="3">
      <x v="26"/>
    </i>
    <i r="4">
      <x v="97"/>
    </i>
    <i r="3">
      <x v="40"/>
    </i>
    <i r="4">
      <x v="43"/>
    </i>
    <i r="3">
      <x v="45"/>
    </i>
    <i r="4">
      <x v="89"/>
    </i>
    <i r="3">
      <x v="81"/>
    </i>
    <i r="4">
      <x v="135"/>
    </i>
    <i r="3">
      <x v="106"/>
    </i>
    <i r="4">
      <x v="46"/>
    </i>
    <i r="3">
      <x v="115"/>
    </i>
    <i r="4">
      <x v="145"/>
    </i>
    <i r="3">
      <x v="118"/>
    </i>
    <i r="4">
      <x v="16"/>
    </i>
    <i r="3">
      <x v="139"/>
    </i>
    <i r="4">
      <x v="49"/>
    </i>
    <i r="3">
      <x v="141"/>
    </i>
    <i r="4">
      <x v="4"/>
    </i>
    <i>
      <x v="6"/>
    </i>
    <i r="1">
      <x v="29"/>
    </i>
    <i r="2">
      <x v="4"/>
    </i>
    <i r="3">
      <x v="20"/>
    </i>
    <i r="4">
      <x v="77"/>
    </i>
    <i r="3">
      <x v="33"/>
    </i>
    <i r="4">
      <x v="62"/>
    </i>
    <i r="3">
      <x v="35"/>
    </i>
    <i r="4">
      <x v="67"/>
    </i>
    <i r="3">
      <x v="36"/>
    </i>
    <i r="4">
      <x v="12"/>
    </i>
    <i r="3">
      <x v="38"/>
    </i>
    <i r="4">
      <x v="86"/>
    </i>
    <i r="3">
      <x v="48"/>
    </i>
    <i r="4">
      <x v="95"/>
    </i>
    <i r="3">
      <x v="52"/>
    </i>
    <i r="4">
      <x v="48"/>
    </i>
    <i r="3">
      <x v="55"/>
    </i>
    <i r="4">
      <x v="103"/>
    </i>
    <i r="3">
      <x v="59"/>
    </i>
    <i r="4">
      <x v="50"/>
    </i>
    <i r="3">
      <x v="61"/>
    </i>
    <i r="4">
      <x v="142"/>
    </i>
    <i r="3">
      <x v="62"/>
    </i>
    <i r="4">
      <x v="141"/>
    </i>
    <i r="3">
      <x v="63"/>
    </i>
    <i r="4">
      <x v="128"/>
    </i>
    <i r="3">
      <x v="64"/>
    </i>
    <i r="4">
      <x v="116"/>
    </i>
    <i r="3">
      <x v="65"/>
    </i>
    <i r="4">
      <x v="134"/>
    </i>
    <i r="3">
      <x v="73"/>
    </i>
    <i r="4">
      <x v="133"/>
    </i>
    <i r="3">
      <x v="87"/>
    </i>
    <i r="4">
      <x v="45"/>
    </i>
    <i r="3">
      <x v="91"/>
    </i>
    <i r="4">
      <x v="58"/>
    </i>
    <i r="3">
      <x v="92"/>
    </i>
    <i r="4">
      <x v="55"/>
    </i>
    <i r="3">
      <x v="102"/>
    </i>
    <i r="4">
      <x v="91"/>
    </i>
    <i r="3">
      <x v="104"/>
    </i>
    <i r="4">
      <x v="149"/>
    </i>
    <i r="3">
      <x v="125"/>
    </i>
    <i r="4">
      <x v="37"/>
    </i>
    <i r="3">
      <x v="126"/>
    </i>
    <i r="4">
      <x v="87"/>
    </i>
    <i r="3">
      <x v="127"/>
    </i>
    <i r="4">
      <x v="41"/>
    </i>
    <i r="3">
      <x v="128"/>
    </i>
    <i r="4">
      <x v="19"/>
    </i>
    <i r="3">
      <x v="137"/>
    </i>
    <i r="4">
      <x v="38"/>
    </i>
    <i r="3">
      <x v="139"/>
    </i>
    <i r="4">
      <x v="49"/>
    </i>
    <i r="1">
      <x v="53"/>
    </i>
    <i r="2">
      <x v="4"/>
    </i>
    <i r="3">
      <x v="68"/>
    </i>
    <i r="4">
      <x v="9"/>
    </i>
    <i r="3">
      <x v="75"/>
    </i>
    <i r="4">
      <x v="120"/>
    </i>
    <i r="3">
      <x v="78"/>
    </i>
    <i r="4">
      <x v="117"/>
    </i>
    <i r="3">
      <x v="81"/>
    </i>
    <i r="4">
      <x v="135"/>
    </i>
    <i r="3">
      <x v="137"/>
    </i>
    <i r="4">
      <x v="38"/>
    </i>
    <i r="3">
      <x v="140"/>
    </i>
    <i r="4">
      <x v="84"/>
    </i>
    <i r="3">
      <x v="143"/>
    </i>
    <i r="4">
      <x v="137"/>
    </i>
    <i r="3">
      <x v="144"/>
    </i>
    <i r="4">
      <x v="61"/>
    </i>
    <i>
      <x v="7"/>
    </i>
    <i r="1">
      <x v="31"/>
    </i>
    <i r="2">
      <x v="5"/>
    </i>
    <i r="3">
      <x v="48"/>
    </i>
    <i r="4">
      <x v="95"/>
    </i>
    <i r="3">
      <x v="78"/>
    </i>
    <i r="4">
      <x v="117"/>
    </i>
    <i r="3">
      <x v="145"/>
    </i>
    <i r="4">
      <x v="33"/>
    </i>
    <i r="3">
      <x v="146"/>
    </i>
    <i r="4">
      <x v="25"/>
    </i>
    <i r="3">
      <x v="147"/>
    </i>
    <i r="4">
      <x v="26"/>
    </i>
    <i r="1">
      <x v="36"/>
    </i>
    <i r="2">
      <x v="5"/>
    </i>
    <i r="3">
      <x v="145"/>
    </i>
    <i r="4">
      <x v="33"/>
    </i>
    <i r="3">
      <x v="146"/>
    </i>
    <i r="4">
      <x v="25"/>
    </i>
    <i r="3">
      <x v="147"/>
    </i>
    <i r="4">
      <x v="26"/>
    </i>
    <i r="1">
      <x v="42"/>
    </i>
    <i r="2">
      <x v="5"/>
    </i>
    <i r="3">
      <x v="22"/>
    </i>
    <i r="4">
      <x v="66"/>
    </i>
    <i r="3">
      <x v="48"/>
    </i>
    <i r="4">
      <x v="95"/>
    </i>
    <i r="3">
      <x v="97"/>
    </i>
    <i r="4">
      <x v="125"/>
    </i>
    <i r="1">
      <x v="47"/>
    </i>
    <i r="2">
      <x v="5"/>
    </i>
    <i r="3">
      <x v="35"/>
    </i>
    <i r="4">
      <x v="67"/>
    </i>
    <i r="3">
      <x v="48"/>
    </i>
    <i r="4">
      <x v="95"/>
    </i>
    <i r="3">
      <x v="52"/>
    </i>
    <i r="4">
      <x v="48"/>
    </i>
    <i r="3">
      <x v="60"/>
    </i>
    <i r="4">
      <x v="36"/>
    </i>
    <i r="1">
      <x v="48"/>
    </i>
    <i r="2">
      <x v="5"/>
    </i>
    <i r="3">
      <x v="22"/>
    </i>
    <i r="4">
      <x v="66"/>
    </i>
    <i r="3">
      <x v="30"/>
    </i>
    <i r="4">
      <x v="99"/>
    </i>
    <i r="3">
      <x v="31"/>
    </i>
    <i r="4">
      <x v="20"/>
    </i>
    <i r="3">
      <x v="36"/>
    </i>
    <i r="4">
      <x v="12"/>
    </i>
    <i r="3">
      <x v="38"/>
    </i>
    <i r="4">
      <x v="86"/>
    </i>
    <i r="3">
      <x v="48"/>
    </i>
    <i r="4">
      <x v="95"/>
    </i>
    <i r="3">
      <x v="52"/>
    </i>
    <i r="4">
      <x v="48"/>
    </i>
    <i r="3">
      <x v="58"/>
    </i>
    <i r="4">
      <x v="106"/>
    </i>
    <i r="3">
      <x v="70"/>
    </i>
    <i r="4">
      <x v="8"/>
    </i>
    <i r="3">
      <x v="79"/>
    </i>
    <i r="4">
      <x v="126"/>
    </i>
    <i r="3">
      <x v="133"/>
    </i>
    <i r="4">
      <x v="63"/>
    </i>
    <i r="3">
      <x v="135"/>
    </i>
    <i r="4">
      <x v="64"/>
    </i>
    <i r="3">
      <x v="139"/>
    </i>
    <i r="4">
      <x v="49"/>
    </i>
    <i r="1">
      <x v="50"/>
    </i>
    <i r="2">
      <x v="5"/>
    </i>
    <i r="3">
      <x v="22"/>
    </i>
    <i r="4">
      <x v="66"/>
    </i>
    <i r="3">
      <x v="31"/>
    </i>
    <i r="4">
      <x v="20"/>
    </i>
    <i r="3">
      <x v="35"/>
    </i>
    <i r="4">
      <x v="67"/>
    </i>
    <i r="3">
      <x v="37"/>
    </i>
    <i r="4">
      <x v="70"/>
    </i>
    <i r="3">
      <x v="38"/>
    </i>
    <i r="4">
      <x v="86"/>
    </i>
    <i r="3">
      <x v="40"/>
    </i>
    <i r="4">
      <x v="43"/>
    </i>
    <i r="3">
      <x v="41"/>
    </i>
    <i r="4">
      <x v="79"/>
    </i>
    <i r="3">
      <x v="42"/>
    </i>
    <i r="4">
      <x v="75"/>
    </i>
    <i r="3">
      <x v="44"/>
    </i>
    <i r="4">
      <x v="44"/>
    </i>
    <i r="3">
      <x v="47"/>
    </i>
    <i r="4">
      <x v="148"/>
    </i>
    <i r="3">
      <x v="48"/>
    </i>
    <i r="4">
      <x v="95"/>
    </i>
    <i r="3">
      <x v="52"/>
    </i>
    <i r="4">
      <x v="48"/>
    </i>
    <i r="3">
      <x v="81"/>
    </i>
    <i r="4">
      <x v="135"/>
    </i>
    <i r="3">
      <x v="93"/>
    </i>
    <i r="4">
      <x v="56"/>
    </i>
    <i r="3">
      <x v="95"/>
    </i>
    <i r="4">
      <x v="109"/>
    </i>
    <i r="3">
      <x v="97"/>
    </i>
    <i r="4">
      <x v="125"/>
    </i>
    <i r="3">
      <x v="129"/>
    </i>
    <i r="4">
      <x v="40"/>
    </i>
    <i r="3">
      <x v="130"/>
    </i>
    <i r="4">
      <x v="59"/>
    </i>
    <i r="3">
      <x v="134"/>
    </i>
    <i r="4">
      <x v="65"/>
    </i>
    <i r="3">
      <x v="136"/>
    </i>
    <i r="4">
      <x v="136"/>
    </i>
    <i r="3">
      <x v="138"/>
    </i>
    <i r="4">
      <x v="39"/>
    </i>
    <i r="3">
      <x v="140"/>
    </i>
    <i r="4">
      <x v="84"/>
    </i>
    <i r="1">
      <x v="54"/>
    </i>
    <i r="2">
      <x v="3"/>
    </i>
    <i r="3">
      <x v="30"/>
    </i>
    <i r="4">
      <x v="99"/>
    </i>
    <i r="3">
      <x v="31"/>
    </i>
    <i r="4">
      <x v="20"/>
    </i>
    <i r="3">
      <x v="35"/>
    </i>
    <i r="4">
      <x v="67"/>
    </i>
    <i r="3">
      <x v="36"/>
    </i>
    <i r="4">
      <x v="12"/>
    </i>
    <i r="3">
      <x v="38"/>
    </i>
    <i r="4">
      <x v="86"/>
    </i>
    <i r="3">
      <x v="39"/>
    </i>
    <i r="4">
      <x v="100"/>
    </i>
    <i r="3">
      <x v="43"/>
    </i>
    <i r="4">
      <x v="74"/>
    </i>
    <i r="3">
      <x v="44"/>
    </i>
    <i r="4">
      <x v="44"/>
    </i>
    <i r="3">
      <x v="48"/>
    </i>
    <i r="4">
      <x v="95"/>
    </i>
    <i r="3">
      <x v="52"/>
    </i>
    <i r="4">
      <x v="48"/>
    </i>
    <i r="3">
      <x v="58"/>
    </i>
    <i r="4">
      <x v="106"/>
    </i>
    <i r="3">
      <x v="60"/>
    </i>
    <i r="4">
      <x v="36"/>
    </i>
    <i r="3">
      <x v="70"/>
    </i>
    <i r="4">
      <x v="8"/>
    </i>
    <i r="3">
      <x v="73"/>
    </i>
    <i r="4">
      <x v="133"/>
    </i>
    <i r="3">
      <x v="74"/>
    </i>
    <i r="4">
      <x v="122"/>
    </i>
    <i r="3">
      <x v="80"/>
    </i>
    <i r="4">
      <x v="129"/>
    </i>
    <i r="3">
      <x v="81"/>
    </i>
    <i r="4">
      <x v="135"/>
    </i>
    <i r="3">
      <x v="96"/>
    </i>
    <i r="4">
      <x v="57"/>
    </i>
    <i r="3">
      <x v="109"/>
    </i>
    <i r="4">
      <x v="53"/>
    </i>
    <i r="3">
      <x v="133"/>
    </i>
    <i r="4">
      <x v="63"/>
    </i>
    <i>
      <x v="8"/>
    </i>
    <i r="1">
      <x v="40"/>
    </i>
    <i r="2">
      <x v="1"/>
    </i>
    <i r="3">
      <x v="115"/>
    </i>
    <i r="4">
      <x v="145"/>
    </i>
    <i>
      <x v="9"/>
    </i>
    <i r="1">
      <x v="10"/>
    </i>
    <i r="2">
      <x v="1"/>
    </i>
    <i r="3">
      <x v="115"/>
    </i>
    <i r="4">
      <x v="145"/>
    </i>
    <i>
      <x v="10"/>
    </i>
    <i r="1">
      <x v="13"/>
    </i>
    <i r="2">
      <x v="4"/>
    </i>
    <i r="3">
      <x v="3"/>
    </i>
    <i r="4">
      <x v="140"/>
    </i>
    <i r="3">
      <x v="10"/>
    </i>
    <i r="4">
      <x v="28"/>
    </i>
    <i r="3">
      <x v="12"/>
    </i>
    <i r="4">
      <x v="1"/>
    </i>
    <i r="3">
      <x v="15"/>
    </i>
    <i r="4">
      <x v="82"/>
    </i>
    <i r="3">
      <x v="17"/>
    </i>
    <i r="4">
      <x v="76"/>
    </i>
    <i r="3">
      <x v="20"/>
    </i>
    <i r="4">
      <x v="77"/>
    </i>
    <i r="3">
      <x v="21"/>
    </i>
    <i r="4">
      <x v="69"/>
    </i>
    <i r="3">
      <x v="22"/>
    </i>
    <i r="4">
      <x v="66"/>
    </i>
    <i r="3">
      <x v="25"/>
    </i>
    <i r="4">
      <x v="98"/>
    </i>
    <i r="3">
      <x v="30"/>
    </i>
    <i r="4">
      <x v="99"/>
    </i>
    <i r="3">
      <x v="31"/>
    </i>
    <i r="4">
      <x v="20"/>
    </i>
    <i r="3">
      <x v="33"/>
    </i>
    <i r="4">
      <x v="62"/>
    </i>
    <i r="3">
      <x v="34"/>
    </i>
    <i r="4">
      <x v="150"/>
    </i>
    <i r="3">
      <x v="35"/>
    </i>
    <i r="4">
      <x v="67"/>
    </i>
    <i r="3">
      <x v="36"/>
    </i>
    <i r="4">
      <x v="12"/>
    </i>
    <i r="3">
      <x v="38"/>
    </i>
    <i r="4">
      <x v="86"/>
    </i>
    <i r="3">
      <x v="40"/>
    </i>
    <i r="4">
      <x v="43"/>
    </i>
    <i r="3">
      <x v="44"/>
    </i>
    <i r="4">
      <x v="44"/>
    </i>
    <i r="3">
      <x v="46"/>
    </i>
    <i r="4">
      <x v="21"/>
    </i>
    <i r="3">
      <x v="47"/>
    </i>
    <i r="4">
      <x v="148"/>
    </i>
    <i r="3">
      <x v="48"/>
    </i>
    <i r="4">
      <x v="95"/>
    </i>
    <i r="3">
      <x v="52"/>
    </i>
    <i r="4">
      <x v="48"/>
    </i>
    <i r="3">
      <x v="53"/>
    </i>
    <i r="4">
      <x v="102"/>
    </i>
    <i r="3">
      <x v="55"/>
    </i>
    <i r="4">
      <x v="103"/>
    </i>
    <i r="3">
      <x v="56"/>
    </i>
    <i r="4">
      <x v="105"/>
    </i>
    <i r="3">
      <x v="58"/>
    </i>
    <i r="4">
      <x v="106"/>
    </i>
    <i r="3">
      <x v="59"/>
    </i>
    <i r="4">
      <x v="50"/>
    </i>
    <i r="3">
      <x v="60"/>
    </i>
    <i r="4">
      <x v="36"/>
    </i>
    <i r="3">
      <x v="61"/>
    </i>
    <i r="4">
      <x v="142"/>
    </i>
    <i r="3">
      <x v="63"/>
    </i>
    <i r="4">
      <x v="128"/>
    </i>
    <i r="3">
      <x v="65"/>
    </i>
    <i r="4">
      <x v="134"/>
    </i>
    <i r="3">
      <x v="67"/>
    </i>
    <i r="4">
      <x v="6"/>
    </i>
    <i r="3">
      <x v="68"/>
    </i>
    <i r="4">
      <x v="9"/>
    </i>
    <i r="3">
      <x v="69"/>
    </i>
    <i r="4">
      <x v="7"/>
    </i>
    <i r="3">
      <x v="72"/>
    </i>
    <i r="4">
      <x v="83"/>
    </i>
    <i r="3">
      <x v="73"/>
    </i>
    <i r="4">
      <x v="133"/>
    </i>
    <i r="3">
      <x v="74"/>
    </i>
    <i r="4">
      <x v="122"/>
    </i>
    <i r="3">
      <x v="75"/>
    </i>
    <i r="4">
      <x v="120"/>
    </i>
    <i r="3">
      <x v="76"/>
    </i>
    <i r="4">
      <x v="118"/>
    </i>
    <i r="3">
      <x v="79"/>
    </i>
    <i r="4">
      <x v="126"/>
    </i>
    <i r="3">
      <x v="82"/>
    </i>
    <i r="4">
      <x v="130"/>
    </i>
    <i r="3">
      <x v="85"/>
    </i>
    <i r="4">
      <x v="113"/>
    </i>
    <i r="3">
      <x v="86"/>
    </i>
    <i r="4">
      <x v="112"/>
    </i>
    <i r="3">
      <x v="88"/>
    </i>
    <i r="4">
      <x v="22"/>
    </i>
    <i r="3">
      <x v="90"/>
    </i>
    <i r="4">
      <x v="24"/>
    </i>
    <i r="3">
      <x v="91"/>
    </i>
    <i r="4">
      <x v="58"/>
    </i>
    <i r="3">
      <x v="94"/>
    </i>
    <i r="4">
      <x v="110"/>
    </i>
    <i r="3">
      <x v="96"/>
    </i>
    <i r="4">
      <x v="57"/>
    </i>
    <i r="3">
      <x v="99"/>
    </i>
    <i r="4">
      <x v="121"/>
    </i>
    <i r="3">
      <x v="106"/>
    </i>
    <i r="4">
      <x v="46"/>
    </i>
    <i r="3">
      <x v="107"/>
    </i>
    <i r="4">
      <x v="132"/>
    </i>
    <i r="3">
      <x v="109"/>
    </i>
    <i r="4">
      <x v="53"/>
    </i>
    <i r="3">
      <x v="110"/>
    </i>
    <i r="4">
      <x v="114"/>
    </i>
    <i r="3">
      <x v="114"/>
    </i>
    <i r="4">
      <x v="32"/>
    </i>
    <i r="3">
      <x v="123"/>
    </i>
    <i r="4">
      <x v="80"/>
    </i>
    <i r="3">
      <x v="124"/>
    </i>
    <i r="4">
      <x v="81"/>
    </i>
    <i r="3">
      <x v="126"/>
    </i>
    <i r="4">
      <x v="87"/>
    </i>
    <i r="3">
      <x v="127"/>
    </i>
    <i r="4">
      <x v="41"/>
    </i>
    <i r="3">
      <x v="131"/>
    </i>
    <i r="4">
      <x v="147"/>
    </i>
    <i r="3">
      <x v="136"/>
    </i>
    <i r="4">
      <x v="136"/>
    </i>
    <i r="3">
      <x v="143"/>
    </i>
    <i r="4">
      <x v="137"/>
    </i>
    <i r="1">
      <x v="22"/>
    </i>
    <i r="2">
      <x v="4"/>
    </i>
    <i r="3">
      <x v="46"/>
    </i>
    <i r="4">
      <x v="21"/>
    </i>
    <i r="1">
      <x v="23"/>
    </i>
    <i r="2">
      <x v="4"/>
    </i>
    <i r="3">
      <x v="46"/>
    </i>
    <i r="4">
      <x v="21"/>
    </i>
    <i r="1">
      <x v="51"/>
    </i>
    <i r="2">
      <x v="4"/>
    </i>
    <i r="3">
      <x/>
    </i>
    <i r="4">
      <x v="29"/>
    </i>
    <i r="3">
      <x v="1"/>
    </i>
    <i r="4">
      <x v="139"/>
    </i>
    <i r="3">
      <x v="2"/>
    </i>
    <i r="4">
      <x v="51"/>
    </i>
    <i r="3">
      <x v="3"/>
    </i>
    <i r="4">
      <x v="140"/>
    </i>
    <i r="3">
      <x v="4"/>
    </i>
    <i r="4">
      <x v="111"/>
    </i>
    <i r="3">
      <x v="5"/>
    </i>
    <i r="4">
      <x v="96"/>
    </i>
    <i r="3">
      <x v="6"/>
    </i>
    <i r="4">
      <x v="47"/>
    </i>
    <i r="3">
      <x v="7"/>
    </i>
    <i r="4">
      <x v="52"/>
    </i>
    <i r="3">
      <x v="8"/>
    </i>
    <i r="4">
      <x v="23"/>
    </i>
    <i r="3">
      <x v="9"/>
    </i>
    <i r="4">
      <x v="27"/>
    </i>
    <i r="3">
      <x v="10"/>
    </i>
    <i r="4">
      <x v="28"/>
    </i>
    <i r="3">
      <x v="11"/>
    </i>
    <i r="4">
      <x v="2"/>
    </i>
    <i r="3">
      <x v="12"/>
    </i>
    <i r="4">
      <x v="1"/>
    </i>
    <i r="3">
      <x v="13"/>
    </i>
    <i r="4">
      <x v="3"/>
    </i>
    <i r="3">
      <x v="14"/>
    </i>
    <i r="4">
      <x v="54"/>
    </i>
    <i r="3">
      <x v="15"/>
    </i>
    <i r="4">
      <x v="82"/>
    </i>
    <i r="3">
      <x v="16"/>
    </i>
    <i r="4">
      <x v="42"/>
    </i>
    <i r="3">
      <x v="82"/>
    </i>
    <i r="4">
      <x v="130"/>
    </i>
    <i>
      <x v="11"/>
    </i>
    <i r="1">
      <x v="8"/>
    </i>
    <i r="2">
      <x v="1"/>
    </i>
    <i r="3">
      <x v="118"/>
    </i>
    <i r="4">
      <x v="16"/>
    </i>
    <i r="3">
      <x v="121"/>
    </i>
    <i r="4">
      <x v="15"/>
    </i>
    <i r="1">
      <x v="9"/>
    </i>
    <i r="2">
      <x v="7"/>
    </i>
    <i r="3">
      <x v="25"/>
    </i>
    <i r="4">
      <x v="98"/>
    </i>
    <i r="3">
      <x v="72"/>
    </i>
    <i r="4">
      <x v="83"/>
    </i>
    <i r="3">
      <x v="97"/>
    </i>
    <i r="4">
      <x v="125"/>
    </i>
    <i r="3">
      <x v="106"/>
    </i>
    <i r="4">
      <x v="46"/>
    </i>
    <i r="1">
      <x v="16"/>
    </i>
    <i r="2">
      <x v="4"/>
    </i>
    <i r="3">
      <x v="65"/>
    </i>
    <i r="4">
      <x v="134"/>
    </i>
    <i r="3">
      <x v="81"/>
    </i>
    <i r="4">
      <x v="135"/>
    </i>
    <i r="3">
      <x v="98"/>
    </i>
    <i r="4">
      <x v="30"/>
    </i>
    <i r="3">
      <x v="100"/>
    </i>
    <i r="4">
      <x v="124"/>
    </i>
    <i r="3">
      <x v="101"/>
    </i>
    <i r="4">
      <x v="115"/>
    </i>
    <i r="1">
      <x v="19"/>
    </i>
    <i r="2">
      <x v="4"/>
    </i>
    <i r="3">
      <x v="47"/>
    </i>
    <i r="4">
      <x v="148"/>
    </i>
    <i r="3">
      <x v="78"/>
    </i>
    <i r="4">
      <x v="117"/>
    </i>
    <i r="3">
      <x v="102"/>
    </i>
    <i r="4">
      <x v="91"/>
    </i>
    <i r="3">
      <x v="104"/>
    </i>
    <i r="4">
      <x v="149"/>
    </i>
    <i r="1">
      <x v="37"/>
    </i>
    <i r="2">
      <x v="4"/>
    </i>
    <i r="3">
      <x v="25"/>
    </i>
    <i r="4">
      <x v="98"/>
    </i>
    <i r="3">
      <x v="81"/>
    </i>
    <i r="4">
      <x v="135"/>
    </i>
    <i r="3">
      <x v="102"/>
    </i>
    <i r="4">
      <x v="91"/>
    </i>
    <i r="3">
      <x v="103"/>
    </i>
    <i r="4">
      <x v="92"/>
    </i>
    <i r="3">
      <x v="104"/>
    </i>
    <i r="4">
      <x v="149"/>
    </i>
    <i r="1">
      <x v="45"/>
    </i>
    <i r="2">
      <x v="7"/>
    </i>
    <i r="3">
      <x v="25"/>
    </i>
    <i r="4">
      <x v="98"/>
    </i>
    <i r="3">
      <x v="72"/>
    </i>
    <i r="4">
      <x v="83"/>
    </i>
    <i r="3">
      <x v="97"/>
    </i>
    <i r="4">
      <x v="125"/>
    </i>
    <i r="3">
      <x v="106"/>
    </i>
    <i r="4">
      <x v="46"/>
    </i>
    <i>
      <x v="12"/>
    </i>
    <i r="1">
      <x v="2"/>
    </i>
    <i r="2">
      <x v="5"/>
    </i>
    <i r="3">
      <x v="19"/>
    </i>
    <i r="4">
      <x v="68"/>
    </i>
    <i r="3">
      <x v="25"/>
    </i>
    <i r="4">
      <x v="98"/>
    </i>
    <i r="3">
      <x v="27"/>
    </i>
    <i r="4">
      <x v="146"/>
    </i>
    <i r="3">
      <x v="35"/>
    </i>
    <i r="4">
      <x v="67"/>
    </i>
    <i r="3">
      <x v="36"/>
    </i>
    <i r="4">
      <x v="12"/>
    </i>
    <i r="3">
      <x v="47"/>
    </i>
    <i r="4">
      <x v="148"/>
    </i>
    <i r="3">
      <x v="53"/>
    </i>
    <i r="4">
      <x v="102"/>
    </i>
    <i r="3">
      <x v="56"/>
    </i>
    <i r="4">
      <x v="105"/>
    </i>
    <i r="3">
      <x v="91"/>
    </i>
    <i r="4">
      <x v="58"/>
    </i>
    <i r="3">
      <x v="96"/>
    </i>
    <i r="4">
      <x v="57"/>
    </i>
    <i r="3">
      <x v="106"/>
    </i>
    <i r="4">
      <x v="46"/>
    </i>
    <i r="1">
      <x v="3"/>
    </i>
    <i r="2">
      <x v="1"/>
    </i>
    <i r="3">
      <x v="121"/>
    </i>
    <i r="4">
      <x v="15"/>
    </i>
    <i r="1">
      <x v="20"/>
    </i>
    <i r="2">
      <x v="1"/>
    </i>
    <i r="3">
      <x v="75"/>
    </i>
    <i r="4">
      <x v="120"/>
    </i>
    <i r="3">
      <x v="81"/>
    </i>
    <i r="4">
      <x v="135"/>
    </i>
    <i r="3">
      <x v="82"/>
    </i>
    <i r="4">
      <x v="130"/>
    </i>
    <i r="3">
      <x v="102"/>
    </i>
    <i r="4">
      <x v="91"/>
    </i>
    <i r="3">
      <x v="104"/>
    </i>
    <i r="4">
      <x v="149"/>
    </i>
    <i r="3">
      <x v="105"/>
    </i>
    <i r="4">
      <x v="90"/>
    </i>
    <i r="3">
      <x v="106"/>
    </i>
    <i r="4">
      <x v="46"/>
    </i>
    <i r="3">
      <x v="109"/>
    </i>
    <i r="4">
      <x v="53"/>
    </i>
    <i r="3">
      <x v="142"/>
    </i>
    <i r="4">
      <x v="143"/>
    </i>
    <i r="1">
      <x v="25"/>
    </i>
    <i r="2">
      <x v="5"/>
    </i>
    <i r="3">
      <x v="41"/>
    </i>
    <i r="4">
      <x v="79"/>
    </i>
    <i r="3">
      <x v="42"/>
    </i>
    <i r="4">
      <x v="75"/>
    </i>
    <i r="3">
      <x v="48"/>
    </i>
    <i r="4">
      <x v="95"/>
    </i>
    <i r="3">
      <x v="52"/>
    </i>
    <i r="4">
      <x v="48"/>
    </i>
    <i r="3">
      <x v="137"/>
    </i>
    <i r="4">
      <x v="38"/>
    </i>
    <i r="3">
      <x v="140"/>
    </i>
    <i r="4">
      <x v="84"/>
    </i>
    <i r="1">
      <x v="26"/>
    </i>
    <i r="2">
      <x v="1"/>
    </i>
    <i r="3">
      <x v="23"/>
    </i>
    <i r="4">
      <x v="72"/>
    </i>
    <i r="3">
      <x v="30"/>
    </i>
    <i r="4">
      <x v="99"/>
    </i>
    <i r="3">
      <x v="31"/>
    </i>
    <i r="4">
      <x v="20"/>
    </i>
    <i r="3">
      <x v="33"/>
    </i>
    <i r="4">
      <x v="62"/>
    </i>
    <i r="3">
      <x v="36"/>
    </i>
    <i r="4">
      <x v="12"/>
    </i>
    <i r="3">
      <x v="38"/>
    </i>
    <i r="4">
      <x v="86"/>
    </i>
    <i r="3">
      <x v="46"/>
    </i>
    <i r="4">
      <x v="21"/>
    </i>
    <i r="3">
      <x v="48"/>
    </i>
    <i r="4">
      <x v="95"/>
    </i>
    <i r="3">
      <x v="69"/>
    </i>
    <i r="4">
      <x v="7"/>
    </i>
    <i r="3">
      <x v="81"/>
    </i>
    <i r="4">
      <x v="135"/>
    </i>
    <i r="3">
      <x v="106"/>
    </i>
    <i r="4">
      <x v="46"/>
    </i>
    <i r="1">
      <x v="27"/>
    </i>
    <i r="2">
      <x v="1"/>
    </i>
    <i r="3">
      <x v="122"/>
    </i>
    <i r="4">
      <x v="13"/>
    </i>
    <i r="1">
      <x v="35"/>
    </i>
    <i r="2">
      <x v="1"/>
    </i>
    <i r="3">
      <x v="81"/>
    </i>
    <i r="4">
      <x v="135"/>
    </i>
    <i r="3">
      <x v="118"/>
    </i>
    <i r="4">
      <x v="16"/>
    </i>
    <i r="1">
      <x v="39"/>
    </i>
    <i r="2">
      <x v="1"/>
    </i>
    <i r="3">
      <x v="17"/>
    </i>
    <i r="4">
      <x v="76"/>
    </i>
    <i r="3">
      <x v="18"/>
    </i>
    <i r="4">
      <x v="73"/>
    </i>
    <i r="3">
      <x v="22"/>
    </i>
    <i r="4">
      <x v="66"/>
    </i>
    <i r="3">
      <x v="38"/>
    </i>
    <i r="4">
      <x v="86"/>
    </i>
    <i r="3">
      <x v="48"/>
    </i>
    <i r="4">
      <x v="95"/>
    </i>
    <i r="3">
      <x v="52"/>
    </i>
    <i r="4">
      <x v="48"/>
    </i>
    <i r="3">
      <x v="81"/>
    </i>
    <i r="4">
      <x v="135"/>
    </i>
    <i r="3">
      <x v="118"/>
    </i>
    <i r="4">
      <x v="16"/>
    </i>
    <i r="3">
      <x v="137"/>
    </i>
    <i r="4">
      <x v="38"/>
    </i>
    <i r="3">
      <x v="139"/>
    </i>
    <i r="4">
      <x v="49"/>
    </i>
    <i r="1">
      <x v="44"/>
    </i>
    <i r="2">
      <x v="1"/>
    </i>
    <i r="3">
      <x v="17"/>
    </i>
    <i r="4">
      <x v="76"/>
    </i>
    <i r="3">
      <x v="18"/>
    </i>
    <i r="4">
      <x v="73"/>
    </i>
    <i r="3">
      <x v="22"/>
    </i>
    <i r="4">
      <x v="66"/>
    </i>
    <i r="3">
      <x v="38"/>
    </i>
    <i r="4">
      <x v="86"/>
    </i>
    <i r="3">
      <x v="49"/>
    </i>
    <i r="4">
      <x v="11"/>
    </i>
    <i r="3">
      <x v="52"/>
    </i>
    <i r="4">
      <x v="48"/>
    </i>
    <i r="3">
      <x v="53"/>
    </i>
    <i r="4">
      <x v="102"/>
    </i>
    <i r="3">
      <x v="80"/>
    </i>
    <i r="4">
      <x v="129"/>
    </i>
    <i r="3">
      <x v="81"/>
    </i>
    <i r="4">
      <x v="135"/>
    </i>
    <i r="3">
      <x v="106"/>
    </i>
    <i r="4">
      <x v="46"/>
    </i>
    <i r="3">
      <x v="126"/>
    </i>
    <i r="4">
      <x v="87"/>
    </i>
    <i r="3">
      <x v="128"/>
    </i>
    <i r="4">
      <x v="19"/>
    </i>
    <i r="3">
      <x v="137"/>
    </i>
    <i r="4">
      <x v="38"/>
    </i>
    <i r="3">
      <x v="139"/>
    </i>
    <i r="4">
      <x v="49"/>
    </i>
    <i r="1">
      <x v="49"/>
    </i>
    <i r="2">
      <x v="5"/>
    </i>
    <i r="3">
      <x v="69"/>
    </i>
    <i r="4">
      <x v="7"/>
    </i>
    <i r="1">
      <x v="55"/>
    </i>
    <i r="2">
      <x v="1"/>
    </i>
    <i r="3">
      <x v="118"/>
    </i>
    <i r="4">
      <x v="16"/>
    </i>
    <i>
      <x v="13"/>
    </i>
    <i r="1">
      <x v="18"/>
    </i>
    <i r="2">
      <x v="1"/>
    </i>
    <i r="3">
      <x v="25"/>
    </i>
    <i r="4">
      <x v="98"/>
    </i>
    <i r="3">
      <x v="38"/>
    </i>
    <i r="4">
      <x v="86"/>
    </i>
    <i r="3">
      <x v="48"/>
    </i>
    <i r="4">
      <x v="95"/>
    </i>
    <i r="3">
      <x v="73"/>
    </i>
    <i r="4">
      <x v="133"/>
    </i>
    <i r="3">
      <x v="91"/>
    </i>
    <i r="4">
      <x v="58"/>
    </i>
    <i>
      <x v="14"/>
    </i>
    <i r="1">
      <x v="52"/>
    </i>
    <i r="2">
      <x v="1"/>
    </i>
    <i r="3">
      <x v="115"/>
    </i>
    <i r="4">
      <x v="145"/>
    </i>
    <i>
      <x v="15"/>
    </i>
    <i r="1">
      <x v="21"/>
    </i>
    <i r="2">
      <x v="4"/>
    </i>
    <i r="3">
      <x v="17"/>
    </i>
    <i r="4">
      <x v="76"/>
    </i>
    <i r="3">
      <x v="20"/>
    </i>
    <i r="4">
      <x v="77"/>
    </i>
    <i r="3">
      <x v="25"/>
    </i>
    <i r="4">
      <x v="98"/>
    </i>
    <i r="3">
      <x v="41"/>
    </i>
    <i r="4">
      <x v="79"/>
    </i>
    <i r="3">
      <x v="48"/>
    </i>
    <i r="4">
      <x v="95"/>
    </i>
    <i r="3">
      <x v="52"/>
    </i>
    <i r="4">
      <x v="48"/>
    </i>
    <i r="3">
      <x v="53"/>
    </i>
    <i r="4">
      <x v="102"/>
    </i>
    <i r="3">
      <x v="54"/>
    </i>
    <i r="4">
      <x v="107"/>
    </i>
    <i r="3">
      <x v="55"/>
    </i>
    <i r="4">
      <x v="103"/>
    </i>
    <i r="3">
      <x v="56"/>
    </i>
    <i r="4">
      <x v="105"/>
    </i>
    <i r="3">
      <x v="65"/>
    </i>
    <i r="4">
      <x v="134"/>
    </i>
    <i r="3">
      <x v="66"/>
    </i>
    <i r="4">
      <x v="10"/>
    </i>
    <i r="3">
      <x v="71"/>
    </i>
    <i r="4">
      <x v="5"/>
    </i>
    <i r="3">
      <x v="72"/>
    </i>
    <i r="4">
      <x v="83"/>
    </i>
    <i r="3">
      <x v="73"/>
    </i>
    <i r="4">
      <x v="133"/>
    </i>
    <i r="3">
      <x v="75"/>
    </i>
    <i r="4">
      <x v="120"/>
    </i>
    <i r="3">
      <x v="78"/>
    </i>
    <i r="4">
      <x v="117"/>
    </i>
    <i r="3">
      <x v="82"/>
    </i>
    <i r="4">
      <x v="130"/>
    </i>
    <i r="3">
      <x v="83"/>
    </i>
    <i r="4">
      <x v="119"/>
    </i>
    <i r="3">
      <x v="84"/>
    </i>
    <i r="4">
      <x v="127"/>
    </i>
    <i r="3">
      <x v="90"/>
    </i>
    <i r="4">
      <x v="24"/>
    </i>
    <i r="3">
      <x v="91"/>
    </i>
    <i r="4">
      <x v="58"/>
    </i>
    <i r="3">
      <x v="102"/>
    </i>
    <i r="4">
      <x v="91"/>
    </i>
    <i r="3">
      <x v="103"/>
    </i>
    <i r="4">
      <x v="92"/>
    </i>
    <i r="3">
      <x v="105"/>
    </i>
    <i r="4">
      <x v="90"/>
    </i>
    <i r="3">
      <x v="106"/>
    </i>
    <i r="4">
      <x v="46"/>
    </i>
    <i r="3">
      <x v="113"/>
    </i>
    <i r="4">
      <x v="85"/>
    </i>
    <i r="3">
      <x v="123"/>
    </i>
    <i r="4">
      <x v="80"/>
    </i>
    <i r="3">
      <x v="125"/>
    </i>
    <i r="4">
      <x v="37"/>
    </i>
    <i r="3">
      <x v="148"/>
    </i>
    <i r="4">
      <x v="34"/>
    </i>
    <i r="1">
      <x v="41"/>
    </i>
    <i r="2">
      <x v="4"/>
    </i>
    <i r="3">
      <x v="89"/>
    </i>
    <i r="4">
      <x v="131"/>
    </i>
    <i r="3">
      <x v="108"/>
    </i>
    <i r="4">
      <x v="108"/>
    </i>
    <i r="3">
      <x v="110"/>
    </i>
    <i r="4">
      <x v="114"/>
    </i>
    <i r="3">
      <x v="115"/>
    </i>
    <i r="4">
      <x v="145"/>
    </i>
    <i r="3">
      <x v="116"/>
    </i>
    <i r="4">
      <x v="144"/>
    </i>
    <i r="3">
      <x v="142"/>
    </i>
    <i r="4">
      <x v="143"/>
    </i>
    <i r="3">
      <x v="149"/>
    </i>
    <i r="4">
      <x/>
    </i>
    <i r="3">
      <x v="150"/>
    </i>
    <i r="4">
      <x v="60"/>
    </i>
    <i r="1">
      <x v="43"/>
    </i>
    <i r="2">
      <x v="4"/>
    </i>
    <i r="3">
      <x v="24"/>
    </i>
    <i r="4">
      <x v="71"/>
    </i>
    <i r="3">
      <x v="111"/>
    </i>
    <i r="4">
      <x v="31"/>
    </i>
    <i r="3">
      <x v="112"/>
    </i>
    <i r="4">
      <x v="93"/>
    </i>
    <i>
      <x v="16"/>
    </i>
    <i r="1">
      <x v="17"/>
    </i>
    <i r="2">
      <x/>
    </i>
    <i r="3">
      <x v="26"/>
    </i>
    <i r="4">
      <x v="97"/>
    </i>
    <i r="3">
      <x v="41"/>
    </i>
    <i r="4">
      <x v="79"/>
    </i>
    <i r="3">
      <x v="42"/>
    </i>
    <i r="4">
      <x v="75"/>
    </i>
    <i r="3">
      <x v="47"/>
    </i>
    <i r="4">
      <x v="148"/>
    </i>
    <i r="3">
      <x v="52"/>
    </i>
    <i r="4">
      <x v="48"/>
    </i>
    <i r="3">
      <x v="57"/>
    </i>
    <i r="4">
      <x v="104"/>
    </i>
    <i r="3">
      <x v="97"/>
    </i>
    <i r="4">
      <x v="125"/>
    </i>
    <i r="3">
      <x v="103"/>
    </i>
    <i r="4">
      <x v="92"/>
    </i>
    <i r="3">
      <x v="106"/>
    </i>
    <i r="4">
      <x v="46"/>
    </i>
    <i r="3">
      <x v="126"/>
    </i>
    <i r="4">
      <x v="87"/>
    </i>
    <i r="3">
      <x v="129"/>
    </i>
    <i r="4">
      <x v="40"/>
    </i>
    <i r="3">
      <x v="130"/>
    </i>
    <i r="4">
      <x v="59"/>
    </i>
    <i r="3">
      <x v="133"/>
    </i>
    <i r="4">
      <x v="63"/>
    </i>
    <i r="3">
      <x v="134"/>
    </i>
    <i r="4">
      <x v="65"/>
    </i>
    <i r="3">
      <x v="140"/>
    </i>
    <i r="4">
      <x v="84"/>
    </i>
    <i t="grand">
      <x/>
    </i>
  </rowItems>
  <colItems count="1">
    <i/>
  </colItems>
  <dataFields count="1">
    <dataField name="3era Modificación " fld="27" baseField="1" baseItem="5" numFmtId="4"/>
  </dataFields>
  <formats count="1653">
    <format dxfId="1652">
      <pivotArea dataOnly="0" labelOnly="1" outline="0" axis="axisValues" fieldPosition="0"/>
    </format>
    <format dxfId="1651">
      <pivotArea field="11" type="button" dataOnly="0" labelOnly="1" outline="0" axis="axisRow" fieldPosition="0"/>
    </format>
    <format dxfId="1650">
      <pivotArea dataOnly="0" labelOnly="1" fieldPosition="0">
        <references count="1">
          <reference field="11" count="0"/>
        </references>
      </pivotArea>
    </format>
    <format dxfId="1649">
      <pivotArea dataOnly="0" labelOnly="1" grandRow="1" outline="0" fieldPosition="0"/>
    </format>
    <format dxfId="1648">
      <pivotArea dataOnly="0" labelOnly="1" fieldPosition="0">
        <references count="2">
          <reference field="11" count="1" selected="0">
            <x v="0"/>
          </reference>
          <reference field="15" count="1">
            <x v="11"/>
          </reference>
        </references>
      </pivotArea>
    </format>
    <format dxfId="1647">
      <pivotArea dataOnly="0" labelOnly="1" fieldPosition="0">
        <references count="2">
          <reference field="11" count="1" selected="0">
            <x v="1"/>
          </reference>
          <reference field="15" count="2">
            <x v="15"/>
            <x v="24"/>
          </reference>
        </references>
      </pivotArea>
    </format>
    <format dxfId="1646">
      <pivotArea dataOnly="0" labelOnly="1" fieldPosition="0">
        <references count="2">
          <reference field="11" count="1" selected="0">
            <x v="2"/>
          </reference>
          <reference field="15" count="1">
            <x v="0"/>
          </reference>
        </references>
      </pivotArea>
    </format>
    <format dxfId="1645">
      <pivotArea dataOnly="0" labelOnly="1" fieldPosition="0">
        <references count="2">
          <reference field="11" count="1" selected="0">
            <x v="3"/>
          </reference>
          <reference field="15" count="8">
            <x v="4"/>
            <x v="5"/>
            <x v="6"/>
            <x v="12"/>
            <x v="30"/>
            <x v="33"/>
            <x v="38"/>
            <x v="56"/>
          </reference>
        </references>
      </pivotArea>
    </format>
    <format dxfId="1644">
      <pivotArea dataOnly="0" labelOnly="1" fieldPosition="0">
        <references count="2">
          <reference field="11" count="1" selected="0">
            <x v="4"/>
          </reference>
          <reference field="15" count="6">
            <x v="1"/>
            <x v="7"/>
            <x v="14"/>
            <x v="28"/>
            <x v="32"/>
            <x v="46"/>
          </reference>
        </references>
      </pivotArea>
    </format>
    <format dxfId="1643">
      <pivotArea dataOnly="0" labelOnly="1" fieldPosition="0">
        <references count="2">
          <reference field="11" count="1" selected="0">
            <x v="5"/>
          </reference>
          <reference field="15" count="1">
            <x v="34"/>
          </reference>
        </references>
      </pivotArea>
    </format>
    <format dxfId="1642">
      <pivotArea dataOnly="0" labelOnly="1" fieldPosition="0">
        <references count="2">
          <reference field="11" count="1" selected="0">
            <x v="6"/>
          </reference>
          <reference field="15" count="2">
            <x v="29"/>
            <x v="53"/>
          </reference>
        </references>
      </pivotArea>
    </format>
    <format dxfId="1641">
      <pivotArea dataOnly="0" labelOnly="1" fieldPosition="0">
        <references count="2">
          <reference field="11" count="1" selected="0">
            <x v="7"/>
          </reference>
          <reference field="15" count="7">
            <x v="31"/>
            <x v="36"/>
            <x v="42"/>
            <x v="47"/>
            <x v="48"/>
            <x v="50"/>
            <x v="54"/>
          </reference>
        </references>
      </pivotArea>
    </format>
    <format dxfId="1640">
      <pivotArea dataOnly="0" labelOnly="1" fieldPosition="0">
        <references count="2">
          <reference field="11" count="1" selected="0">
            <x v="8"/>
          </reference>
          <reference field="15" count="1">
            <x v="40"/>
          </reference>
        </references>
      </pivotArea>
    </format>
    <format dxfId="1639">
      <pivotArea dataOnly="0" labelOnly="1" fieldPosition="0">
        <references count="2">
          <reference field="11" count="1" selected="0">
            <x v="9"/>
          </reference>
          <reference field="15" count="1">
            <x v="10"/>
          </reference>
        </references>
      </pivotArea>
    </format>
    <format dxfId="1638">
      <pivotArea dataOnly="0" labelOnly="1" fieldPosition="0">
        <references count="2">
          <reference field="11" count="1" selected="0">
            <x v="10"/>
          </reference>
          <reference field="15" count="4">
            <x v="13"/>
            <x v="22"/>
            <x v="23"/>
            <x v="51"/>
          </reference>
        </references>
      </pivotArea>
    </format>
    <format dxfId="1637">
      <pivotArea dataOnly="0" labelOnly="1" fieldPosition="0">
        <references count="2">
          <reference field="11" count="1" selected="0">
            <x v="11"/>
          </reference>
          <reference field="15" count="6">
            <x v="8"/>
            <x v="9"/>
            <x v="16"/>
            <x v="19"/>
            <x v="37"/>
            <x v="45"/>
          </reference>
        </references>
      </pivotArea>
    </format>
    <format dxfId="1636">
      <pivotArea dataOnly="0" labelOnly="1" fieldPosition="0">
        <references count="2">
          <reference field="11" count="1" selected="0">
            <x v="12"/>
          </reference>
          <reference field="15" count="11">
            <x v="2"/>
            <x v="3"/>
            <x v="20"/>
            <x v="25"/>
            <x v="26"/>
            <x v="27"/>
            <x v="35"/>
            <x v="39"/>
            <x v="44"/>
            <x v="49"/>
            <x v="55"/>
          </reference>
        </references>
      </pivotArea>
    </format>
    <format dxfId="1635">
      <pivotArea dataOnly="0" labelOnly="1" fieldPosition="0">
        <references count="2">
          <reference field="11" count="1" selected="0">
            <x v="13"/>
          </reference>
          <reference field="15" count="1">
            <x v="18"/>
          </reference>
        </references>
      </pivotArea>
    </format>
    <format dxfId="1634">
      <pivotArea dataOnly="0" labelOnly="1" fieldPosition="0">
        <references count="2">
          <reference field="11" count="1" selected="0">
            <x v="14"/>
          </reference>
          <reference field="15" count="1">
            <x v="52"/>
          </reference>
        </references>
      </pivotArea>
    </format>
    <format dxfId="1633">
      <pivotArea dataOnly="0" labelOnly="1" fieldPosition="0">
        <references count="2">
          <reference field="11" count="1" selected="0">
            <x v="15"/>
          </reference>
          <reference field="15" count="3">
            <x v="21"/>
            <x v="41"/>
            <x v="43"/>
          </reference>
        </references>
      </pivotArea>
    </format>
    <format dxfId="1632">
      <pivotArea dataOnly="0" labelOnly="1" fieldPosition="0">
        <references count="2">
          <reference field="11" count="1" selected="0">
            <x v="16"/>
          </reference>
          <reference field="15" count="1">
            <x v="17"/>
          </reference>
        </references>
      </pivotArea>
    </format>
    <format dxfId="1631">
      <pivotArea dataOnly="0" labelOnly="1" fieldPosition="0">
        <references count="3">
          <reference field="11" count="1" selected="0">
            <x v="0"/>
          </reference>
          <reference field="13" count="1">
            <x v="1"/>
          </reference>
          <reference field="15" count="1" selected="0">
            <x v="11"/>
          </reference>
        </references>
      </pivotArea>
    </format>
    <format dxfId="1630">
      <pivotArea dataOnly="0" labelOnly="1" fieldPosition="0">
        <references count="3">
          <reference field="11" count="1" selected="0">
            <x v="1"/>
          </reference>
          <reference field="13" count="1">
            <x v="6"/>
          </reference>
          <reference field="15" count="1" selected="0">
            <x v="15"/>
          </reference>
        </references>
      </pivotArea>
    </format>
    <format dxfId="1629">
      <pivotArea dataOnly="0" labelOnly="1" fieldPosition="0">
        <references count="3">
          <reference field="11" count="1" selected="0">
            <x v="1"/>
          </reference>
          <reference field="13" count="1">
            <x v="6"/>
          </reference>
          <reference field="15" count="1" selected="0">
            <x v="24"/>
          </reference>
        </references>
      </pivotArea>
    </format>
    <format dxfId="1628">
      <pivotArea dataOnly="0" labelOnly="1" fieldPosition="0">
        <references count="3">
          <reference field="11" count="1" selected="0">
            <x v="2"/>
          </reference>
          <reference field="13" count="1">
            <x v="7"/>
          </reference>
          <reference field="15" count="1" selected="0">
            <x v="0"/>
          </reference>
        </references>
      </pivotArea>
    </format>
    <format dxfId="1627">
      <pivotArea dataOnly="0" labelOnly="1" fieldPosition="0">
        <references count="3">
          <reference field="11" count="1" selected="0">
            <x v="3"/>
          </reference>
          <reference field="13" count="1">
            <x v="7"/>
          </reference>
          <reference field="15" count="1" selected="0">
            <x v="4"/>
          </reference>
        </references>
      </pivotArea>
    </format>
    <format dxfId="1626">
      <pivotArea dataOnly="0" labelOnly="1" fieldPosition="0">
        <references count="3">
          <reference field="11" count="1" selected="0">
            <x v="3"/>
          </reference>
          <reference field="13" count="1">
            <x v="7"/>
          </reference>
          <reference field="15" count="1" selected="0">
            <x v="5"/>
          </reference>
        </references>
      </pivotArea>
    </format>
    <format dxfId="1625">
      <pivotArea dataOnly="0" labelOnly="1" fieldPosition="0">
        <references count="3">
          <reference field="11" count="1" selected="0">
            <x v="3"/>
          </reference>
          <reference field="13" count="1">
            <x v="7"/>
          </reference>
          <reference field="15" count="1" selected="0">
            <x v="6"/>
          </reference>
        </references>
      </pivotArea>
    </format>
    <format dxfId="1624">
      <pivotArea dataOnly="0" labelOnly="1" fieldPosition="0">
        <references count="3">
          <reference field="11" count="1" selected="0">
            <x v="3"/>
          </reference>
          <reference field="13" count="1">
            <x v="7"/>
          </reference>
          <reference field="15" count="1" selected="0">
            <x v="12"/>
          </reference>
        </references>
      </pivotArea>
    </format>
    <format dxfId="1623">
      <pivotArea dataOnly="0" labelOnly="1" fieldPosition="0">
        <references count="3">
          <reference field="11" count="1" selected="0">
            <x v="3"/>
          </reference>
          <reference field="13" count="1">
            <x v="7"/>
          </reference>
          <reference field="15" count="1" selected="0">
            <x v="30"/>
          </reference>
        </references>
      </pivotArea>
    </format>
    <format dxfId="1622">
      <pivotArea dataOnly="0" labelOnly="1" fieldPosition="0">
        <references count="3">
          <reference field="11" count="1" selected="0">
            <x v="3"/>
          </reference>
          <reference field="13" count="1">
            <x v="7"/>
          </reference>
          <reference field="15" count="1" selected="0">
            <x v="33"/>
          </reference>
        </references>
      </pivotArea>
    </format>
    <format dxfId="1621">
      <pivotArea dataOnly="0" labelOnly="1" fieldPosition="0">
        <references count="3">
          <reference field="11" count="1" selected="0">
            <x v="3"/>
          </reference>
          <reference field="13" count="1">
            <x v="7"/>
          </reference>
          <reference field="15" count="1" selected="0">
            <x v="38"/>
          </reference>
        </references>
      </pivotArea>
    </format>
    <format dxfId="1620">
      <pivotArea dataOnly="0" labelOnly="1" fieldPosition="0">
        <references count="3">
          <reference field="11" count="1" selected="0">
            <x v="3"/>
          </reference>
          <reference field="13" count="1">
            <x v="7"/>
          </reference>
          <reference field="15" count="1" selected="0">
            <x v="56"/>
          </reference>
        </references>
      </pivotArea>
    </format>
    <format dxfId="1619">
      <pivotArea dataOnly="0" labelOnly="1" fieldPosition="0">
        <references count="3">
          <reference field="11" count="1" selected="0">
            <x v="4"/>
          </reference>
          <reference field="13" count="1">
            <x v="2"/>
          </reference>
          <reference field="15" count="1" selected="0">
            <x v="1"/>
          </reference>
        </references>
      </pivotArea>
    </format>
    <format dxfId="1618">
      <pivotArea dataOnly="0" labelOnly="1" fieldPosition="0">
        <references count="3">
          <reference field="11" count="1" selected="0">
            <x v="4"/>
          </reference>
          <reference field="13" count="1">
            <x v="2"/>
          </reference>
          <reference field="15" count="1" selected="0">
            <x v="7"/>
          </reference>
        </references>
      </pivotArea>
    </format>
    <format dxfId="1617">
      <pivotArea dataOnly="0" labelOnly="1" fieldPosition="0">
        <references count="3">
          <reference field="11" count="1" selected="0">
            <x v="4"/>
          </reference>
          <reference field="13" count="1">
            <x v="2"/>
          </reference>
          <reference field="15" count="1" selected="0">
            <x v="14"/>
          </reference>
        </references>
      </pivotArea>
    </format>
    <format dxfId="1616">
      <pivotArea dataOnly="0" labelOnly="1" fieldPosition="0">
        <references count="3">
          <reference field="11" count="1" selected="0">
            <x v="4"/>
          </reference>
          <reference field="13" count="1">
            <x v="2"/>
          </reference>
          <reference field="15" count="1" selected="0">
            <x v="28"/>
          </reference>
        </references>
      </pivotArea>
    </format>
    <format dxfId="1615">
      <pivotArea dataOnly="0" labelOnly="1" fieldPosition="0">
        <references count="3">
          <reference field="11" count="1" selected="0">
            <x v="4"/>
          </reference>
          <reference field="13" count="1">
            <x v="2"/>
          </reference>
          <reference field="15" count="1" selected="0">
            <x v="32"/>
          </reference>
        </references>
      </pivotArea>
    </format>
    <format dxfId="1614">
      <pivotArea dataOnly="0" labelOnly="1" fieldPosition="0">
        <references count="3">
          <reference field="11" count="1" selected="0">
            <x v="4"/>
          </reference>
          <reference field="13" count="1">
            <x v="5"/>
          </reference>
          <reference field="15" count="1" selected="0">
            <x v="46"/>
          </reference>
        </references>
      </pivotArea>
    </format>
    <format dxfId="1613">
      <pivotArea dataOnly="0" labelOnly="1" fieldPosition="0">
        <references count="3">
          <reference field="11" count="1" selected="0">
            <x v="5"/>
          </reference>
          <reference field="13" count="1">
            <x v="0"/>
          </reference>
          <reference field="15" count="1" selected="0">
            <x v="34"/>
          </reference>
        </references>
      </pivotArea>
    </format>
    <format dxfId="1612">
      <pivotArea dataOnly="0" labelOnly="1" fieldPosition="0">
        <references count="3">
          <reference field="11" count="1" selected="0">
            <x v="6"/>
          </reference>
          <reference field="13" count="1">
            <x v="4"/>
          </reference>
          <reference field="15" count="1" selected="0">
            <x v="29"/>
          </reference>
        </references>
      </pivotArea>
    </format>
    <format dxfId="1611">
      <pivotArea dataOnly="0" labelOnly="1" fieldPosition="0">
        <references count="3">
          <reference field="11" count="1" selected="0">
            <x v="6"/>
          </reference>
          <reference field="13" count="1">
            <x v="4"/>
          </reference>
          <reference field="15" count="1" selected="0">
            <x v="53"/>
          </reference>
        </references>
      </pivotArea>
    </format>
    <format dxfId="1610">
      <pivotArea dataOnly="0" labelOnly="1" fieldPosition="0">
        <references count="3">
          <reference field="11" count="1" selected="0">
            <x v="7"/>
          </reference>
          <reference field="13" count="1">
            <x v="5"/>
          </reference>
          <reference field="15" count="1" selected="0">
            <x v="31"/>
          </reference>
        </references>
      </pivotArea>
    </format>
    <format dxfId="1609">
      <pivotArea dataOnly="0" labelOnly="1" fieldPosition="0">
        <references count="3">
          <reference field="11" count="1" selected="0">
            <x v="7"/>
          </reference>
          <reference field="13" count="1">
            <x v="5"/>
          </reference>
          <reference field="15" count="1" selected="0">
            <x v="36"/>
          </reference>
        </references>
      </pivotArea>
    </format>
    <format dxfId="1608">
      <pivotArea dataOnly="0" labelOnly="1" fieldPosition="0">
        <references count="3">
          <reference field="11" count="1" selected="0">
            <x v="7"/>
          </reference>
          <reference field="13" count="1">
            <x v="5"/>
          </reference>
          <reference field="15" count="1" selected="0">
            <x v="42"/>
          </reference>
        </references>
      </pivotArea>
    </format>
    <format dxfId="1607">
      <pivotArea dataOnly="0" labelOnly="1" fieldPosition="0">
        <references count="3">
          <reference field="11" count="1" selected="0">
            <x v="7"/>
          </reference>
          <reference field="13" count="1">
            <x v="5"/>
          </reference>
          <reference field="15" count="1" selected="0">
            <x v="47"/>
          </reference>
        </references>
      </pivotArea>
    </format>
    <format dxfId="1606">
      <pivotArea dataOnly="0" labelOnly="1" fieldPosition="0">
        <references count="3">
          <reference field="11" count="1" selected="0">
            <x v="7"/>
          </reference>
          <reference field="13" count="1">
            <x v="5"/>
          </reference>
          <reference field="15" count="1" selected="0">
            <x v="48"/>
          </reference>
        </references>
      </pivotArea>
    </format>
    <format dxfId="1605">
      <pivotArea dataOnly="0" labelOnly="1" fieldPosition="0">
        <references count="3">
          <reference field="11" count="1" selected="0">
            <x v="7"/>
          </reference>
          <reference field="13" count="1">
            <x v="5"/>
          </reference>
          <reference field="15" count="1" selected="0">
            <x v="50"/>
          </reference>
        </references>
      </pivotArea>
    </format>
    <format dxfId="1604">
      <pivotArea dataOnly="0" labelOnly="1" fieldPosition="0">
        <references count="3">
          <reference field="11" count="1" selected="0">
            <x v="7"/>
          </reference>
          <reference field="13" count="1">
            <x v="3"/>
          </reference>
          <reference field="15" count="1" selected="0">
            <x v="54"/>
          </reference>
        </references>
      </pivotArea>
    </format>
    <format dxfId="1603">
      <pivotArea dataOnly="0" labelOnly="1" fieldPosition="0">
        <references count="3">
          <reference field="11" count="1" selected="0">
            <x v="8"/>
          </reference>
          <reference field="13" count="1">
            <x v="1"/>
          </reference>
          <reference field="15" count="1" selected="0">
            <x v="40"/>
          </reference>
        </references>
      </pivotArea>
    </format>
    <format dxfId="1602">
      <pivotArea dataOnly="0" labelOnly="1" fieldPosition="0">
        <references count="3">
          <reference field="11" count="1" selected="0">
            <x v="9"/>
          </reference>
          <reference field="13" count="1">
            <x v="1"/>
          </reference>
          <reference field="15" count="1" selected="0">
            <x v="10"/>
          </reference>
        </references>
      </pivotArea>
    </format>
    <format dxfId="1601">
      <pivotArea dataOnly="0" labelOnly="1" fieldPosition="0">
        <references count="3">
          <reference field="11" count="1" selected="0">
            <x v="10"/>
          </reference>
          <reference field="13" count="1">
            <x v="4"/>
          </reference>
          <reference field="15" count="1" selected="0">
            <x v="13"/>
          </reference>
        </references>
      </pivotArea>
    </format>
    <format dxfId="1600">
      <pivotArea dataOnly="0" labelOnly="1" fieldPosition="0">
        <references count="3">
          <reference field="11" count="1" selected="0">
            <x v="10"/>
          </reference>
          <reference field="13" count="1">
            <x v="4"/>
          </reference>
          <reference field="15" count="1" selected="0">
            <x v="22"/>
          </reference>
        </references>
      </pivotArea>
    </format>
    <format dxfId="1599">
      <pivotArea dataOnly="0" labelOnly="1" fieldPosition="0">
        <references count="3">
          <reference field="11" count="1" selected="0">
            <x v="10"/>
          </reference>
          <reference field="13" count="1">
            <x v="4"/>
          </reference>
          <reference field="15" count="1" selected="0">
            <x v="23"/>
          </reference>
        </references>
      </pivotArea>
    </format>
    <format dxfId="1598">
      <pivotArea dataOnly="0" labelOnly="1" fieldPosition="0">
        <references count="3">
          <reference field="11" count="1" selected="0">
            <x v="10"/>
          </reference>
          <reference field="13" count="1">
            <x v="4"/>
          </reference>
          <reference field="15" count="1" selected="0">
            <x v="51"/>
          </reference>
        </references>
      </pivotArea>
    </format>
    <format dxfId="1597">
      <pivotArea dataOnly="0" labelOnly="1" fieldPosition="0">
        <references count="3">
          <reference field="11" count="1" selected="0">
            <x v="11"/>
          </reference>
          <reference field="13" count="1">
            <x v="1"/>
          </reference>
          <reference field="15" count="1" selected="0">
            <x v="8"/>
          </reference>
        </references>
      </pivotArea>
    </format>
    <format dxfId="1596">
      <pivotArea dataOnly="0" labelOnly="1" fieldPosition="0">
        <references count="3">
          <reference field="11" count="1" selected="0">
            <x v="11"/>
          </reference>
          <reference field="13" count="1">
            <x v="7"/>
          </reference>
          <reference field="15" count="1" selected="0">
            <x v="9"/>
          </reference>
        </references>
      </pivotArea>
    </format>
    <format dxfId="1595">
      <pivotArea dataOnly="0" labelOnly="1" fieldPosition="0">
        <references count="3">
          <reference field="11" count="1" selected="0">
            <x v="11"/>
          </reference>
          <reference field="13" count="1">
            <x v="4"/>
          </reference>
          <reference field="15" count="1" selected="0">
            <x v="16"/>
          </reference>
        </references>
      </pivotArea>
    </format>
    <format dxfId="1594">
      <pivotArea dataOnly="0" labelOnly="1" fieldPosition="0">
        <references count="3">
          <reference field="11" count="1" selected="0">
            <x v="11"/>
          </reference>
          <reference field="13" count="1">
            <x v="4"/>
          </reference>
          <reference field="15" count="1" selected="0">
            <x v="19"/>
          </reference>
        </references>
      </pivotArea>
    </format>
    <format dxfId="1593">
      <pivotArea dataOnly="0" labelOnly="1" fieldPosition="0">
        <references count="3">
          <reference field="11" count="1" selected="0">
            <x v="11"/>
          </reference>
          <reference field="13" count="1">
            <x v="4"/>
          </reference>
          <reference field="15" count="1" selected="0">
            <x v="37"/>
          </reference>
        </references>
      </pivotArea>
    </format>
    <format dxfId="1592">
      <pivotArea dataOnly="0" labelOnly="1" fieldPosition="0">
        <references count="3">
          <reference field="11" count="1" selected="0">
            <x v="11"/>
          </reference>
          <reference field="13" count="1">
            <x v="7"/>
          </reference>
          <reference field="15" count="1" selected="0">
            <x v="45"/>
          </reference>
        </references>
      </pivotArea>
    </format>
    <format dxfId="1591">
      <pivotArea dataOnly="0" labelOnly="1" fieldPosition="0">
        <references count="3">
          <reference field="11" count="1" selected="0">
            <x v="12"/>
          </reference>
          <reference field="13" count="1">
            <x v="5"/>
          </reference>
          <reference field="15" count="1" selected="0">
            <x v="2"/>
          </reference>
        </references>
      </pivotArea>
    </format>
    <format dxfId="1590">
      <pivotArea dataOnly="0" labelOnly="1" fieldPosition="0">
        <references count="3">
          <reference field="11" count="1" selected="0">
            <x v="12"/>
          </reference>
          <reference field="13" count="1">
            <x v="1"/>
          </reference>
          <reference field="15" count="1" selected="0">
            <x v="3"/>
          </reference>
        </references>
      </pivotArea>
    </format>
    <format dxfId="1589">
      <pivotArea dataOnly="0" labelOnly="1" fieldPosition="0">
        <references count="3">
          <reference field="11" count="1" selected="0">
            <x v="12"/>
          </reference>
          <reference field="13" count="1">
            <x v="1"/>
          </reference>
          <reference field="15" count="1" selected="0">
            <x v="20"/>
          </reference>
        </references>
      </pivotArea>
    </format>
    <format dxfId="1588">
      <pivotArea dataOnly="0" labelOnly="1" fieldPosition="0">
        <references count="3">
          <reference field="11" count="1" selected="0">
            <x v="12"/>
          </reference>
          <reference field="13" count="1">
            <x v="5"/>
          </reference>
          <reference field="15" count="1" selected="0">
            <x v="25"/>
          </reference>
        </references>
      </pivotArea>
    </format>
    <format dxfId="1587">
      <pivotArea dataOnly="0" labelOnly="1" fieldPosition="0">
        <references count="3">
          <reference field="11" count="1" selected="0">
            <x v="12"/>
          </reference>
          <reference field="13" count="1">
            <x v="1"/>
          </reference>
          <reference field="15" count="1" selected="0">
            <x v="26"/>
          </reference>
        </references>
      </pivotArea>
    </format>
    <format dxfId="1586">
      <pivotArea dataOnly="0" labelOnly="1" fieldPosition="0">
        <references count="3">
          <reference field="11" count="1" selected="0">
            <x v="12"/>
          </reference>
          <reference field="13" count="1">
            <x v="1"/>
          </reference>
          <reference field="15" count="1" selected="0">
            <x v="27"/>
          </reference>
        </references>
      </pivotArea>
    </format>
    <format dxfId="1585">
      <pivotArea dataOnly="0" labelOnly="1" fieldPosition="0">
        <references count="3">
          <reference field="11" count="1" selected="0">
            <x v="12"/>
          </reference>
          <reference field="13" count="1">
            <x v="1"/>
          </reference>
          <reference field="15" count="1" selected="0">
            <x v="35"/>
          </reference>
        </references>
      </pivotArea>
    </format>
    <format dxfId="1584">
      <pivotArea dataOnly="0" labelOnly="1" fieldPosition="0">
        <references count="3">
          <reference field="11" count="1" selected="0">
            <x v="12"/>
          </reference>
          <reference field="13" count="1">
            <x v="1"/>
          </reference>
          <reference field="15" count="1" selected="0">
            <x v="39"/>
          </reference>
        </references>
      </pivotArea>
    </format>
    <format dxfId="1583">
      <pivotArea dataOnly="0" labelOnly="1" fieldPosition="0">
        <references count="3">
          <reference field="11" count="1" selected="0">
            <x v="12"/>
          </reference>
          <reference field="13" count="1">
            <x v="1"/>
          </reference>
          <reference field="15" count="1" selected="0">
            <x v="44"/>
          </reference>
        </references>
      </pivotArea>
    </format>
    <format dxfId="1582">
      <pivotArea dataOnly="0" labelOnly="1" fieldPosition="0">
        <references count="3">
          <reference field="11" count="1" selected="0">
            <x v="12"/>
          </reference>
          <reference field="13" count="1">
            <x v="5"/>
          </reference>
          <reference field="15" count="1" selected="0">
            <x v="49"/>
          </reference>
        </references>
      </pivotArea>
    </format>
    <format dxfId="1581">
      <pivotArea dataOnly="0" labelOnly="1" fieldPosition="0">
        <references count="3">
          <reference field="11" count="1" selected="0">
            <x v="12"/>
          </reference>
          <reference field="13" count="1">
            <x v="1"/>
          </reference>
          <reference field="15" count="1" selected="0">
            <x v="55"/>
          </reference>
        </references>
      </pivotArea>
    </format>
    <format dxfId="1580">
      <pivotArea dataOnly="0" labelOnly="1" fieldPosition="0">
        <references count="3">
          <reference field="11" count="1" selected="0">
            <x v="13"/>
          </reference>
          <reference field="13" count="1">
            <x v="1"/>
          </reference>
          <reference field="15" count="1" selected="0">
            <x v="18"/>
          </reference>
        </references>
      </pivotArea>
    </format>
    <format dxfId="1579">
      <pivotArea dataOnly="0" labelOnly="1" fieldPosition="0">
        <references count="3">
          <reference field="11" count="1" selected="0">
            <x v="14"/>
          </reference>
          <reference field="13" count="1">
            <x v="1"/>
          </reference>
          <reference field="15" count="1" selected="0">
            <x v="52"/>
          </reference>
        </references>
      </pivotArea>
    </format>
    <format dxfId="1578">
      <pivotArea dataOnly="0" labelOnly="1" fieldPosition="0">
        <references count="3">
          <reference field="11" count="1" selected="0">
            <x v="15"/>
          </reference>
          <reference field="13" count="1">
            <x v="4"/>
          </reference>
          <reference field="15" count="1" selected="0">
            <x v="21"/>
          </reference>
        </references>
      </pivotArea>
    </format>
    <format dxfId="1577">
      <pivotArea dataOnly="0" labelOnly="1" fieldPosition="0">
        <references count="3">
          <reference field="11" count="1" selected="0">
            <x v="15"/>
          </reference>
          <reference field="13" count="1">
            <x v="4"/>
          </reference>
          <reference field="15" count="1" selected="0">
            <x v="41"/>
          </reference>
        </references>
      </pivotArea>
    </format>
    <format dxfId="1576">
      <pivotArea dataOnly="0" labelOnly="1" fieldPosition="0">
        <references count="3">
          <reference field="11" count="1" selected="0">
            <x v="15"/>
          </reference>
          <reference field="13" count="1">
            <x v="4"/>
          </reference>
          <reference field="15" count="1" selected="0">
            <x v="43"/>
          </reference>
        </references>
      </pivotArea>
    </format>
    <format dxfId="1575">
      <pivotArea dataOnly="0" labelOnly="1" fieldPosition="0">
        <references count="3">
          <reference field="11" count="1" selected="0">
            <x v="16"/>
          </reference>
          <reference field="13" count="1">
            <x v="0"/>
          </reference>
          <reference field="15" count="1" selected="0">
            <x v="17"/>
          </reference>
        </references>
      </pivotArea>
    </format>
    <format dxfId="1574">
      <pivotArea dataOnly="0" labelOnly="1" fieldPosition="0">
        <references count="4">
          <reference field="11" count="1" selected="0">
            <x v="0"/>
          </reference>
          <reference field="13" count="1" selected="0">
            <x v="1"/>
          </reference>
          <reference field="15" count="1" selected="0">
            <x v="11"/>
          </reference>
          <reference field="21" count="1">
            <x v="115"/>
          </reference>
        </references>
      </pivotArea>
    </format>
    <format dxfId="1573">
      <pivotArea dataOnly="0" labelOnly="1" fieldPosition="0">
        <references count="4">
          <reference field="11" count="1" selected="0">
            <x v="1"/>
          </reference>
          <reference field="13" count="1" selected="0">
            <x v="6"/>
          </reference>
          <reference field="15" count="1" selected="0">
            <x v="15"/>
          </reference>
          <reference field="21" count="4">
            <x v="65"/>
            <x v="76"/>
            <x v="103"/>
            <x v="110"/>
          </reference>
        </references>
      </pivotArea>
    </format>
    <format dxfId="1572">
      <pivotArea dataOnly="0" labelOnly="1" fieldPosition="0">
        <references count="4">
          <reference field="11" count="1" selected="0">
            <x v="1"/>
          </reference>
          <reference field="13" count="1" selected="0">
            <x v="6"/>
          </reference>
          <reference field="15" count="1" selected="0">
            <x v="24"/>
          </reference>
          <reference field="21" count="15">
            <x v="24"/>
            <x v="25"/>
            <x v="38"/>
            <x v="47"/>
            <x v="50"/>
            <x v="51"/>
            <x v="56"/>
            <x v="57"/>
            <x v="63"/>
            <x v="78"/>
            <x v="81"/>
            <x v="94"/>
            <x v="102"/>
            <x v="104"/>
            <x v="114"/>
          </reference>
        </references>
      </pivotArea>
    </format>
    <format dxfId="1571">
      <pivotArea dataOnly="0" labelOnly="1" fieldPosition="0">
        <references count="4">
          <reference field="11" count="1" selected="0">
            <x v="2"/>
          </reference>
          <reference field="13" count="1" selected="0">
            <x v="7"/>
          </reference>
          <reference field="15" count="1" selected="0">
            <x v="0"/>
          </reference>
          <reference field="21" count="1">
            <x v="115"/>
          </reference>
        </references>
      </pivotArea>
    </format>
    <format dxfId="1570">
      <pivotArea dataOnly="0" labelOnly="1" fieldPosition="0">
        <references count="4">
          <reference field="11" count="1" selected="0">
            <x v="3"/>
          </reference>
          <reference field="13" count="1" selected="0">
            <x v="7"/>
          </reference>
          <reference field="15" count="1" selected="0">
            <x v="4"/>
          </reference>
          <reference field="21" count="4">
            <x v="38"/>
            <x v="118"/>
            <x v="120"/>
            <x v="139"/>
          </reference>
        </references>
      </pivotArea>
    </format>
    <format dxfId="1569">
      <pivotArea dataOnly="0" labelOnly="1" fieldPosition="0">
        <references count="4">
          <reference field="11" count="1" selected="0">
            <x v="3"/>
          </reference>
          <reference field="13" count="1" selected="0">
            <x v="7"/>
          </reference>
          <reference field="15" count="1" selected="0">
            <x v="5"/>
          </reference>
          <reference field="21" count="2">
            <x v="106"/>
            <x v="121"/>
          </reference>
        </references>
      </pivotArea>
    </format>
    <format dxfId="1568">
      <pivotArea dataOnly="0" labelOnly="1" fieldPosition="0">
        <references count="4">
          <reference field="11" count="1" selected="0">
            <x v="3"/>
          </reference>
          <reference field="13" count="1" selected="0">
            <x v="7"/>
          </reference>
          <reference field="15" count="1" selected="0">
            <x v="6"/>
          </reference>
          <reference field="21" count="1">
            <x v="118"/>
          </reference>
        </references>
      </pivotArea>
    </format>
    <format dxfId="1567">
      <pivotArea dataOnly="0" labelOnly="1" fieldPosition="0">
        <references count="4">
          <reference field="11" count="1" selected="0">
            <x v="3"/>
          </reference>
          <reference field="13" count="1" selected="0">
            <x v="7"/>
          </reference>
          <reference field="15" count="1" selected="0">
            <x v="12"/>
          </reference>
          <reference field="21" count="3">
            <x v="77"/>
            <x v="106"/>
            <x v="118"/>
          </reference>
        </references>
      </pivotArea>
    </format>
    <format dxfId="1566">
      <pivotArea dataOnly="0" labelOnly="1" fieldPosition="0">
        <references count="4">
          <reference field="11" count="1" selected="0">
            <x v="3"/>
          </reference>
          <reference field="13" count="1" selected="0">
            <x v="7"/>
          </reference>
          <reference field="15" count="1" selected="0">
            <x v="30"/>
          </reference>
          <reference field="21" count="1">
            <x v="118"/>
          </reference>
        </references>
      </pivotArea>
    </format>
    <format dxfId="1565">
      <pivotArea dataOnly="0" labelOnly="1" fieldPosition="0">
        <references count="4">
          <reference field="11" count="1" selected="0">
            <x v="3"/>
          </reference>
          <reference field="13" count="1" selected="0">
            <x v="7"/>
          </reference>
          <reference field="15" count="1" selected="0">
            <x v="33"/>
          </reference>
          <reference field="21" count="5">
            <x v="38"/>
            <x v="42"/>
            <x v="52"/>
            <x v="67"/>
            <x v="106"/>
          </reference>
        </references>
      </pivotArea>
    </format>
    <format dxfId="1564">
      <pivotArea dataOnly="0" labelOnly="1" fieldPosition="0">
        <references count="4">
          <reference field="11" count="1" selected="0">
            <x v="3"/>
          </reference>
          <reference field="13" count="1" selected="0">
            <x v="7"/>
          </reference>
          <reference field="15" count="1" selected="0">
            <x v="38"/>
          </reference>
          <reference field="21" count="1">
            <x v="119"/>
          </reference>
        </references>
      </pivotArea>
    </format>
    <format dxfId="1563">
      <pivotArea dataOnly="0" labelOnly="1" fieldPosition="0">
        <references count="4">
          <reference field="11" count="1" selected="0">
            <x v="3"/>
          </reference>
          <reference field="13" count="1" selected="0">
            <x v="7"/>
          </reference>
          <reference field="15" count="1" selected="0">
            <x v="56"/>
          </reference>
          <reference field="21" count="1">
            <x v="118"/>
          </reference>
        </references>
      </pivotArea>
    </format>
    <format dxfId="1562">
      <pivotArea dataOnly="0" labelOnly="1" fieldPosition="0">
        <references count="4">
          <reference field="11" count="1" selected="0">
            <x v="4"/>
          </reference>
          <reference field="13" count="1" selected="0">
            <x v="2"/>
          </reference>
          <reference field="15" count="1" selected="0">
            <x v="1"/>
          </reference>
          <reference field="21" count="14">
            <x v="26"/>
            <x v="28"/>
            <x v="29"/>
            <x v="32"/>
            <x v="34"/>
            <x v="48"/>
            <x v="52"/>
            <x v="70"/>
            <x v="72"/>
            <x v="106"/>
            <x v="124"/>
            <x v="129"/>
            <x v="132"/>
            <x v="139"/>
          </reference>
        </references>
      </pivotArea>
    </format>
    <format dxfId="1561">
      <pivotArea dataOnly="0" labelOnly="1" fieldPosition="0">
        <references count="4">
          <reference field="11" count="1" selected="0">
            <x v="4"/>
          </reference>
          <reference field="13" count="1" selected="0">
            <x v="2"/>
          </reference>
          <reference field="15" count="1" selected="0">
            <x v="7"/>
          </reference>
          <reference field="21" count="2">
            <x v="106"/>
            <x v="118"/>
          </reference>
        </references>
      </pivotArea>
    </format>
    <format dxfId="1560">
      <pivotArea dataOnly="0" labelOnly="1" fieldPosition="0">
        <references count="4">
          <reference field="11" count="1" selected="0">
            <x v="4"/>
          </reference>
          <reference field="13" count="1" selected="0">
            <x v="2"/>
          </reference>
          <reference field="15" count="1" selected="0">
            <x v="14"/>
          </reference>
          <reference field="21" count="1">
            <x v="117"/>
          </reference>
        </references>
      </pivotArea>
    </format>
    <format dxfId="1559">
      <pivotArea dataOnly="0" labelOnly="1" fieldPosition="0">
        <references count="4">
          <reference field="11" count="1" selected="0">
            <x v="4"/>
          </reference>
          <reference field="13" count="1" selected="0">
            <x v="2"/>
          </reference>
          <reference field="15" count="1" selected="0">
            <x v="28"/>
          </reference>
          <reference field="21" count="1">
            <x v="117"/>
          </reference>
        </references>
      </pivotArea>
    </format>
    <format dxfId="1558">
      <pivotArea dataOnly="0" labelOnly="1" fieldPosition="0">
        <references count="4">
          <reference field="11" count="1" selected="0">
            <x v="4"/>
          </reference>
          <reference field="13" count="1" selected="0">
            <x v="2"/>
          </reference>
          <reference field="15" count="1" selected="0">
            <x v="32"/>
          </reference>
          <reference field="21" count="2">
            <x v="40"/>
            <x v="117"/>
          </reference>
        </references>
      </pivotArea>
    </format>
    <format dxfId="1557">
      <pivotArea dataOnly="0" labelOnly="1" fieldPosition="0">
        <references count="4">
          <reference field="11" count="1" selected="0">
            <x v="4"/>
          </reference>
          <reference field="13" count="1" selected="0">
            <x v="5"/>
          </reference>
          <reference field="15" count="1" selected="0">
            <x v="46"/>
          </reference>
          <reference field="21" count="4">
            <x v="26"/>
            <x v="48"/>
            <x v="52"/>
            <x v="96"/>
          </reference>
        </references>
      </pivotArea>
    </format>
    <format dxfId="1556">
      <pivotArea dataOnly="0" labelOnly="1" fieldPosition="0">
        <references count="4">
          <reference field="11" count="1" selected="0">
            <x v="5"/>
          </reference>
          <reference field="13" count="1" selected="0">
            <x v="0"/>
          </reference>
          <reference field="15" count="1" selected="0">
            <x v="34"/>
          </reference>
          <reference field="21" count="11">
            <x v="23"/>
            <x v="25"/>
            <x v="26"/>
            <x v="40"/>
            <x v="45"/>
            <x v="81"/>
            <x v="106"/>
            <x v="115"/>
            <x v="118"/>
            <x v="139"/>
            <x v="141"/>
          </reference>
        </references>
      </pivotArea>
    </format>
    <format dxfId="1555">
      <pivotArea dataOnly="0" labelOnly="1" fieldPosition="0">
        <references count="4">
          <reference field="11" count="1" selected="0">
            <x v="6"/>
          </reference>
          <reference field="13" count="1" selected="0">
            <x v="4"/>
          </reference>
          <reference field="15" count="1" selected="0">
            <x v="29"/>
          </reference>
          <reference field="21" count="26">
            <x v="20"/>
            <x v="33"/>
            <x v="35"/>
            <x v="36"/>
            <x v="38"/>
            <x v="48"/>
            <x v="52"/>
            <x v="55"/>
            <x v="59"/>
            <x v="61"/>
            <x v="62"/>
            <x v="63"/>
            <x v="64"/>
            <x v="65"/>
            <x v="73"/>
            <x v="87"/>
            <x v="91"/>
            <x v="92"/>
            <x v="102"/>
            <x v="104"/>
            <x v="125"/>
            <x v="126"/>
            <x v="127"/>
            <x v="128"/>
            <x v="137"/>
            <x v="139"/>
          </reference>
        </references>
      </pivotArea>
    </format>
    <format dxfId="1554">
      <pivotArea dataOnly="0" labelOnly="1" fieldPosition="0">
        <references count="4">
          <reference field="11" count="1" selected="0">
            <x v="6"/>
          </reference>
          <reference field="13" count="1" selected="0">
            <x v="4"/>
          </reference>
          <reference field="15" count="1" selected="0">
            <x v="53"/>
          </reference>
          <reference field="21" count="8">
            <x v="68"/>
            <x v="75"/>
            <x v="78"/>
            <x v="81"/>
            <x v="137"/>
            <x v="140"/>
            <x v="143"/>
            <x v="144"/>
          </reference>
        </references>
      </pivotArea>
    </format>
    <format dxfId="1553">
      <pivotArea dataOnly="0" labelOnly="1" fieldPosition="0">
        <references count="4">
          <reference field="11" count="1" selected="0">
            <x v="7"/>
          </reference>
          <reference field="13" count="1" selected="0">
            <x v="5"/>
          </reference>
          <reference field="15" count="1" selected="0">
            <x v="31"/>
          </reference>
          <reference field="21" count="5">
            <x v="48"/>
            <x v="78"/>
            <x v="145"/>
            <x v="146"/>
            <x v="147"/>
          </reference>
        </references>
      </pivotArea>
    </format>
    <format dxfId="1552">
      <pivotArea dataOnly="0" labelOnly="1" fieldPosition="0">
        <references count="4">
          <reference field="11" count="1" selected="0">
            <x v="7"/>
          </reference>
          <reference field="13" count="1" selected="0">
            <x v="5"/>
          </reference>
          <reference field="15" count="1" selected="0">
            <x v="36"/>
          </reference>
          <reference field="21" count="3">
            <x v="145"/>
            <x v="146"/>
            <x v="147"/>
          </reference>
        </references>
      </pivotArea>
    </format>
    <format dxfId="1551">
      <pivotArea dataOnly="0" labelOnly="1" fieldPosition="0">
        <references count="4">
          <reference field="11" count="1" selected="0">
            <x v="7"/>
          </reference>
          <reference field="13" count="1" selected="0">
            <x v="5"/>
          </reference>
          <reference field="15" count="1" selected="0">
            <x v="42"/>
          </reference>
          <reference field="21" count="3">
            <x v="22"/>
            <x v="48"/>
            <x v="97"/>
          </reference>
        </references>
      </pivotArea>
    </format>
    <format dxfId="1550">
      <pivotArea dataOnly="0" labelOnly="1" fieldPosition="0">
        <references count="4">
          <reference field="11" count="1" selected="0">
            <x v="7"/>
          </reference>
          <reference field="13" count="1" selected="0">
            <x v="5"/>
          </reference>
          <reference field="15" count="1" selected="0">
            <x v="47"/>
          </reference>
          <reference field="21" count="4">
            <x v="35"/>
            <x v="48"/>
            <x v="52"/>
            <x v="60"/>
          </reference>
        </references>
      </pivotArea>
    </format>
    <format dxfId="1549">
      <pivotArea dataOnly="0" labelOnly="1" fieldPosition="0">
        <references count="4">
          <reference field="11" count="1" selected="0">
            <x v="7"/>
          </reference>
          <reference field="13" count="1" selected="0">
            <x v="5"/>
          </reference>
          <reference field="15" count="1" selected="0">
            <x v="48"/>
          </reference>
          <reference field="21" count="13">
            <x v="22"/>
            <x v="30"/>
            <x v="31"/>
            <x v="36"/>
            <x v="38"/>
            <x v="48"/>
            <x v="52"/>
            <x v="58"/>
            <x v="70"/>
            <x v="79"/>
            <x v="133"/>
            <x v="135"/>
            <x v="139"/>
          </reference>
        </references>
      </pivotArea>
    </format>
    <format dxfId="1548">
      <pivotArea dataOnly="0" labelOnly="1" fieldPosition="0">
        <references count="4">
          <reference field="11" count="1" selected="0">
            <x v="7"/>
          </reference>
          <reference field="13" count="1" selected="0">
            <x v="5"/>
          </reference>
          <reference field="15" count="1" selected="0">
            <x v="50"/>
          </reference>
          <reference field="21" count="22">
            <x v="22"/>
            <x v="31"/>
            <x v="35"/>
            <x v="37"/>
            <x v="38"/>
            <x v="40"/>
            <x v="41"/>
            <x v="42"/>
            <x v="44"/>
            <x v="47"/>
            <x v="48"/>
            <x v="52"/>
            <x v="81"/>
            <x v="93"/>
            <x v="95"/>
            <x v="97"/>
            <x v="129"/>
            <x v="130"/>
            <x v="134"/>
            <x v="136"/>
            <x v="138"/>
            <x v="140"/>
          </reference>
        </references>
      </pivotArea>
    </format>
    <format dxfId="1547">
      <pivotArea dataOnly="0" labelOnly="1" fieldPosition="0">
        <references count="4">
          <reference field="11" count="1" selected="0">
            <x v="7"/>
          </reference>
          <reference field="13" count="1" selected="0">
            <x v="3"/>
          </reference>
          <reference field="15" count="1" selected="0">
            <x v="54"/>
          </reference>
          <reference field="21" count="20">
            <x v="30"/>
            <x v="31"/>
            <x v="35"/>
            <x v="36"/>
            <x v="38"/>
            <x v="39"/>
            <x v="43"/>
            <x v="44"/>
            <x v="48"/>
            <x v="52"/>
            <x v="58"/>
            <x v="60"/>
            <x v="70"/>
            <x v="73"/>
            <x v="74"/>
            <x v="80"/>
            <x v="81"/>
            <x v="96"/>
            <x v="109"/>
            <x v="133"/>
          </reference>
        </references>
      </pivotArea>
    </format>
    <format dxfId="1546">
      <pivotArea dataOnly="0" labelOnly="1" fieldPosition="0">
        <references count="4">
          <reference field="11" count="1" selected="0">
            <x v="8"/>
          </reference>
          <reference field="13" count="1" selected="0">
            <x v="1"/>
          </reference>
          <reference field="15" count="1" selected="0">
            <x v="40"/>
          </reference>
          <reference field="21" count="1">
            <x v="115"/>
          </reference>
        </references>
      </pivotArea>
    </format>
    <format dxfId="1545">
      <pivotArea dataOnly="0" labelOnly="1" fieldPosition="0">
        <references count="4">
          <reference field="11" count="1" selected="0">
            <x v="9"/>
          </reference>
          <reference field="13" count="1" selected="0">
            <x v="1"/>
          </reference>
          <reference field="15" count="1" selected="0">
            <x v="10"/>
          </reference>
          <reference field="21" count="1">
            <x v="115"/>
          </reference>
        </references>
      </pivotArea>
    </format>
    <format dxfId="1544">
      <pivotArea dataOnly="0" labelOnly="1" fieldPosition="0">
        <references count="4">
          <reference field="11" count="1" selected="0">
            <x v="10"/>
          </reference>
          <reference field="13" count="1" selected="0">
            <x v="4"/>
          </reference>
          <reference field="15" count="1" selected="0">
            <x v="13"/>
          </reference>
          <reference field="21" count="50">
            <x v="3"/>
            <x v="10"/>
            <x v="12"/>
            <x v="15"/>
            <x v="17"/>
            <x v="20"/>
            <x v="21"/>
            <x v="22"/>
            <x v="25"/>
            <x v="30"/>
            <x v="31"/>
            <x v="33"/>
            <x v="34"/>
            <x v="35"/>
            <x v="36"/>
            <x v="38"/>
            <x v="40"/>
            <x v="44"/>
            <x v="46"/>
            <x v="47"/>
            <x v="48"/>
            <x v="52"/>
            <x v="53"/>
            <x v="55"/>
            <x v="56"/>
            <x v="58"/>
            <x v="59"/>
            <x v="60"/>
            <x v="61"/>
            <x v="63"/>
            <x v="65"/>
            <x v="67"/>
            <x v="68"/>
            <x v="69"/>
            <x v="72"/>
            <x v="73"/>
            <x v="74"/>
            <x v="75"/>
            <x v="76"/>
            <x v="79"/>
            <x v="82"/>
            <x v="85"/>
            <x v="86"/>
            <x v="88"/>
            <x v="90"/>
            <x v="91"/>
            <x v="94"/>
            <x v="96"/>
            <x v="99"/>
            <x v="106"/>
          </reference>
        </references>
      </pivotArea>
    </format>
    <format dxfId="1543">
      <pivotArea dataOnly="0" labelOnly="1" fieldPosition="0">
        <references count="4">
          <reference field="11" count="1" selected="0">
            <x v="10"/>
          </reference>
          <reference field="13" count="1" selected="0">
            <x v="4"/>
          </reference>
          <reference field="15" count="1" selected="0">
            <x v="13"/>
          </reference>
          <reference field="21" count="11">
            <x v="107"/>
            <x v="109"/>
            <x v="110"/>
            <x v="114"/>
            <x v="123"/>
            <x v="124"/>
            <x v="126"/>
            <x v="127"/>
            <x v="131"/>
            <x v="136"/>
            <x v="143"/>
          </reference>
        </references>
      </pivotArea>
    </format>
    <format dxfId="1542">
      <pivotArea dataOnly="0" labelOnly="1" fieldPosition="0">
        <references count="4">
          <reference field="11" count="1" selected="0">
            <x v="10"/>
          </reference>
          <reference field="13" count="1" selected="0">
            <x v="4"/>
          </reference>
          <reference field="15" count="1" selected="0">
            <x v="22"/>
          </reference>
          <reference field="21" count="1">
            <x v="46"/>
          </reference>
        </references>
      </pivotArea>
    </format>
    <format dxfId="1541">
      <pivotArea dataOnly="0" labelOnly="1" fieldPosition="0">
        <references count="4">
          <reference field="11" count="1" selected="0">
            <x v="10"/>
          </reference>
          <reference field="13" count="1" selected="0">
            <x v="4"/>
          </reference>
          <reference field="15" count="1" selected="0">
            <x v="23"/>
          </reference>
          <reference field="21" count="1">
            <x v="46"/>
          </reference>
        </references>
      </pivotArea>
    </format>
    <format dxfId="1540">
      <pivotArea dataOnly="0" labelOnly="1" fieldPosition="0">
        <references count="4">
          <reference field="11" count="1" selected="0">
            <x v="10"/>
          </reference>
          <reference field="13" count="1" selected="0">
            <x v="4"/>
          </reference>
          <reference field="15" count="1" selected="0">
            <x v="51"/>
          </reference>
          <reference field="21" count="18">
            <x v="0"/>
            <x v="1"/>
            <x v="2"/>
            <x v="3"/>
            <x v="4"/>
            <x v="5"/>
            <x v="6"/>
            <x v="7"/>
            <x v="8"/>
            <x v="9"/>
            <x v="10"/>
            <x v="11"/>
            <x v="12"/>
            <x v="13"/>
            <x v="14"/>
            <x v="15"/>
            <x v="16"/>
            <x v="82"/>
          </reference>
        </references>
      </pivotArea>
    </format>
    <format dxfId="1539">
      <pivotArea dataOnly="0" labelOnly="1" fieldPosition="0">
        <references count="4">
          <reference field="11" count="1" selected="0">
            <x v="11"/>
          </reference>
          <reference field="13" count="1" selected="0">
            <x v="1"/>
          </reference>
          <reference field="15" count="1" selected="0">
            <x v="8"/>
          </reference>
          <reference field="21" count="2">
            <x v="118"/>
            <x v="121"/>
          </reference>
        </references>
      </pivotArea>
    </format>
    <format dxfId="1538">
      <pivotArea dataOnly="0" labelOnly="1" fieldPosition="0">
        <references count="4">
          <reference field="11" count="1" selected="0">
            <x v="11"/>
          </reference>
          <reference field="13" count="1" selected="0">
            <x v="7"/>
          </reference>
          <reference field="15" count="1" selected="0">
            <x v="9"/>
          </reference>
          <reference field="21" count="4">
            <x v="25"/>
            <x v="72"/>
            <x v="97"/>
            <x v="106"/>
          </reference>
        </references>
      </pivotArea>
    </format>
    <format dxfId="1537">
      <pivotArea dataOnly="0" labelOnly="1" fieldPosition="0">
        <references count="4">
          <reference field="11" count="1" selected="0">
            <x v="11"/>
          </reference>
          <reference field="13" count="1" selected="0">
            <x v="4"/>
          </reference>
          <reference field="15" count="1" selected="0">
            <x v="16"/>
          </reference>
          <reference field="21" count="5">
            <x v="65"/>
            <x v="81"/>
            <x v="98"/>
            <x v="100"/>
            <x v="101"/>
          </reference>
        </references>
      </pivotArea>
    </format>
    <format dxfId="1536">
      <pivotArea dataOnly="0" labelOnly="1" fieldPosition="0">
        <references count="4">
          <reference field="11" count="1" selected="0">
            <x v="11"/>
          </reference>
          <reference field="13" count="1" selected="0">
            <x v="4"/>
          </reference>
          <reference field="15" count="1" selected="0">
            <x v="19"/>
          </reference>
          <reference field="21" count="4">
            <x v="47"/>
            <x v="78"/>
            <x v="102"/>
            <x v="104"/>
          </reference>
        </references>
      </pivotArea>
    </format>
    <format dxfId="1535">
      <pivotArea dataOnly="0" labelOnly="1" fieldPosition="0">
        <references count="4">
          <reference field="11" count="1" selected="0">
            <x v="11"/>
          </reference>
          <reference field="13" count="1" selected="0">
            <x v="4"/>
          </reference>
          <reference field="15" count="1" selected="0">
            <x v="37"/>
          </reference>
          <reference field="21" count="5">
            <x v="25"/>
            <x v="81"/>
            <x v="102"/>
            <x v="103"/>
            <x v="104"/>
          </reference>
        </references>
      </pivotArea>
    </format>
    <format dxfId="1534">
      <pivotArea dataOnly="0" labelOnly="1" fieldPosition="0">
        <references count="4">
          <reference field="11" count="1" selected="0">
            <x v="11"/>
          </reference>
          <reference field="13" count="1" selected="0">
            <x v="7"/>
          </reference>
          <reference field="15" count="1" selected="0">
            <x v="45"/>
          </reference>
          <reference field="21" count="4">
            <x v="25"/>
            <x v="72"/>
            <x v="97"/>
            <x v="106"/>
          </reference>
        </references>
      </pivotArea>
    </format>
    <format dxfId="1533">
      <pivotArea dataOnly="0" labelOnly="1" fieldPosition="0">
        <references count="4">
          <reference field="11" count="1" selected="0">
            <x v="12"/>
          </reference>
          <reference field="13" count="1" selected="0">
            <x v="5"/>
          </reference>
          <reference field="15" count="1" selected="0">
            <x v="2"/>
          </reference>
          <reference field="21" count="11">
            <x v="19"/>
            <x v="25"/>
            <x v="27"/>
            <x v="35"/>
            <x v="36"/>
            <x v="47"/>
            <x v="53"/>
            <x v="56"/>
            <x v="91"/>
            <x v="96"/>
            <x v="106"/>
          </reference>
        </references>
      </pivotArea>
    </format>
    <format dxfId="1532">
      <pivotArea dataOnly="0" labelOnly="1" fieldPosition="0">
        <references count="4">
          <reference field="11" count="1" selected="0">
            <x v="12"/>
          </reference>
          <reference field="13" count="1" selected="0">
            <x v="1"/>
          </reference>
          <reference field="15" count="1" selected="0">
            <x v="3"/>
          </reference>
          <reference field="21" count="1">
            <x v="121"/>
          </reference>
        </references>
      </pivotArea>
    </format>
    <format dxfId="1531">
      <pivotArea dataOnly="0" labelOnly="1" fieldPosition="0">
        <references count="4">
          <reference field="11" count="1" selected="0">
            <x v="12"/>
          </reference>
          <reference field="13" count="1" selected="0">
            <x v="1"/>
          </reference>
          <reference field="15" count="1" selected="0">
            <x v="20"/>
          </reference>
          <reference field="21" count="9">
            <x v="75"/>
            <x v="81"/>
            <x v="82"/>
            <x v="102"/>
            <x v="104"/>
            <x v="105"/>
            <x v="106"/>
            <x v="109"/>
            <x v="142"/>
          </reference>
        </references>
      </pivotArea>
    </format>
    <format dxfId="1530">
      <pivotArea dataOnly="0" labelOnly="1" fieldPosition="0">
        <references count="4">
          <reference field="11" count="1" selected="0">
            <x v="12"/>
          </reference>
          <reference field="13" count="1" selected="0">
            <x v="5"/>
          </reference>
          <reference field="15" count="1" selected="0">
            <x v="25"/>
          </reference>
          <reference field="21" count="6">
            <x v="41"/>
            <x v="42"/>
            <x v="48"/>
            <x v="52"/>
            <x v="137"/>
            <x v="140"/>
          </reference>
        </references>
      </pivotArea>
    </format>
    <format dxfId="1529">
      <pivotArea dataOnly="0" labelOnly="1" fieldPosition="0">
        <references count="4">
          <reference field="11" count="1" selected="0">
            <x v="12"/>
          </reference>
          <reference field="13" count="1" selected="0">
            <x v="1"/>
          </reference>
          <reference field="15" count="1" selected="0">
            <x v="26"/>
          </reference>
          <reference field="21" count="11">
            <x v="23"/>
            <x v="30"/>
            <x v="31"/>
            <x v="33"/>
            <x v="36"/>
            <x v="38"/>
            <x v="46"/>
            <x v="48"/>
            <x v="69"/>
            <x v="81"/>
            <x v="106"/>
          </reference>
        </references>
      </pivotArea>
    </format>
    <format dxfId="1528">
      <pivotArea dataOnly="0" labelOnly="1" fieldPosition="0">
        <references count="4">
          <reference field="11" count="1" selected="0">
            <x v="12"/>
          </reference>
          <reference field="13" count="1" selected="0">
            <x v="1"/>
          </reference>
          <reference field="15" count="1" selected="0">
            <x v="27"/>
          </reference>
          <reference field="21" count="1">
            <x v="122"/>
          </reference>
        </references>
      </pivotArea>
    </format>
    <format dxfId="1527">
      <pivotArea dataOnly="0" labelOnly="1" fieldPosition="0">
        <references count="4">
          <reference field="11" count="1" selected="0">
            <x v="12"/>
          </reference>
          <reference field="13" count="1" selected="0">
            <x v="1"/>
          </reference>
          <reference field="15" count="1" selected="0">
            <x v="35"/>
          </reference>
          <reference field="21" count="2">
            <x v="81"/>
            <x v="118"/>
          </reference>
        </references>
      </pivotArea>
    </format>
    <format dxfId="1526">
      <pivotArea dataOnly="0" labelOnly="1" fieldPosition="0">
        <references count="4">
          <reference field="11" count="1" selected="0">
            <x v="12"/>
          </reference>
          <reference field="13" count="1" selected="0">
            <x v="1"/>
          </reference>
          <reference field="15" count="1" selected="0">
            <x v="39"/>
          </reference>
          <reference field="21" count="10">
            <x v="17"/>
            <x v="18"/>
            <x v="22"/>
            <x v="38"/>
            <x v="48"/>
            <x v="52"/>
            <x v="81"/>
            <x v="118"/>
            <x v="137"/>
            <x v="139"/>
          </reference>
        </references>
      </pivotArea>
    </format>
    <format dxfId="1525">
      <pivotArea dataOnly="0" labelOnly="1" fieldPosition="0">
        <references count="4">
          <reference field="11" count="1" selected="0">
            <x v="12"/>
          </reference>
          <reference field="13" count="1" selected="0">
            <x v="1"/>
          </reference>
          <reference field="15" count="1" selected="0">
            <x v="44"/>
          </reference>
          <reference field="21" count="14">
            <x v="17"/>
            <x v="18"/>
            <x v="22"/>
            <x v="38"/>
            <x v="49"/>
            <x v="52"/>
            <x v="53"/>
            <x v="80"/>
            <x v="81"/>
            <x v="106"/>
            <x v="126"/>
            <x v="128"/>
            <x v="137"/>
            <x v="139"/>
          </reference>
        </references>
      </pivotArea>
    </format>
    <format dxfId="1524">
      <pivotArea dataOnly="0" labelOnly="1" fieldPosition="0">
        <references count="4">
          <reference field="11" count="1" selected="0">
            <x v="12"/>
          </reference>
          <reference field="13" count="1" selected="0">
            <x v="5"/>
          </reference>
          <reference field="15" count="1" selected="0">
            <x v="49"/>
          </reference>
          <reference field="21" count="1">
            <x v="69"/>
          </reference>
        </references>
      </pivotArea>
    </format>
    <format dxfId="1523">
      <pivotArea dataOnly="0" labelOnly="1" fieldPosition="0">
        <references count="4">
          <reference field="11" count="1" selected="0">
            <x v="12"/>
          </reference>
          <reference field="13" count="1" selected="0">
            <x v="1"/>
          </reference>
          <reference field="15" count="1" selected="0">
            <x v="55"/>
          </reference>
          <reference field="21" count="1">
            <x v="118"/>
          </reference>
        </references>
      </pivotArea>
    </format>
    <format dxfId="1522">
      <pivotArea dataOnly="0" labelOnly="1" fieldPosition="0">
        <references count="4">
          <reference field="11" count="1" selected="0">
            <x v="13"/>
          </reference>
          <reference field="13" count="1" selected="0">
            <x v="1"/>
          </reference>
          <reference field="15" count="1" selected="0">
            <x v="18"/>
          </reference>
          <reference field="21" count="5">
            <x v="25"/>
            <x v="38"/>
            <x v="48"/>
            <x v="73"/>
            <x v="91"/>
          </reference>
        </references>
      </pivotArea>
    </format>
    <format dxfId="1521">
      <pivotArea dataOnly="0" labelOnly="1" fieldPosition="0">
        <references count="4">
          <reference field="11" count="1" selected="0">
            <x v="14"/>
          </reference>
          <reference field="13" count="1" selected="0">
            <x v="1"/>
          </reference>
          <reference field="15" count="1" selected="0">
            <x v="52"/>
          </reference>
          <reference field="21" count="1">
            <x v="115"/>
          </reference>
        </references>
      </pivotArea>
    </format>
    <format dxfId="1520">
      <pivotArea dataOnly="0" labelOnly="1" fieldPosition="0">
        <references count="4">
          <reference field="11" count="1" selected="0">
            <x v="15"/>
          </reference>
          <reference field="13" count="1" selected="0">
            <x v="4"/>
          </reference>
          <reference field="15" count="1" selected="0">
            <x v="21"/>
          </reference>
          <reference field="21" count="30">
            <x v="17"/>
            <x v="20"/>
            <x v="25"/>
            <x v="41"/>
            <x v="48"/>
            <x v="52"/>
            <x v="53"/>
            <x v="54"/>
            <x v="55"/>
            <x v="56"/>
            <x v="65"/>
            <x v="66"/>
            <x v="71"/>
            <x v="72"/>
            <x v="73"/>
            <x v="75"/>
            <x v="78"/>
            <x v="82"/>
            <x v="83"/>
            <x v="84"/>
            <x v="90"/>
            <x v="91"/>
            <x v="102"/>
            <x v="103"/>
            <x v="105"/>
            <x v="106"/>
            <x v="113"/>
            <x v="123"/>
            <x v="125"/>
            <x v="148"/>
          </reference>
        </references>
      </pivotArea>
    </format>
    <format dxfId="1519">
      <pivotArea dataOnly="0" labelOnly="1" fieldPosition="0">
        <references count="4">
          <reference field="11" count="1" selected="0">
            <x v="15"/>
          </reference>
          <reference field="13" count="1" selected="0">
            <x v="4"/>
          </reference>
          <reference field="15" count="1" selected="0">
            <x v="41"/>
          </reference>
          <reference field="21" count="8">
            <x v="89"/>
            <x v="108"/>
            <x v="110"/>
            <x v="115"/>
            <x v="116"/>
            <x v="142"/>
            <x v="149"/>
            <x v="150"/>
          </reference>
        </references>
      </pivotArea>
    </format>
    <format dxfId="1518">
      <pivotArea dataOnly="0" labelOnly="1" fieldPosition="0">
        <references count="4">
          <reference field="11" count="1" selected="0">
            <x v="15"/>
          </reference>
          <reference field="13" count="1" selected="0">
            <x v="4"/>
          </reference>
          <reference field="15" count="1" selected="0">
            <x v="43"/>
          </reference>
          <reference field="21" count="3">
            <x v="24"/>
            <x v="111"/>
            <x v="112"/>
          </reference>
        </references>
      </pivotArea>
    </format>
    <format dxfId="1517">
      <pivotArea dataOnly="0" labelOnly="1" fieldPosition="0">
        <references count="4">
          <reference field="11" count="1" selected="0">
            <x v="16"/>
          </reference>
          <reference field="13" count="1" selected="0">
            <x v="0"/>
          </reference>
          <reference field="15" count="1" selected="0">
            <x v="17"/>
          </reference>
          <reference field="21" count="15">
            <x v="26"/>
            <x v="41"/>
            <x v="42"/>
            <x v="47"/>
            <x v="52"/>
            <x v="57"/>
            <x v="97"/>
            <x v="103"/>
            <x v="106"/>
            <x v="126"/>
            <x v="129"/>
            <x v="130"/>
            <x v="133"/>
            <x v="134"/>
            <x v="140"/>
          </reference>
        </references>
      </pivotArea>
    </format>
    <format dxfId="1516">
      <pivotArea dataOnly="0" labelOnly="1" fieldPosition="0">
        <references count="5">
          <reference field="11" count="1" selected="0">
            <x v="0"/>
          </reference>
          <reference field="13" count="1" selected="0">
            <x v="1"/>
          </reference>
          <reference field="15" count="1" selected="0">
            <x v="11"/>
          </reference>
          <reference field="21" count="1" selected="0">
            <x v="115"/>
          </reference>
          <reference field="22" count="1">
            <x v="145"/>
          </reference>
        </references>
      </pivotArea>
    </format>
    <format dxfId="1515">
      <pivotArea dataOnly="0" labelOnly="1" fieldPosition="0">
        <references count="5">
          <reference field="11" count="1" selected="0">
            <x v="1"/>
          </reference>
          <reference field="13" count="1" selected="0">
            <x v="6"/>
          </reference>
          <reference field="15" count="1" selected="0">
            <x v="15"/>
          </reference>
          <reference field="21" count="1" selected="0">
            <x v="65"/>
          </reference>
          <reference field="22" count="1">
            <x v="134"/>
          </reference>
        </references>
      </pivotArea>
    </format>
    <format dxfId="1514">
      <pivotArea dataOnly="0" labelOnly="1" fieldPosition="0">
        <references count="5">
          <reference field="11" count="1" selected="0">
            <x v="1"/>
          </reference>
          <reference field="13" count="1" selected="0">
            <x v="6"/>
          </reference>
          <reference field="15" count="1" selected="0">
            <x v="15"/>
          </reference>
          <reference field="21" count="1" selected="0">
            <x v="76"/>
          </reference>
          <reference field="22" count="1">
            <x v="118"/>
          </reference>
        </references>
      </pivotArea>
    </format>
    <format dxfId="1513">
      <pivotArea dataOnly="0" labelOnly="1" fieldPosition="0">
        <references count="5">
          <reference field="11" count="1" selected="0">
            <x v="1"/>
          </reference>
          <reference field="13" count="1" selected="0">
            <x v="6"/>
          </reference>
          <reference field="15" count="1" selected="0">
            <x v="15"/>
          </reference>
          <reference field="21" count="1" selected="0">
            <x v="103"/>
          </reference>
          <reference field="22" count="1">
            <x v="92"/>
          </reference>
        </references>
      </pivotArea>
    </format>
    <format dxfId="1512">
      <pivotArea dataOnly="0" labelOnly="1" fieldPosition="0">
        <references count="5">
          <reference field="11" count="1" selected="0">
            <x v="1"/>
          </reference>
          <reference field="13" count="1" selected="0">
            <x v="6"/>
          </reference>
          <reference field="15" count="1" selected="0">
            <x v="15"/>
          </reference>
          <reference field="21" count="1" selected="0">
            <x v="110"/>
          </reference>
          <reference field="22" count="1">
            <x v="114"/>
          </reference>
        </references>
      </pivotArea>
    </format>
    <format dxfId="1511">
      <pivotArea dataOnly="0" labelOnly="1" fieldPosition="0">
        <references count="5">
          <reference field="11" count="1" selected="0">
            <x v="1"/>
          </reference>
          <reference field="13" count="1" selected="0">
            <x v="6"/>
          </reference>
          <reference field="15" count="1" selected="0">
            <x v="24"/>
          </reference>
          <reference field="21" count="1" selected="0">
            <x v="24"/>
          </reference>
          <reference field="22" count="1">
            <x v="71"/>
          </reference>
        </references>
      </pivotArea>
    </format>
    <format dxfId="1510">
      <pivotArea dataOnly="0" labelOnly="1" fieldPosition="0">
        <references count="5">
          <reference field="11" count="1" selected="0">
            <x v="1"/>
          </reference>
          <reference field="13" count="1" selected="0">
            <x v="6"/>
          </reference>
          <reference field="15" count="1" selected="0">
            <x v="24"/>
          </reference>
          <reference field="21" count="1" selected="0">
            <x v="25"/>
          </reference>
          <reference field="22" count="1">
            <x v="98"/>
          </reference>
        </references>
      </pivotArea>
    </format>
    <format dxfId="1509">
      <pivotArea dataOnly="0" labelOnly="1" fieldPosition="0">
        <references count="5">
          <reference field="11" count="1" selected="0">
            <x v="1"/>
          </reference>
          <reference field="13" count="1" selected="0">
            <x v="6"/>
          </reference>
          <reference field="15" count="1" selected="0">
            <x v="24"/>
          </reference>
          <reference field="21" count="1" selected="0">
            <x v="38"/>
          </reference>
          <reference field="22" count="1">
            <x v="86"/>
          </reference>
        </references>
      </pivotArea>
    </format>
    <format dxfId="1508">
      <pivotArea dataOnly="0" labelOnly="1" fieldPosition="0">
        <references count="5">
          <reference field="11" count="1" selected="0">
            <x v="1"/>
          </reference>
          <reference field="13" count="1" selected="0">
            <x v="6"/>
          </reference>
          <reference field="15" count="1" selected="0">
            <x v="24"/>
          </reference>
          <reference field="21" count="1" selected="0">
            <x v="47"/>
          </reference>
          <reference field="22" count="1">
            <x v="148"/>
          </reference>
        </references>
      </pivotArea>
    </format>
    <format dxfId="1507">
      <pivotArea dataOnly="0" labelOnly="1" fieldPosition="0">
        <references count="5">
          <reference field="11" count="1" selected="0">
            <x v="1"/>
          </reference>
          <reference field="13" count="1" selected="0">
            <x v="6"/>
          </reference>
          <reference field="15" count="1" selected="0">
            <x v="24"/>
          </reference>
          <reference field="21" count="1" selected="0">
            <x v="50"/>
          </reference>
          <reference field="22" count="1">
            <x v="78"/>
          </reference>
        </references>
      </pivotArea>
    </format>
    <format dxfId="1506">
      <pivotArea dataOnly="0" labelOnly="1" fieldPosition="0">
        <references count="5">
          <reference field="11" count="1" selected="0">
            <x v="1"/>
          </reference>
          <reference field="13" count="1" selected="0">
            <x v="6"/>
          </reference>
          <reference field="15" count="1" selected="0">
            <x v="24"/>
          </reference>
          <reference field="21" count="1" selected="0">
            <x v="51"/>
          </reference>
          <reference field="22" count="1">
            <x v="94"/>
          </reference>
        </references>
      </pivotArea>
    </format>
    <format dxfId="1505">
      <pivotArea dataOnly="0" labelOnly="1" fieldPosition="0">
        <references count="5">
          <reference field="11" count="1" selected="0">
            <x v="1"/>
          </reference>
          <reference field="13" count="1" selected="0">
            <x v="6"/>
          </reference>
          <reference field="15" count="1" selected="0">
            <x v="24"/>
          </reference>
          <reference field="21" count="1" selected="0">
            <x v="56"/>
          </reference>
          <reference field="22" count="1">
            <x v="105"/>
          </reference>
        </references>
      </pivotArea>
    </format>
    <format dxfId="1504">
      <pivotArea dataOnly="0" labelOnly="1" fieldPosition="0">
        <references count="5">
          <reference field="11" count="1" selected="0">
            <x v="1"/>
          </reference>
          <reference field="13" count="1" selected="0">
            <x v="6"/>
          </reference>
          <reference field="15" count="1" selected="0">
            <x v="24"/>
          </reference>
          <reference field="21" count="1" selected="0">
            <x v="57"/>
          </reference>
          <reference field="22" count="1">
            <x v="104"/>
          </reference>
        </references>
      </pivotArea>
    </format>
    <format dxfId="1503">
      <pivotArea dataOnly="0" labelOnly="1" fieldPosition="0">
        <references count="5">
          <reference field="11" count="1" selected="0">
            <x v="1"/>
          </reference>
          <reference field="13" count="1" selected="0">
            <x v="6"/>
          </reference>
          <reference field="15" count="1" selected="0">
            <x v="24"/>
          </reference>
          <reference field="21" count="1" selected="0">
            <x v="63"/>
          </reference>
          <reference field="22" count="1">
            <x v="128"/>
          </reference>
        </references>
      </pivotArea>
    </format>
    <format dxfId="1502">
      <pivotArea dataOnly="0" labelOnly="1" fieldPosition="0">
        <references count="5">
          <reference field="11" count="1" selected="0">
            <x v="1"/>
          </reference>
          <reference field="13" count="1" selected="0">
            <x v="6"/>
          </reference>
          <reference field="15" count="1" selected="0">
            <x v="24"/>
          </reference>
          <reference field="21" count="1" selected="0">
            <x v="78"/>
          </reference>
          <reference field="22" count="1">
            <x v="117"/>
          </reference>
        </references>
      </pivotArea>
    </format>
    <format dxfId="1501">
      <pivotArea dataOnly="0" labelOnly="1" fieldPosition="0">
        <references count="5">
          <reference field="11" count="1" selected="0">
            <x v="1"/>
          </reference>
          <reference field="13" count="1" selected="0">
            <x v="6"/>
          </reference>
          <reference field="15" count="1" selected="0">
            <x v="24"/>
          </reference>
          <reference field="21" count="1" selected="0">
            <x v="81"/>
          </reference>
          <reference field="22" count="1">
            <x v="135"/>
          </reference>
        </references>
      </pivotArea>
    </format>
    <format dxfId="1500">
      <pivotArea dataOnly="0" labelOnly="1" fieldPosition="0">
        <references count="5">
          <reference field="11" count="1" selected="0">
            <x v="1"/>
          </reference>
          <reference field="13" count="1" selected="0">
            <x v="6"/>
          </reference>
          <reference field="15" count="1" selected="0">
            <x v="24"/>
          </reference>
          <reference field="21" count="1" selected="0">
            <x v="94"/>
          </reference>
          <reference field="22" count="1">
            <x v="110"/>
          </reference>
        </references>
      </pivotArea>
    </format>
    <format dxfId="1499">
      <pivotArea dataOnly="0" labelOnly="1" fieldPosition="0">
        <references count="5">
          <reference field="11" count="1" selected="0">
            <x v="1"/>
          </reference>
          <reference field="13" count="1" selected="0">
            <x v="6"/>
          </reference>
          <reference field="15" count="1" selected="0">
            <x v="24"/>
          </reference>
          <reference field="21" count="1" selected="0">
            <x v="102"/>
          </reference>
          <reference field="22" count="1">
            <x v="91"/>
          </reference>
        </references>
      </pivotArea>
    </format>
    <format dxfId="1498">
      <pivotArea dataOnly="0" labelOnly="1" fieldPosition="0">
        <references count="5">
          <reference field="11" count="1" selected="0">
            <x v="1"/>
          </reference>
          <reference field="13" count="1" selected="0">
            <x v="6"/>
          </reference>
          <reference field="15" count="1" selected="0">
            <x v="24"/>
          </reference>
          <reference field="21" count="1" selected="0">
            <x v="104"/>
          </reference>
          <reference field="22" count="1">
            <x v="149"/>
          </reference>
        </references>
      </pivotArea>
    </format>
    <format dxfId="1497">
      <pivotArea dataOnly="0" labelOnly="1" fieldPosition="0">
        <references count="5">
          <reference field="11" count="1" selected="0">
            <x v="1"/>
          </reference>
          <reference field="13" count="1" selected="0">
            <x v="6"/>
          </reference>
          <reference field="15" count="1" selected="0">
            <x v="24"/>
          </reference>
          <reference field="21" count="1" selected="0">
            <x v="114"/>
          </reference>
          <reference field="22" count="1">
            <x v="32"/>
          </reference>
        </references>
      </pivotArea>
    </format>
    <format dxfId="1496">
      <pivotArea dataOnly="0" labelOnly="1" fieldPosition="0">
        <references count="5">
          <reference field="11" count="1" selected="0">
            <x v="2"/>
          </reference>
          <reference field="13" count="1" selected="0">
            <x v="7"/>
          </reference>
          <reference field="15" count="1" selected="0">
            <x v="0"/>
          </reference>
          <reference field="21" count="1" selected="0">
            <x v="115"/>
          </reference>
          <reference field="22" count="1">
            <x v="145"/>
          </reference>
        </references>
      </pivotArea>
    </format>
    <format dxfId="1495">
      <pivotArea dataOnly="0" labelOnly="1" fieldPosition="0">
        <references count="5">
          <reference field="11" count="1" selected="0">
            <x v="3"/>
          </reference>
          <reference field="13" count="1" selected="0">
            <x v="7"/>
          </reference>
          <reference field="15" count="1" selected="0">
            <x v="4"/>
          </reference>
          <reference field="21" count="1" selected="0">
            <x v="38"/>
          </reference>
          <reference field="22" count="1">
            <x v="86"/>
          </reference>
        </references>
      </pivotArea>
    </format>
    <format dxfId="1494">
      <pivotArea dataOnly="0" labelOnly="1" fieldPosition="0">
        <references count="5">
          <reference field="11" count="1" selected="0">
            <x v="3"/>
          </reference>
          <reference field="13" count="1" selected="0">
            <x v="7"/>
          </reference>
          <reference field="15" count="1" selected="0">
            <x v="4"/>
          </reference>
          <reference field="21" count="1" selected="0">
            <x v="118"/>
          </reference>
          <reference field="22" count="1">
            <x v="16"/>
          </reference>
        </references>
      </pivotArea>
    </format>
    <format dxfId="1493">
      <pivotArea dataOnly="0" labelOnly="1" fieldPosition="0">
        <references count="5">
          <reference field="11" count="1" selected="0">
            <x v="3"/>
          </reference>
          <reference field="13" count="1" selected="0">
            <x v="7"/>
          </reference>
          <reference field="15" count="1" selected="0">
            <x v="4"/>
          </reference>
          <reference field="21" count="1" selected="0">
            <x v="120"/>
          </reference>
          <reference field="22" count="1">
            <x v="14"/>
          </reference>
        </references>
      </pivotArea>
    </format>
    <format dxfId="1492">
      <pivotArea dataOnly="0" labelOnly="1" fieldPosition="0">
        <references count="5">
          <reference field="11" count="1" selected="0">
            <x v="3"/>
          </reference>
          <reference field="13" count="1" selected="0">
            <x v="7"/>
          </reference>
          <reference field="15" count="1" selected="0">
            <x v="4"/>
          </reference>
          <reference field="21" count="1" selected="0">
            <x v="139"/>
          </reference>
          <reference field="22" count="1">
            <x v="49"/>
          </reference>
        </references>
      </pivotArea>
    </format>
    <format dxfId="1491">
      <pivotArea dataOnly="0" labelOnly="1" fieldPosition="0">
        <references count="5">
          <reference field="11" count="1" selected="0">
            <x v="3"/>
          </reference>
          <reference field="13" count="1" selected="0">
            <x v="7"/>
          </reference>
          <reference field="15" count="1" selected="0">
            <x v="5"/>
          </reference>
          <reference field="21" count="1" selected="0">
            <x v="106"/>
          </reference>
          <reference field="22" count="1">
            <x v="46"/>
          </reference>
        </references>
      </pivotArea>
    </format>
    <format dxfId="1490">
      <pivotArea dataOnly="0" labelOnly="1" fieldPosition="0">
        <references count="5">
          <reference field="11" count="1" selected="0">
            <x v="3"/>
          </reference>
          <reference field="13" count="1" selected="0">
            <x v="7"/>
          </reference>
          <reference field="15" count="1" selected="0">
            <x v="5"/>
          </reference>
          <reference field="21" count="1" selected="0">
            <x v="121"/>
          </reference>
          <reference field="22" count="1">
            <x v="15"/>
          </reference>
        </references>
      </pivotArea>
    </format>
    <format dxfId="1489">
      <pivotArea dataOnly="0" labelOnly="1" fieldPosition="0">
        <references count="5">
          <reference field="11" count="1" selected="0">
            <x v="3"/>
          </reference>
          <reference field="13" count="1" selected="0">
            <x v="7"/>
          </reference>
          <reference field="15" count="1" selected="0">
            <x v="6"/>
          </reference>
          <reference field="21" count="1" selected="0">
            <x v="118"/>
          </reference>
          <reference field="22" count="1">
            <x v="16"/>
          </reference>
        </references>
      </pivotArea>
    </format>
    <format dxfId="1488">
      <pivotArea dataOnly="0" labelOnly="1" fieldPosition="0">
        <references count="5">
          <reference field="11" count="1" selected="0">
            <x v="3"/>
          </reference>
          <reference field="13" count="1" selected="0">
            <x v="7"/>
          </reference>
          <reference field="15" count="1" selected="0">
            <x v="12"/>
          </reference>
          <reference field="21" count="1" selected="0">
            <x v="77"/>
          </reference>
          <reference field="22" count="1">
            <x v="123"/>
          </reference>
        </references>
      </pivotArea>
    </format>
    <format dxfId="1487">
      <pivotArea dataOnly="0" labelOnly="1" fieldPosition="0">
        <references count="5">
          <reference field="11" count="1" selected="0">
            <x v="3"/>
          </reference>
          <reference field="13" count="1" selected="0">
            <x v="7"/>
          </reference>
          <reference field="15" count="1" selected="0">
            <x v="12"/>
          </reference>
          <reference field="21" count="1" selected="0">
            <x v="106"/>
          </reference>
          <reference field="22" count="1">
            <x v="46"/>
          </reference>
        </references>
      </pivotArea>
    </format>
    <format dxfId="1486">
      <pivotArea dataOnly="0" labelOnly="1" fieldPosition="0">
        <references count="5">
          <reference field="11" count="1" selected="0">
            <x v="3"/>
          </reference>
          <reference field="13" count="1" selected="0">
            <x v="7"/>
          </reference>
          <reference field="15" count="1" selected="0">
            <x v="12"/>
          </reference>
          <reference field="21" count="1" selected="0">
            <x v="118"/>
          </reference>
          <reference field="22" count="1">
            <x v="16"/>
          </reference>
        </references>
      </pivotArea>
    </format>
    <format dxfId="1485">
      <pivotArea dataOnly="0" labelOnly="1" fieldPosition="0">
        <references count="5">
          <reference field="11" count="1" selected="0">
            <x v="3"/>
          </reference>
          <reference field="13" count="1" selected="0">
            <x v="7"/>
          </reference>
          <reference field="15" count="1" selected="0">
            <x v="30"/>
          </reference>
          <reference field="21" count="1" selected="0">
            <x v="118"/>
          </reference>
          <reference field="22" count="1">
            <x v="16"/>
          </reference>
        </references>
      </pivotArea>
    </format>
    <format dxfId="1484">
      <pivotArea dataOnly="0" labelOnly="1" fieldPosition="0">
        <references count="5">
          <reference field="11" count="1" selected="0">
            <x v="3"/>
          </reference>
          <reference field="13" count="1" selected="0">
            <x v="7"/>
          </reference>
          <reference field="15" count="1" selected="0">
            <x v="33"/>
          </reference>
          <reference field="21" count="1" selected="0">
            <x v="38"/>
          </reference>
          <reference field="22" count="1">
            <x v="86"/>
          </reference>
        </references>
      </pivotArea>
    </format>
    <format dxfId="1483">
      <pivotArea dataOnly="0" labelOnly="1" fieldPosition="0">
        <references count="5">
          <reference field="11" count="1" selected="0">
            <x v="3"/>
          </reference>
          <reference field="13" count="1" selected="0">
            <x v="7"/>
          </reference>
          <reference field="15" count="1" selected="0">
            <x v="33"/>
          </reference>
          <reference field="21" count="1" selected="0">
            <x v="42"/>
          </reference>
          <reference field="22" count="1">
            <x v="75"/>
          </reference>
        </references>
      </pivotArea>
    </format>
    <format dxfId="1482">
      <pivotArea dataOnly="0" labelOnly="1" fieldPosition="0">
        <references count="5">
          <reference field="11" count="1" selected="0">
            <x v="3"/>
          </reference>
          <reference field="13" count="1" selected="0">
            <x v="7"/>
          </reference>
          <reference field="15" count="1" selected="0">
            <x v="33"/>
          </reference>
          <reference field="21" count="1" selected="0">
            <x v="52"/>
          </reference>
          <reference field="22" count="1">
            <x v="48"/>
          </reference>
        </references>
      </pivotArea>
    </format>
    <format dxfId="1481">
      <pivotArea dataOnly="0" labelOnly="1" fieldPosition="0">
        <references count="5">
          <reference field="11" count="1" selected="0">
            <x v="3"/>
          </reference>
          <reference field="13" count="1" selected="0">
            <x v="7"/>
          </reference>
          <reference field="15" count="1" selected="0">
            <x v="33"/>
          </reference>
          <reference field="21" count="1" selected="0">
            <x v="67"/>
          </reference>
          <reference field="22" count="1">
            <x v="6"/>
          </reference>
        </references>
      </pivotArea>
    </format>
    <format dxfId="1480">
      <pivotArea dataOnly="0" labelOnly="1" fieldPosition="0">
        <references count="5">
          <reference field="11" count="1" selected="0">
            <x v="3"/>
          </reference>
          <reference field="13" count="1" selected="0">
            <x v="7"/>
          </reference>
          <reference field="15" count="1" selected="0">
            <x v="33"/>
          </reference>
          <reference field="21" count="1" selected="0">
            <x v="106"/>
          </reference>
          <reference field="22" count="1">
            <x v="46"/>
          </reference>
        </references>
      </pivotArea>
    </format>
    <format dxfId="1479">
      <pivotArea dataOnly="0" labelOnly="1" fieldPosition="0">
        <references count="5">
          <reference field="11" count="1" selected="0">
            <x v="3"/>
          </reference>
          <reference field="13" count="1" selected="0">
            <x v="7"/>
          </reference>
          <reference field="15" count="1" selected="0">
            <x v="38"/>
          </reference>
          <reference field="21" count="1" selected="0">
            <x v="119"/>
          </reference>
          <reference field="22" count="1">
            <x v="17"/>
          </reference>
        </references>
      </pivotArea>
    </format>
    <format dxfId="1478">
      <pivotArea dataOnly="0" labelOnly="1" fieldPosition="0">
        <references count="5">
          <reference field="11" count="1" selected="0">
            <x v="3"/>
          </reference>
          <reference field="13" count="1" selected="0">
            <x v="7"/>
          </reference>
          <reference field="15" count="1" selected="0">
            <x v="56"/>
          </reference>
          <reference field="21" count="1" selected="0">
            <x v="118"/>
          </reference>
          <reference field="22" count="1">
            <x v="16"/>
          </reference>
        </references>
      </pivotArea>
    </format>
    <format dxfId="1477">
      <pivotArea dataOnly="0" labelOnly="1" fieldPosition="0">
        <references count="5">
          <reference field="11" count="1" selected="0">
            <x v="4"/>
          </reference>
          <reference field="13" count="1" selected="0">
            <x v="2"/>
          </reference>
          <reference field="15" count="1" selected="0">
            <x v="1"/>
          </reference>
          <reference field="21" count="1" selected="0">
            <x v="26"/>
          </reference>
          <reference field="22" count="1">
            <x v="97"/>
          </reference>
        </references>
      </pivotArea>
    </format>
    <format dxfId="1476">
      <pivotArea dataOnly="0" labelOnly="1" fieldPosition="0">
        <references count="5">
          <reference field="11" count="1" selected="0">
            <x v="4"/>
          </reference>
          <reference field="13" count="1" selected="0">
            <x v="2"/>
          </reference>
          <reference field="15" count="1" selected="0">
            <x v="1"/>
          </reference>
          <reference field="21" count="1" selected="0">
            <x v="28"/>
          </reference>
          <reference field="22" count="1">
            <x v="101"/>
          </reference>
        </references>
      </pivotArea>
    </format>
    <format dxfId="1475">
      <pivotArea dataOnly="0" labelOnly="1" fieldPosition="0">
        <references count="5">
          <reference field="11" count="1" selected="0">
            <x v="4"/>
          </reference>
          <reference field="13" count="1" selected="0">
            <x v="2"/>
          </reference>
          <reference field="15" count="1" selected="0">
            <x v="1"/>
          </reference>
          <reference field="21" count="1" selected="0">
            <x v="29"/>
          </reference>
          <reference field="22" count="1">
            <x v="88"/>
          </reference>
        </references>
      </pivotArea>
    </format>
    <format dxfId="1474">
      <pivotArea dataOnly="0" labelOnly="1" fieldPosition="0">
        <references count="5">
          <reference field="11" count="1" selected="0">
            <x v="4"/>
          </reference>
          <reference field="13" count="1" selected="0">
            <x v="2"/>
          </reference>
          <reference field="15" count="1" selected="0">
            <x v="1"/>
          </reference>
          <reference field="21" count="1" selected="0">
            <x v="32"/>
          </reference>
          <reference field="22" count="1">
            <x v="18"/>
          </reference>
        </references>
      </pivotArea>
    </format>
    <format dxfId="1473">
      <pivotArea dataOnly="0" labelOnly="1" fieldPosition="0">
        <references count="5">
          <reference field="11" count="1" selected="0">
            <x v="4"/>
          </reference>
          <reference field="13" count="1" selected="0">
            <x v="2"/>
          </reference>
          <reference field="15" count="1" selected="0">
            <x v="1"/>
          </reference>
          <reference field="21" count="1" selected="0">
            <x v="34"/>
          </reference>
          <reference field="22" count="1">
            <x v="150"/>
          </reference>
        </references>
      </pivotArea>
    </format>
    <format dxfId="1472">
      <pivotArea dataOnly="0" labelOnly="1" fieldPosition="0">
        <references count="5">
          <reference field="11" count="1" selected="0">
            <x v="4"/>
          </reference>
          <reference field="13" count="1" selected="0">
            <x v="2"/>
          </reference>
          <reference field="15" count="1" selected="0">
            <x v="1"/>
          </reference>
          <reference field="21" count="1" selected="0">
            <x v="48"/>
          </reference>
          <reference field="22" count="1">
            <x v="95"/>
          </reference>
        </references>
      </pivotArea>
    </format>
    <format dxfId="1471">
      <pivotArea dataOnly="0" labelOnly="1" fieldPosition="0">
        <references count="5">
          <reference field="11" count="1" selected="0">
            <x v="4"/>
          </reference>
          <reference field="13" count="1" selected="0">
            <x v="2"/>
          </reference>
          <reference field="15" count="1" selected="0">
            <x v="1"/>
          </reference>
          <reference field="21" count="1" selected="0">
            <x v="52"/>
          </reference>
          <reference field="22" count="1">
            <x v="48"/>
          </reference>
        </references>
      </pivotArea>
    </format>
    <format dxfId="1470">
      <pivotArea dataOnly="0" labelOnly="1" fieldPosition="0">
        <references count="5">
          <reference field="11" count="1" selected="0">
            <x v="4"/>
          </reference>
          <reference field="13" count="1" selected="0">
            <x v="2"/>
          </reference>
          <reference field="15" count="1" selected="0">
            <x v="1"/>
          </reference>
          <reference field="21" count="1" selected="0">
            <x v="70"/>
          </reference>
          <reference field="22" count="1">
            <x v="8"/>
          </reference>
        </references>
      </pivotArea>
    </format>
    <format dxfId="1469">
      <pivotArea dataOnly="0" labelOnly="1" fieldPosition="0">
        <references count="5">
          <reference field="11" count="1" selected="0">
            <x v="4"/>
          </reference>
          <reference field="13" count="1" selected="0">
            <x v="2"/>
          </reference>
          <reference field="15" count="1" selected="0">
            <x v="1"/>
          </reference>
          <reference field="21" count="1" selected="0">
            <x v="72"/>
          </reference>
          <reference field="22" count="1">
            <x v="83"/>
          </reference>
        </references>
      </pivotArea>
    </format>
    <format dxfId="1468">
      <pivotArea dataOnly="0" labelOnly="1" fieldPosition="0">
        <references count="5">
          <reference field="11" count="1" selected="0">
            <x v="4"/>
          </reference>
          <reference field="13" count="1" selected="0">
            <x v="2"/>
          </reference>
          <reference field="15" count="1" selected="0">
            <x v="1"/>
          </reference>
          <reference field="21" count="1" selected="0">
            <x v="106"/>
          </reference>
          <reference field="22" count="1">
            <x v="46"/>
          </reference>
        </references>
      </pivotArea>
    </format>
    <format dxfId="1467">
      <pivotArea dataOnly="0" labelOnly="1" fieldPosition="0">
        <references count="5">
          <reference field="11" count="1" selected="0">
            <x v="4"/>
          </reference>
          <reference field="13" count="1" selected="0">
            <x v="2"/>
          </reference>
          <reference field="15" count="1" selected="0">
            <x v="1"/>
          </reference>
          <reference field="21" count="1" selected="0">
            <x v="124"/>
          </reference>
          <reference field="22" count="1">
            <x v="81"/>
          </reference>
        </references>
      </pivotArea>
    </format>
    <format dxfId="1466">
      <pivotArea dataOnly="0" labelOnly="1" fieldPosition="0">
        <references count="5">
          <reference field="11" count="1" selected="0">
            <x v="4"/>
          </reference>
          <reference field="13" count="1" selected="0">
            <x v="2"/>
          </reference>
          <reference field="15" count="1" selected="0">
            <x v="1"/>
          </reference>
          <reference field="21" count="1" selected="0">
            <x v="129"/>
          </reference>
          <reference field="22" count="1">
            <x v="40"/>
          </reference>
        </references>
      </pivotArea>
    </format>
    <format dxfId="1465">
      <pivotArea dataOnly="0" labelOnly="1" fieldPosition="0">
        <references count="5">
          <reference field="11" count="1" selected="0">
            <x v="4"/>
          </reference>
          <reference field="13" count="1" selected="0">
            <x v="2"/>
          </reference>
          <reference field="15" count="1" selected="0">
            <x v="1"/>
          </reference>
          <reference field="21" count="1" selected="0">
            <x v="132"/>
          </reference>
          <reference field="22" count="1">
            <x v="35"/>
          </reference>
        </references>
      </pivotArea>
    </format>
    <format dxfId="1464">
      <pivotArea dataOnly="0" labelOnly="1" fieldPosition="0">
        <references count="5">
          <reference field="11" count="1" selected="0">
            <x v="4"/>
          </reference>
          <reference field="13" count="1" selected="0">
            <x v="2"/>
          </reference>
          <reference field="15" count="1" selected="0">
            <x v="1"/>
          </reference>
          <reference field="21" count="1" selected="0">
            <x v="139"/>
          </reference>
          <reference field="22" count="1">
            <x v="49"/>
          </reference>
        </references>
      </pivotArea>
    </format>
    <format dxfId="1463">
      <pivotArea dataOnly="0" labelOnly="1" fieldPosition="0">
        <references count="5">
          <reference field="11" count="1" selected="0">
            <x v="4"/>
          </reference>
          <reference field="13" count="1" selected="0">
            <x v="2"/>
          </reference>
          <reference field="15" count="1" selected="0">
            <x v="7"/>
          </reference>
          <reference field="21" count="1" selected="0">
            <x v="106"/>
          </reference>
          <reference field="22" count="1">
            <x v="46"/>
          </reference>
        </references>
      </pivotArea>
    </format>
    <format dxfId="1462">
      <pivotArea dataOnly="0" labelOnly="1" fieldPosition="0">
        <references count="5">
          <reference field="11" count="1" selected="0">
            <x v="4"/>
          </reference>
          <reference field="13" count="1" selected="0">
            <x v="2"/>
          </reference>
          <reference field="15" count="1" selected="0">
            <x v="7"/>
          </reference>
          <reference field="21" count="1" selected="0">
            <x v="118"/>
          </reference>
          <reference field="22" count="1">
            <x v="16"/>
          </reference>
        </references>
      </pivotArea>
    </format>
    <format dxfId="1461">
      <pivotArea dataOnly="0" labelOnly="1" fieldPosition="0">
        <references count="5">
          <reference field="11" count="1" selected="0">
            <x v="4"/>
          </reference>
          <reference field="13" count="1" selected="0">
            <x v="2"/>
          </reference>
          <reference field="15" count="1" selected="0">
            <x v="14"/>
          </reference>
          <reference field="21" count="1" selected="0">
            <x v="117"/>
          </reference>
          <reference field="22" count="1">
            <x v="138"/>
          </reference>
        </references>
      </pivotArea>
    </format>
    <format dxfId="1460">
      <pivotArea dataOnly="0" labelOnly="1" fieldPosition="0">
        <references count="5">
          <reference field="11" count="1" selected="0">
            <x v="4"/>
          </reference>
          <reference field="13" count="1" selected="0">
            <x v="2"/>
          </reference>
          <reference field="15" count="1" selected="0">
            <x v="28"/>
          </reference>
          <reference field="21" count="1" selected="0">
            <x v="117"/>
          </reference>
          <reference field="22" count="1">
            <x v="138"/>
          </reference>
        </references>
      </pivotArea>
    </format>
    <format dxfId="1459">
      <pivotArea dataOnly="0" labelOnly="1" fieldPosition="0">
        <references count="5">
          <reference field="11" count="1" selected="0">
            <x v="4"/>
          </reference>
          <reference field="13" count="1" selected="0">
            <x v="2"/>
          </reference>
          <reference field="15" count="1" selected="0">
            <x v="32"/>
          </reference>
          <reference field="21" count="1" selected="0">
            <x v="40"/>
          </reference>
          <reference field="22" count="1">
            <x v="43"/>
          </reference>
        </references>
      </pivotArea>
    </format>
    <format dxfId="1458">
      <pivotArea dataOnly="0" labelOnly="1" fieldPosition="0">
        <references count="5">
          <reference field="11" count="1" selected="0">
            <x v="4"/>
          </reference>
          <reference field="13" count="1" selected="0">
            <x v="2"/>
          </reference>
          <reference field="15" count="1" selected="0">
            <x v="32"/>
          </reference>
          <reference field="21" count="1" selected="0">
            <x v="117"/>
          </reference>
          <reference field="22" count="1">
            <x v="138"/>
          </reference>
        </references>
      </pivotArea>
    </format>
    <format dxfId="1457">
      <pivotArea dataOnly="0" labelOnly="1" fieldPosition="0">
        <references count="5">
          <reference field="11" count="1" selected="0">
            <x v="4"/>
          </reference>
          <reference field="13" count="1" selected="0">
            <x v="5"/>
          </reference>
          <reference field="15" count="1" selected="0">
            <x v="46"/>
          </reference>
          <reference field="21" count="1" selected="0">
            <x v="26"/>
          </reference>
          <reference field="22" count="1">
            <x v="97"/>
          </reference>
        </references>
      </pivotArea>
    </format>
    <format dxfId="1456">
      <pivotArea dataOnly="0" labelOnly="1" fieldPosition="0">
        <references count="5">
          <reference field="11" count="1" selected="0">
            <x v="4"/>
          </reference>
          <reference field="13" count="1" selected="0">
            <x v="5"/>
          </reference>
          <reference field="15" count="1" selected="0">
            <x v="46"/>
          </reference>
          <reference field="21" count="1" selected="0">
            <x v="48"/>
          </reference>
          <reference field="22" count="1">
            <x v="95"/>
          </reference>
        </references>
      </pivotArea>
    </format>
    <format dxfId="1455">
      <pivotArea dataOnly="0" labelOnly="1" fieldPosition="0">
        <references count="5">
          <reference field="11" count="1" selected="0">
            <x v="4"/>
          </reference>
          <reference field="13" count="1" selected="0">
            <x v="5"/>
          </reference>
          <reference field="15" count="1" selected="0">
            <x v="46"/>
          </reference>
          <reference field="21" count="1" selected="0">
            <x v="52"/>
          </reference>
          <reference field="22" count="1">
            <x v="48"/>
          </reference>
        </references>
      </pivotArea>
    </format>
    <format dxfId="1454">
      <pivotArea dataOnly="0" labelOnly="1" fieldPosition="0">
        <references count="5">
          <reference field="11" count="1" selected="0">
            <x v="4"/>
          </reference>
          <reference field="13" count="1" selected="0">
            <x v="5"/>
          </reference>
          <reference field="15" count="1" selected="0">
            <x v="46"/>
          </reference>
          <reference field="21" count="1" selected="0">
            <x v="96"/>
          </reference>
          <reference field="22" count="1">
            <x v="57"/>
          </reference>
        </references>
      </pivotArea>
    </format>
    <format dxfId="1453">
      <pivotArea dataOnly="0" labelOnly="1" fieldPosition="0">
        <references count="5">
          <reference field="11" count="1" selected="0">
            <x v="5"/>
          </reference>
          <reference field="13" count="1" selected="0">
            <x v="0"/>
          </reference>
          <reference field="15" count="1" selected="0">
            <x v="34"/>
          </reference>
          <reference field="21" count="1" selected="0">
            <x v="23"/>
          </reference>
          <reference field="22" count="1">
            <x v="72"/>
          </reference>
        </references>
      </pivotArea>
    </format>
    <format dxfId="1452">
      <pivotArea dataOnly="0" labelOnly="1" fieldPosition="0">
        <references count="5">
          <reference field="11" count="1" selected="0">
            <x v="5"/>
          </reference>
          <reference field="13" count="1" selected="0">
            <x v="0"/>
          </reference>
          <reference field="15" count="1" selected="0">
            <x v="34"/>
          </reference>
          <reference field="21" count="1" selected="0">
            <x v="25"/>
          </reference>
          <reference field="22" count="1">
            <x v="98"/>
          </reference>
        </references>
      </pivotArea>
    </format>
    <format dxfId="1451">
      <pivotArea dataOnly="0" labelOnly="1" fieldPosition="0">
        <references count="5">
          <reference field="11" count="1" selected="0">
            <x v="5"/>
          </reference>
          <reference field="13" count="1" selected="0">
            <x v="0"/>
          </reference>
          <reference field="15" count="1" selected="0">
            <x v="34"/>
          </reference>
          <reference field="21" count="1" selected="0">
            <x v="26"/>
          </reference>
          <reference field="22" count="1">
            <x v="97"/>
          </reference>
        </references>
      </pivotArea>
    </format>
    <format dxfId="1450">
      <pivotArea dataOnly="0" labelOnly="1" fieldPosition="0">
        <references count="5">
          <reference field="11" count="1" selected="0">
            <x v="5"/>
          </reference>
          <reference field="13" count="1" selected="0">
            <x v="0"/>
          </reference>
          <reference field="15" count="1" selected="0">
            <x v="34"/>
          </reference>
          <reference field="21" count="1" selected="0">
            <x v="40"/>
          </reference>
          <reference field="22" count="1">
            <x v="43"/>
          </reference>
        </references>
      </pivotArea>
    </format>
    <format dxfId="1449">
      <pivotArea dataOnly="0" labelOnly="1" fieldPosition="0">
        <references count="5">
          <reference field="11" count="1" selected="0">
            <x v="5"/>
          </reference>
          <reference field="13" count="1" selected="0">
            <x v="0"/>
          </reference>
          <reference field="15" count="1" selected="0">
            <x v="34"/>
          </reference>
          <reference field="21" count="1" selected="0">
            <x v="45"/>
          </reference>
          <reference field="22" count="1">
            <x v="89"/>
          </reference>
        </references>
      </pivotArea>
    </format>
    <format dxfId="1448">
      <pivotArea dataOnly="0" labelOnly="1" fieldPosition="0">
        <references count="5">
          <reference field="11" count="1" selected="0">
            <x v="5"/>
          </reference>
          <reference field="13" count="1" selected="0">
            <x v="0"/>
          </reference>
          <reference field="15" count="1" selected="0">
            <x v="34"/>
          </reference>
          <reference field="21" count="1" selected="0">
            <x v="81"/>
          </reference>
          <reference field="22" count="1">
            <x v="135"/>
          </reference>
        </references>
      </pivotArea>
    </format>
    <format dxfId="1447">
      <pivotArea dataOnly="0" labelOnly="1" fieldPosition="0">
        <references count="5">
          <reference field="11" count="1" selected="0">
            <x v="5"/>
          </reference>
          <reference field="13" count="1" selected="0">
            <x v="0"/>
          </reference>
          <reference field="15" count="1" selected="0">
            <x v="34"/>
          </reference>
          <reference field="21" count="1" selected="0">
            <x v="106"/>
          </reference>
          <reference field="22" count="1">
            <x v="46"/>
          </reference>
        </references>
      </pivotArea>
    </format>
    <format dxfId="1446">
      <pivotArea dataOnly="0" labelOnly="1" fieldPosition="0">
        <references count="5">
          <reference field="11" count="1" selected="0">
            <x v="5"/>
          </reference>
          <reference field="13" count="1" selected="0">
            <x v="0"/>
          </reference>
          <reference field="15" count="1" selected="0">
            <x v="34"/>
          </reference>
          <reference field="21" count="1" selected="0">
            <x v="115"/>
          </reference>
          <reference field="22" count="1">
            <x v="145"/>
          </reference>
        </references>
      </pivotArea>
    </format>
    <format dxfId="1445">
      <pivotArea dataOnly="0" labelOnly="1" fieldPosition="0">
        <references count="5">
          <reference field="11" count="1" selected="0">
            <x v="5"/>
          </reference>
          <reference field="13" count="1" selected="0">
            <x v="0"/>
          </reference>
          <reference field="15" count="1" selected="0">
            <x v="34"/>
          </reference>
          <reference field="21" count="1" selected="0">
            <x v="118"/>
          </reference>
          <reference field="22" count="1">
            <x v="16"/>
          </reference>
        </references>
      </pivotArea>
    </format>
    <format dxfId="1444">
      <pivotArea dataOnly="0" labelOnly="1" fieldPosition="0">
        <references count="5">
          <reference field="11" count="1" selected="0">
            <x v="5"/>
          </reference>
          <reference field="13" count="1" selected="0">
            <x v="0"/>
          </reference>
          <reference field="15" count="1" selected="0">
            <x v="34"/>
          </reference>
          <reference field="21" count="1" selected="0">
            <x v="139"/>
          </reference>
          <reference field="22" count="1">
            <x v="49"/>
          </reference>
        </references>
      </pivotArea>
    </format>
    <format dxfId="1443">
      <pivotArea dataOnly="0" labelOnly="1" fieldPosition="0">
        <references count="5">
          <reference field="11" count="1" selected="0">
            <x v="5"/>
          </reference>
          <reference field="13" count="1" selected="0">
            <x v="0"/>
          </reference>
          <reference field="15" count="1" selected="0">
            <x v="34"/>
          </reference>
          <reference field="21" count="1" selected="0">
            <x v="141"/>
          </reference>
          <reference field="22" count="1">
            <x v="4"/>
          </reference>
        </references>
      </pivotArea>
    </format>
    <format dxfId="1442">
      <pivotArea dataOnly="0" labelOnly="1" fieldPosition="0">
        <references count="5">
          <reference field="11" count="1" selected="0">
            <x v="6"/>
          </reference>
          <reference field="13" count="1" selected="0">
            <x v="4"/>
          </reference>
          <reference field="15" count="1" selected="0">
            <x v="29"/>
          </reference>
          <reference field="21" count="1" selected="0">
            <x v="20"/>
          </reference>
          <reference field="22" count="1">
            <x v="77"/>
          </reference>
        </references>
      </pivotArea>
    </format>
    <format dxfId="1441">
      <pivotArea dataOnly="0" labelOnly="1" fieldPosition="0">
        <references count="5">
          <reference field="11" count="1" selected="0">
            <x v="6"/>
          </reference>
          <reference field="13" count="1" selected="0">
            <x v="4"/>
          </reference>
          <reference field="15" count="1" selected="0">
            <x v="29"/>
          </reference>
          <reference field="21" count="1" selected="0">
            <x v="33"/>
          </reference>
          <reference field="22" count="1">
            <x v="62"/>
          </reference>
        </references>
      </pivotArea>
    </format>
    <format dxfId="1440">
      <pivotArea dataOnly="0" labelOnly="1" fieldPosition="0">
        <references count="5">
          <reference field="11" count="1" selected="0">
            <x v="6"/>
          </reference>
          <reference field="13" count="1" selected="0">
            <x v="4"/>
          </reference>
          <reference field="15" count="1" selected="0">
            <x v="29"/>
          </reference>
          <reference field="21" count="1" selected="0">
            <x v="35"/>
          </reference>
          <reference field="22" count="1">
            <x v="67"/>
          </reference>
        </references>
      </pivotArea>
    </format>
    <format dxfId="1439">
      <pivotArea dataOnly="0" labelOnly="1" fieldPosition="0">
        <references count="5">
          <reference field="11" count="1" selected="0">
            <x v="6"/>
          </reference>
          <reference field="13" count="1" selected="0">
            <x v="4"/>
          </reference>
          <reference field="15" count="1" selected="0">
            <x v="29"/>
          </reference>
          <reference field="21" count="1" selected="0">
            <x v="36"/>
          </reference>
          <reference field="22" count="1">
            <x v="12"/>
          </reference>
        </references>
      </pivotArea>
    </format>
    <format dxfId="1438">
      <pivotArea dataOnly="0" labelOnly="1" fieldPosition="0">
        <references count="5">
          <reference field="11" count="1" selected="0">
            <x v="6"/>
          </reference>
          <reference field="13" count="1" selected="0">
            <x v="4"/>
          </reference>
          <reference field="15" count="1" selected="0">
            <x v="29"/>
          </reference>
          <reference field="21" count="1" selected="0">
            <x v="38"/>
          </reference>
          <reference field="22" count="1">
            <x v="86"/>
          </reference>
        </references>
      </pivotArea>
    </format>
    <format dxfId="1437">
      <pivotArea dataOnly="0" labelOnly="1" fieldPosition="0">
        <references count="5">
          <reference field="11" count="1" selected="0">
            <x v="6"/>
          </reference>
          <reference field="13" count="1" selected="0">
            <x v="4"/>
          </reference>
          <reference field="15" count="1" selected="0">
            <x v="29"/>
          </reference>
          <reference field="21" count="1" selected="0">
            <x v="48"/>
          </reference>
          <reference field="22" count="1">
            <x v="95"/>
          </reference>
        </references>
      </pivotArea>
    </format>
    <format dxfId="1436">
      <pivotArea dataOnly="0" labelOnly="1" fieldPosition="0">
        <references count="5">
          <reference field="11" count="1" selected="0">
            <x v="6"/>
          </reference>
          <reference field="13" count="1" selected="0">
            <x v="4"/>
          </reference>
          <reference field="15" count="1" selected="0">
            <x v="29"/>
          </reference>
          <reference field="21" count="1" selected="0">
            <x v="52"/>
          </reference>
          <reference field="22" count="1">
            <x v="48"/>
          </reference>
        </references>
      </pivotArea>
    </format>
    <format dxfId="1435">
      <pivotArea dataOnly="0" labelOnly="1" fieldPosition="0">
        <references count="5">
          <reference field="11" count="1" selected="0">
            <x v="6"/>
          </reference>
          <reference field="13" count="1" selected="0">
            <x v="4"/>
          </reference>
          <reference field="15" count="1" selected="0">
            <x v="29"/>
          </reference>
          <reference field="21" count="1" selected="0">
            <x v="55"/>
          </reference>
          <reference field="22" count="1">
            <x v="103"/>
          </reference>
        </references>
      </pivotArea>
    </format>
    <format dxfId="1434">
      <pivotArea dataOnly="0" labelOnly="1" fieldPosition="0">
        <references count="5">
          <reference field="11" count="1" selected="0">
            <x v="6"/>
          </reference>
          <reference field="13" count="1" selected="0">
            <x v="4"/>
          </reference>
          <reference field="15" count="1" selected="0">
            <x v="29"/>
          </reference>
          <reference field="21" count="1" selected="0">
            <x v="59"/>
          </reference>
          <reference field="22" count="1">
            <x v="50"/>
          </reference>
        </references>
      </pivotArea>
    </format>
    <format dxfId="1433">
      <pivotArea dataOnly="0" labelOnly="1" fieldPosition="0">
        <references count="5">
          <reference field="11" count="1" selected="0">
            <x v="6"/>
          </reference>
          <reference field="13" count="1" selected="0">
            <x v="4"/>
          </reference>
          <reference field="15" count="1" selected="0">
            <x v="29"/>
          </reference>
          <reference field="21" count="1" selected="0">
            <x v="61"/>
          </reference>
          <reference field="22" count="1">
            <x v="142"/>
          </reference>
        </references>
      </pivotArea>
    </format>
    <format dxfId="1432">
      <pivotArea dataOnly="0" labelOnly="1" fieldPosition="0">
        <references count="5">
          <reference field="11" count="1" selected="0">
            <x v="6"/>
          </reference>
          <reference field="13" count="1" selected="0">
            <x v="4"/>
          </reference>
          <reference field="15" count="1" selected="0">
            <x v="29"/>
          </reference>
          <reference field="21" count="1" selected="0">
            <x v="62"/>
          </reference>
          <reference field="22" count="1">
            <x v="141"/>
          </reference>
        </references>
      </pivotArea>
    </format>
    <format dxfId="1431">
      <pivotArea dataOnly="0" labelOnly="1" fieldPosition="0">
        <references count="5">
          <reference field="11" count="1" selected="0">
            <x v="6"/>
          </reference>
          <reference field="13" count="1" selected="0">
            <x v="4"/>
          </reference>
          <reference field="15" count="1" selected="0">
            <x v="29"/>
          </reference>
          <reference field="21" count="1" selected="0">
            <x v="63"/>
          </reference>
          <reference field="22" count="1">
            <x v="128"/>
          </reference>
        </references>
      </pivotArea>
    </format>
    <format dxfId="1430">
      <pivotArea dataOnly="0" labelOnly="1" fieldPosition="0">
        <references count="5">
          <reference field="11" count="1" selected="0">
            <x v="6"/>
          </reference>
          <reference field="13" count="1" selected="0">
            <x v="4"/>
          </reference>
          <reference field="15" count="1" selected="0">
            <x v="29"/>
          </reference>
          <reference field="21" count="1" selected="0">
            <x v="64"/>
          </reference>
          <reference field="22" count="1">
            <x v="116"/>
          </reference>
        </references>
      </pivotArea>
    </format>
    <format dxfId="1429">
      <pivotArea dataOnly="0" labelOnly="1" fieldPosition="0">
        <references count="5">
          <reference field="11" count="1" selected="0">
            <x v="6"/>
          </reference>
          <reference field="13" count="1" selected="0">
            <x v="4"/>
          </reference>
          <reference field="15" count="1" selected="0">
            <x v="29"/>
          </reference>
          <reference field="21" count="1" selected="0">
            <x v="65"/>
          </reference>
          <reference field="22" count="1">
            <x v="134"/>
          </reference>
        </references>
      </pivotArea>
    </format>
    <format dxfId="1428">
      <pivotArea dataOnly="0" labelOnly="1" fieldPosition="0">
        <references count="5">
          <reference field="11" count="1" selected="0">
            <x v="6"/>
          </reference>
          <reference field="13" count="1" selected="0">
            <x v="4"/>
          </reference>
          <reference field="15" count="1" selected="0">
            <x v="29"/>
          </reference>
          <reference field="21" count="1" selected="0">
            <x v="73"/>
          </reference>
          <reference field="22" count="1">
            <x v="133"/>
          </reference>
        </references>
      </pivotArea>
    </format>
    <format dxfId="1427">
      <pivotArea dataOnly="0" labelOnly="1" fieldPosition="0">
        <references count="5">
          <reference field="11" count="1" selected="0">
            <x v="6"/>
          </reference>
          <reference field="13" count="1" selected="0">
            <x v="4"/>
          </reference>
          <reference field="15" count="1" selected="0">
            <x v="29"/>
          </reference>
          <reference field="21" count="1" selected="0">
            <x v="87"/>
          </reference>
          <reference field="22" count="1">
            <x v="45"/>
          </reference>
        </references>
      </pivotArea>
    </format>
    <format dxfId="1426">
      <pivotArea dataOnly="0" labelOnly="1" fieldPosition="0">
        <references count="5">
          <reference field="11" count="1" selected="0">
            <x v="6"/>
          </reference>
          <reference field="13" count="1" selected="0">
            <x v="4"/>
          </reference>
          <reference field="15" count="1" selected="0">
            <x v="29"/>
          </reference>
          <reference field="21" count="1" selected="0">
            <x v="91"/>
          </reference>
          <reference field="22" count="1">
            <x v="58"/>
          </reference>
        </references>
      </pivotArea>
    </format>
    <format dxfId="1425">
      <pivotArea dataOnly="0" labelOnly="1" fieldPosition="0">
        <references count="5">
          <reference field="11" count="1" selected="0">
            <x v="6"/>
          </reference>
          <reference field="13" count="1" selected="0">
            <x v="4"/>
          </reference>
          <reference field="15" count="1" selected="0">
            <x v="29"/>
          </reference>
          <reference field="21" count="1" selected="0">
            <x v="92"/>
          </reference>
          <reference field="22" count="1">
            <x v="55"/>
          </reference>
        </references>
      </pivotArea>
    </format>
    <format dxfId="1424">
      <pivotArea dataOnly="0" labelOnly="1" fieldPosition="0">
        <references count="5">
          <reference field="11" count="1" selected="0">
            <x v="6"/>
          </reference>
          <reference field="13" count="1" selected="0">
            <x v="4"/>
          </reference>
          <reference field="15" count="1" selected="0">
            <x v="29"/>
          </reference>
          <reference field="21" count="1" selected="0">
            <x v="102"/>
          </reference>
          <reference field="22" count="1">
            <x v="91"/>
          </reference>
        </references>
      </pivotArea>
    </format>
    <format dxfId="1423">
      <pivotArea dataOnly="0" labelOnly="1" fieldPosition="0">
        <references count="5">
          <reference field="11" count="1" selected="0">
            <x v="6"/>
          </reference>
          <reference field="13" count="1" selected="0">
            <x v="4"/>
          </reference>
          <reference field="15" count="1" selected="0">
            <x v="29"/>
          </reference>
          <reference field="21" count="1" selected="0">
            <x v="104"/>
          </reference>
          <reference field="22" count="1">
            <x v="149"/>
          </reference>
        </references>
      </pivotArea>
    </format>
    <format dxfId="1422">
      <pivotArea dataOnly="0" labelOnly="1" fieldPosition="0">
        <references count="5">
          <reference field="11" count="1" selected="0">
            <x v="6"/>
          </reference>
          <reference field="13" count="1" selected="0">
            <x v="4"/>
          </reference>
          <reference field="15" count="1" selected="0">
            <x v="29"/>
          </reference>
          <reference field="21" count="1" selected="0">
            <x v="125"/>
          </reference>
          <reference field="22" count="1">
            <x v="37"/>
          </reference>
        </references>
      </pivotArea>
    </format>
    <format dxfId="1421">
      <pivotArea dataOnly="0" labelOnly="1" fieldPosition="0">
        <references count="5">
          <reference field="11" count="1" selected="0">
            <x v="6"/>
          </reference>
          <reference field="13" count="1" selected="0">
            <x v="4"/>
          </reference>
          <reference field="15" count="1" selected="0">
            <x v="29"/>
          </reference>
          <reference field="21" count="1" selected="0">
            <x v="126"/>
          </reference>
          <reference field="22" count="1">
            <x v="87"/>
          </reference>
        </references>
      </pivotArea>
    </format>
    <format dxfId="1420">
      <pivotArea dataOnly="0" labelOnly="1" fieldPosition="0">
        <references count="5">
          <reference field="11" count="1" selected="0">
            <x v="6"/>
          </reference>
          <reference field="13" count="1" selected="0">
            <x v="4"/>
          </reference>
          <reference field="15" count="1" selected="0">
            <x v="29"/>
          </reference>
          <reference field="21" count="1" selected="0">
            <x v="127"/>
          </reference>
          <reference field="22" count="1">
            <x v="41"/>
          </reference>
        </references>
      </pivotArea>
    </format>
    <format dxfId="1419">
      <pivotArea dataOnly="0" labelOnly="1" fieldPosition="0">
        <references count="5">
          <reference field="11" count="1" selected="0">
            <x v="6"/>
          </reference>
          <reference field="13" count="1" selected="0">
            <x v="4"/>
          </reference>
          <reference field="15" count="1" selected="0">
            <x v="29"/>
          </reference>
          <reference field="21" count="1" selected="0">
            <x v="128"/>
          </reference>
          <reference field="22" count="1">
            <x v="19"/>
          </reference>
        </references>
      </pivotArea>
    </format>
    <format dxfId="1418">
      <pivotArea dataOnly="0" labelOnly="1" fieldPosition="0">
        <references count="5">
          <reference field="11" count="1" selected="0">
            <x v="6"/>
          </reference>
          <reference field="13" count="1" selected="0">
            <x v="4"/>
          </reference>
          <reference field="15" count="1" selected="0">
            <x v="29"/>
          </reference>
          <reference field="21" count="1" selected="0">
            <x v="137"/>
          </reference>
          <reference field="22" count="1">
            <x v="38"/>
          </reference>
        </references>
      </pivotArea>
    </format>
    <format dxfId="1417">
      <pivotArea dataOnly="0" labelOnly="1" fieldPosition="0">
        <references count="5">
          <reference field="11" count="1" selected="0">
            <x v="6"/>
          </reference>
          <reference field="13" count="1" selected="0">
            <x v="4"/>
          </reference>
          <reference field="15" count="1" selected="0">
            <x v="29"/>
          </reference>
          <reference field="21" count="1" selected="0">
            <x v="139"/>
          </reference>
          <reference field="22" count="1">
            <x v="49"/>
          </reference>
        </references>
      </pivotArea>
    </format>
    <format dxfId="1416">
      <pivotArea dataOnly="0" labelOnly="1" fieldPosition="0">
        <references count="5">
          <reference field="11" count="1" selected="0">
            <x v="6"/>
          </reference>
          <reference field="13" count="1" selected="0">
            <x v="4"/>
          </reference>
          <reference field="15" count="1" selected="0">
            <x v="53"/>
          </reference>
          <reference field="21" count="1" selected="0">
            <x v="68"/>
          </reference>
          <reference field="22" count="1">
            <x v="9"/>
          </reference>
        </references>
      </pivotArea>
    </format>
    <format dxfId="1415">
      <pivotArea dataOnly="0" labelOnly="1" fieldPosition="0">
        <references count="5">
          <reference field="11" count="1" selected="0">
            <x v="6"/>
          </reference>
          <reference field="13" count="1" selected="0">
            <x v="4"/>
          </reference>
          <reference field="15" count="1" selected="0">
            <x v="53"/>
          </reference>
          <reference field="21" count="1" selected="0">
            <x v="75"/>
          </reference>
          <reference field="22" count="1">
            <x v="120"/>
          </reference>
        </references>
      </pivotArea>
    </format>
    <format dxfId="1414">
      <pivotArea dataOnly="0" labelOnly="1" fieldPosition="0">
        <references count="5">
          <reference field="11" count="1" selected="0">
            <x v="6"/>
          </reference>
          <reference field="13" count="1" selected="0">
            <x v="4"/>
          </reference>
          <reference field="15" count="1" selected="0">
            <x v="53"/>
          </reference>
          <reference field="21" count="1" selected="0">
            <x v="78"/>
          </reference>
          <reference field="22" count="1">
            <x v="117"/>
          </reference>
        </references>
      </pivotArea>
    </format>
    <format dxfId="1413">
      <pivotArea dataOnly="0" labelOnly="1" fieldPosition="0">
        <references count="5">
          <reference field="11" count="1" selected="0">
            <x v="6"/>
          </reference>
          <reference field="13" count="1" selected="0">
            <x v="4"/>
          </reference>
          <reference field="15" count="1" selected="0">
            <x v="53"/>
          </reference>
          <reference field="21" count="1" selected="0">
            <x v="81"/>
          </reference>
          <reference field="22" count="1">
            <x v="135"/>
          </reference>
        </references>
      </pivotArea>
    </format>
    <format dxfId="1412">
      <pivotArea dataOnly="0" labelOnly="1" fieldPosition="0">
        <references count="5">
          <reference field="11" count="1" selected="0">
            <x v="6"/>
          </reference>
          <reference field="13" count="1" selected="0">
            <x v="4"/>
          </reference>
          <reference field="15" count="1" selected="0">
            <x v="53"/>
          </reference>
          <reference field="21" count="1" selected="0">
            <x v="137"/>
          </reference>
          <reference field="22" count="1">
            <x v="38"/>
          </reference>
        </references>
      </pivotArea>
    </format>
    <format dxfId="1411">
      <pivotArea dataOnly="0" labelOnly="1" fieldPosition="0">
        <references count="5">
          <reference field="11" count="1" selected="0">
            <x v="6"/>
          </reference>
          <reference field="13" count="1" selected="0">
            <x v="4"/>
          </reference>
          <reference field="15" count="1" selected="0">
            <x v="53"/>
          </reference>
          <reference field="21" count="1" selected="0">
            <x v="140"/>
          </reference>
          <reference field="22" count="1">
            <x v="84"/>
          </reference>
        </references>
      </pivotArea>
    </format>
    <format dxfId="1410">
      <pivotArea dataOnly="0" labelOnly="1" fieldPosition="0">
        <references count="5">
          <reference field="11" count="1" selected="0">
            <x v="6"/>
          </reference>
          <reference field="13" count="1" selected="0">
            <x v="4"/>
          </reference>
          <reference field="15" count="1" selected="0">
            <x v="53"/>
          </reference>
          <reference field="21" count="1" selected="0">
            <x v="143"/>
          </reference>
          <reference field="22" count="1">
            <x v="137"/>
          </reference>
        </references>
      </pivotArea>
    </format>
    <format dxfId="1409">
      <pivotArea dataOnly="0" labelOnly="1" fieldPosition="0">
        <references count="5">
          <reference field="11" count="1" selected="0">
            <x v="6"/>
          </reference>
          <reference field="13" count="1" selected="0">
            <x v="4"/>
          </reference>
          <reference field="15" count="1" selected="0">
            <x v="53"/>
          </reference>
          <reference field="21" count="1" selected="0">
            <x v="144"/>
          </reference>
          <reference field="22" count="1">
            <x v="61"/>
          </reference>
        </references>
      </pivotArea>
    </format>
    <format dxfId="1408">
      <pivotArea dataOnly="0" labelOnly="1" fieldPosition="0">
        <references count="5">
          <reference field="11" count="1" selected="0">
            <x v="7"/>
          </reference>
          <reference field="13" count="1" selected="0">
            <x v="5"/>
          </reference>
          <reference field="15" count="1" selected="0">
            <x v="31"/>
          </reference>
          <reference field="21" count="1" selected="0">
            <x v="48"/>
          </reference>
          <reference field="22" count="1">
            <x v="95"/>
          </reference>
        </references>
      </pivotArea>
    </format>
    <format dxfId="1407">
      <pivotArea dataOnly="0" labelOnly="1" fieldPosition="0">
        <references count="5">
          <reference field="11" count="1" selected="0">
            <x v="7"/>
          </reference>
          <reference field="13" count="1" selected="0">
            <x v="5"/>
          </reference>
          <reference field="15" count="1" selected="0">
            <x v="31"/>
          </reference>
          <reference field="21" count="1" selected="0">
            <x v="78"/>
          </reference>
          <reference field="22" count="1">
            <x v="117"/>
          </reference>
        </references>
      </pivotArea>
    </format>
    <format dxfId="1406">
      <pivotArea dataOnly="0" labelOnly="1" fieldPosition="0">
        <references count="5">
          <reference field="11" count="1" selected="0">
            <x v="7"/>
          </reference>
          <reference field="13" count="1" selected="0">
            <x v="5"/>
          </reference>
          <reference field="15" count="1" selected="0">
            <x v="31"/>
          </reference>
          <reference field="21" count="1" selected="0">
            <x v="145"/>
          </reference>
          <reference field="22" count="1">
            <x v="33"/>
          </reference>
        </references>
      </pivotArea>
    </format>
    <format dxfId="1405">
      <pivotArea dataOnly="0" labelOnly="1" fieldPosition="0">
        <references count="5">
          <reference field="11" count="1" selected="0">
            <x v="7"/>
          </reference>
          <reference field="13" count="1" selected="0">
            <x v="5"/>
          </reference>
          <reference field="15" count="1" selected="0">
            <x v="31"/>
          </reference>
          <reference field="21" count="1" selected="0">
            <x v="146"/>
          </reference>
          <reference field="22" count="1">
            <x v="25"/>
          </reference>
        </references>
      </pivotArea>
    </format>
    <format dxfId="1404">
      <pivotArea dataOnly="0" labelOnly="1" fieldPosition="0">
        <references count="5">
          <reference field="11" count="1" selected="0">
            <x v="7"/>
          </reference>
          <reference field="13" count="1" selected="0">
            <x v="5"/>
          </reference>
          <reference field="15" count="1" selected="0">
            <x v="31"/>
          </reference>
          <reference field="21" count="1" selected="0">
            <x v="147"/>
          </reference>
          <reference field="22" count="1">
            <x v="26"/>
          </reference>
        </references>
      </pivotArea>
    </format>
    <format dxfId="1403">
      <pivotArea dataOnly="0" labelOnly="1" fieldPosition="0">
        <references count="5">
          <reference field="11" count="1" selected="0">
            <x v="7"/>
          </reference>
          <reference field="13" count="1" selected="0">
            <x v="5"/>
          </reference>
          <reference field="15" count="1" selected="0">
            <x v="36"/>
          </reference>
          <reference field="21" count="1" selected="0">
            <x v="145"/>
          </reference>
          <reference field="22" count="1">
            <x v="33"/>
          </reference>
        </references>
      </pivotArea>
    </format>
    <format dxfId="1402">
      <pivotArea dataOnly="0" labelOnly="1" fieldPosition="0">
        <references count="5">
          <reference field="11" count="1" selected="0">
            <x v="7"/>
          </reference>
          <reference field="13" count="1" selected="0">
            <x v="5"/>
          </reference>
          <reference field="15" count="1" selected="0">
            <x v="36"/>
          </reference>
          <reference field="21" count="1" selected="0">
            <x v="146"/>
          </reference>
          <reference field="22" count="1">
            <x v="25"/>
          </reference>
        </references>
      </pivotArea>
    </format>
    <format dxfId="1401">
      <pivotArea dataOnly="0" labelOnly="1" fieldPosition="0">
        <references count="5">
          <reference field="11" count="1" selected="0">
            <x v="7"/>
          </reference>
          <reference field="13" count="1" selected="0">
            <x v="5"/>
          </reference>
          <reference field="15" count="1" selected="0">
            <x v="36"/>
          </reference>
          <reference field="21" count="1" selected="0">
            <x v="147"/>
          </reference>
          <reference field="22" count="1">
            <x v="26"/>
          </reference>
        </references>
      </pivotArea>
    </format>
    <format dxfId="1400">
      <pivotArea dataOnly="0" labelOnly="1" fieldPosition="0">
        <references count="5">
          <reference field="11" count="1" selected="0">
            <x v="7"/>
          </reference>
          <reference field="13" count="1" selected="0">
            <x v="5"/>
          </reference>
          <reference field="15" count="1" selected="0">
            <x v="42"/>
          </reference>
          <reference field="21" count="1" selected="0">
            <x v="22"/>
          </reference>
          <reference field="22" count="1">
            <x v="66"/>
          </reference>
        </references>
      </pivotArea>
    </format>
    <format dxfId="1399">
      <pivotArea dataOnly="0" labelOnly="1" fieldPosition="0">
        <references count="5">
          <reference field="11" count="1" selected="0">
            <x v="7"/>
          </reference>
          <reference field="13" count="1" selected="0">
            <x v="5"/>
          </reference>
          <reference field="15" count="1" selected="0">
            <x v="42"/>
          </reference>
          <reference field="21" count="1" selected="0">
            <x v="48"/>
          </reference>
          <reference field="22" count="1">
            <x v="95"/>
          </reference>
        </references>
      </pivotArea>
    </format>
    <format dxfId="1398">
      <pivotArea dataOnly="0" labelOnly="1" fieldPosition="0">
        <references count="5">
          <reference field="11" count="1" selected="0">
            <x v="7"/>
          </reference>
          <reference field="13" count="1" selected="0">
            <x v="5"/>
          </reference>
          <reference field="15" count="1" selected="0">
            <x v="42"/>
          </reference>
          <reference field="21" count="1" selected="0">
            <x v="97"/>
          </reference>
          <reference field="22" count="1">
            <x v="125"/>
          </reference>
        </references>
      </pivotArea>
    </format>
    <format dxfId="1397">
      <pivotArea dataOnly="0" labelOnly="1" fieldPosition="0">
        <references count="5">
          <reference field="11" count="1" selected="0">
            <x v="7"/>
          </reference>
          <reference field="13" count="1" selected="0">
            <x v="5"/>
          </reference>
          <reference field="15" count="1" selected="0">
            <x v="47"/>
          </reference>
          <reference field="21" count="1" selected="0">
            <x v="35"/>
          </reference>
          <reference field="22" count="1">
            <x v="67"/>
          </reference>
        </references>
      </pivotArea>
    </format>
    <format dxfId="1396">
      <pivotArea dataOnly="0" labelOnly="1" fieldPosition="0">
        <references count="5">
          <reference field="11" count="1" selected="0">
            <x v="7"/>
          </reference>
          <reference field="13" count="1" selected="0">
            <x v="5"/>
          </reference>
          <reference field="15" count="1" selected="0">
            <x v="47"/>
          </reference>
          <reference field="21" count="1" selected="0">
            <x v="48"/>
          </reference>
          <reference field="22" count="1">
            <x v="95"/>
          </reference>
        </references>
      </pivotArea>
    </format>
    <format dxfId="1395">
      <pivotArea dataOnly="0" labelOnly="1" fieldPosition="0">
        <references count="5">
          <reference field="11" count="1" selected="0">
            <x v="7"/>
          </reference>
          <reference field="13" count="1" selected="0">
            <x v="5"/>
          </reference>
          <reference field="15" count="1" selected="0">
            <x v="47"/>
          </reference>
          <reference field="21" count="1" selected="0">
            <x v="52"/>
          </reference>
          <reference field="22" count="1">
            <x v="48"/>
          </reference>
        </references>
      </pivotArea>
    </format>
    <format dxfId="1394">
      <pivotArea dataOnly="0" labelOnly="1" fieldPosition="0">
        <references count="5">
          <reference field="11" count="1" selected="0">
            <x v="7"/>
          </reference>
          <reference field="13" count="1" selected="0">
            <x v="5"/>
          </reference>
          <reference field="15" count="1" selected="0">
            <x v="47"/>
          </reference>
          <reference field="21" count="1" selected="0">
            <x v="60"/>
          </reference>
          <reference field="22" count="1">
            <x v="36"/>
          </reference>
        </references>
      </pivotArea>
    </format>
    <format dxfId="1393">
      <pivotArea dataOnly="0" labelOnly="1" fieldPosition="0">
        <references count="5">
          <reference field="11" count="1" selected="0">
            <x v="7"/>
          </reference>
          <reference field="13" count="1" selected="0">
            <x v="5"/>
          </reference>
          <reference field="15" count="1" selected="0">
            <x v="48"/>
          </reference>
          <reference field="21" count="1" selected="0">
            <x v="22"/>
          </reference>
          <reference field="22" count="1">
            <x v="66"/>
          </reference>
        </references>
      </pivotArea>
    </format>
    <format dxfId="1392">
      <pivotArea dataOnly="0" labelOnly="1" fieldPosition="0">
        <references count="5">
          <reference field="11" count="1" selected="0">
            <x v="7"/>
          </reference>
          <reference field="13" count="1" selected="0">
            <x v="5"/>
          </reference>
          <reference field="15" count="1" selected="0">
            <x v="48"/>
          </reference>
          <reference field="21" count="1" selected="0">
            <x v="30"/>
          </reference>
          <reference field="22" count="1">
            <x v="99"/>
          </reference>
        </references>
      </pivotArea>
    </format>
    <format dxfId="1391">
      <pivotArea dataOnly="0" labelOnly="1" fieldPosition="0">
        <references count="5">
          <reference field="11" count="1" selected="0">
            <x v="7"/>
          </reference>
          <reference field="13" count="1" selected="0">
            <x v="5"/>
          </reference>
          <reference field="15" count="1" selected="0">
            <x v="48"/>
          </reference>
          <reference field="21" count="1" selected="0">
            <x v="31"/>
          </reference>
          <reference field="22" count="1">
            <x v="20"/>
          </reference>
        </references>
      </pivotArea>
    </format>
    <format dxfId="1390">
      <pivotArea dataOnly="0" labelOnly="1" fieldPosition="0">
        <references count="5">
          <reference field="11" count="1" selected="0">
            <x v="7"/>
          </reference>
          <reference field="13" count="1" selected="0">
            <x v="5"/>
          </reference>
          <reference field="15" count="1" selected="0">
            <x v="48"/>
          </reference>
          <reference field="21" count="1" selected="0">
            <x v="36"/>
          </reference>
          <reference field="22" count="1">
            <x v="12"/>
          </reference>
        </references>
      </pivotArea>
    </format>
    <format dxfId="1389">
      <pivotArea dataOnly="0" labelOnly="1" fieldPosition="0">
        <references count="5">
          <reference field="11" count="1" selected="0">
            <x v="7"/>
          </reference>
          <reference field="13" count="1" selected="0">
            <x v="5"/>
          </reference>
          <reference field="15" count="1" selected="0">
            <x v="48"/>
          </reference>
          <reference field="21" count="1" selected="0">
            <x v="38"/>
          </reference>
          <reference field="22" count="1">
            <x v="86"/>
          </reference>
        </references>
      </pivotArea>
    </format>
    <format dxfId="1388">
      <pivotArea dataOnly="0" labelOnly="1" fieldPosition="0">
        <references count="5">
          <reference field="11" count="1" selected="0">
            <x v="7"/>
          </reference>
          <reference field="13" count="1" selected="0">
            <x v="5"/>
          </reference>
          <reference field="15" count="1" selected="0">
            <x v="48"/>
          </reference>
          <reference field="21" count="1" selected="0">
            <x v="48"/>
          </reference>
          <reference field="22" count="1">
            <x v="95"/>
          </reference>
        </references>
      </pivotArea>
    </format>
    <format dxfId="1387">
      <pivotArea dataOnly="0" labelOnly="1" fieldPosition="0">
        <references count="5">
          <reference field="11" count="1" selected="0">
            <x v="7"/>
          </reference>
          <reference field="13" count="1" selected="0">
            <x v="5"/>
          </reference>
          <reference field="15" count="1" selected="0">
            <x v="48"/>
          </reference>
          <reference field="21" count="1" selected="0">
            <x v="52"/>
          </reference>
          <reference field="22" count="1">
            <x v="48"/>
          </reference>
        </references>
      </pivotArea>
    </format>
    <format dxfId="1386">
      <pivotArea dataOnly="0" labelOnly="1" fieldPosition="0">
        <references count="5">
          <reference field="11" count="1" selected="0">
            <x v="7"/>
          </reference>
          <reference field="13" count="1" selected="0">
            <x v="5"/>
          </reference>
          <reference field="15" count="1" selected="0">
            <x v="48"/>
          </reference>
          <reference field="21" count="1" selected="0">
            <x v="58"/>
          </reference>
          <reference field="22" count="1">
            <x v="106"/>
          </reference>
        </references>
      </pivotArea>
    </format>
    <format dxfId="1385">
      <pivotArea dataOnly="0" labelOnly="1" fieldPosition="0">
        <references count="5">
          <reference field="11" count="1" selected="0">
            <x v="7"/>
          </reference>
          <reference field="13" count="1" selected="0">
            <x v="5"/>
          </reference>
          <reference field="15" count="1" selected="0">
            <x v="48"/>
          </reference>
          <reference field="21" count="1" selected="0">
            <x v="70"/>
          </reference>
          <reference field="22" count="1">
            <x v="8"/>
          </reference>
        </references>
      </pivotArea>
    </format>
    <format dxfId="1384">
      <pivotArea dataOnly="0" labelOnly="1" fieldPosition="0">
        <references count="5">
          <reference field="11" count="1" selected="0">
            <x v="7"/>
          </reference>
          <reference field="13" count="1" selected="0">
            <x v="5"/>
          </reference>
          <reference field="15" count="1" selected="0">
            <x v="48"/>
          </reference>
          <reference field="21" count="1" selected="0">
            <x v="79"/>
          </reference>
          <reference field="22" count="1">
            <x v="126"/>
          </reference>
        </references>
      </pivotArea>
    </format>
    <format dxfId="1383">
      <pivotArea dataOnly="0" labelOnly="1" fieldPosition="0">
        <references count="5">
          <reference field="11" count="1" selected="0">
            <x v="7"/>
          </reference>
          <reference field="13" count="1" selected="0">
            <x v="5"/>
          </reference>
          <reference field="15" count="1" selected="0">
            <x v="48"/>
          </reference>
          <reference field="21" count="1" selected="0">
            <x v="133"/>
          </reference>
          <reference field="22" count="1">
            <x v="63"/>
          </reference>
        </references>
      </pivotArea>
    </format>
    <format dxfId="1382">
      <pivotArea dataOnly="0" labelOnly="1" fieldPosition="0">
        <references count="5">
          <reference field="11" count="1" selected="0">
            <x v="7"/>
          </reference>
          <reference field="13" count="1" selected="0">
            <x v="5"/>
          </reference>
          <reference field="15" count="1" selected="0">
            <x v="48"/>
          </reference>
          <reference field="21" count="1" selected="0">
            <x v="135"/>
          </reference>
          <reference field="22" count="1">
            <x v="64"/>
          </reference>
        </references>
      </pivotArea>
    </format>
    <format dxfId="1381">
      <pivotArea dataOnly="0" labelOnly="1" fieldPosition="0">
        <references count="5">
          <reference field="11" count="1" selected="0">
            <x v="7"/>
          </reference>
          <reference field="13" count="1" selected="0">
            <x v="5"/>
          </reference>
          <reference field="15" count="1" selected="0">
            <x v="48"/>
          </reference>
          <reference field="21" count="1" selected="0">
            <x v="139"/>
          </reference>
          <reference field="22" count="1">
            <x v="49"/>
          </reference>
        </references>
      </pivotArea>
    </format>
    <format dxfId="1380">
      <pivotArea dataOnly="0" labelOnly="1" fieldPosition="0">
        <references count="5">
          <reference field="11" count="1" selected="0">
            <x v="7"/>
          </reference>
          <reference field="13" count="1" selected="0">
            <x v="5"/>
          </reference>
          <reference field="15" count="1" selected="0">
            <x v="50"/>
          </reference>
          <reference field="21" count="1" selected="0">
            <x v="22"/>
          </reference>
          <reference field="22" count="1">
            <x v="66"/>
          </reference>
        </references>
      </pivotArea>
    </format>
    <format dxfId="1379">
      <pivotArea dataOnly="0" labelOnly="1" fieldPosition="0">
        <references count="5">
          <reference field="11" count="1" selected="0">
            <x v="7"/>
          </reference>
          <reference field="13" count="1" selected="0">
            <x v="5"/>
          </reference>
          <reference field="15" count="1" selected="0">
            <x v="50"/>
          </reference>
          <reference field="21" count="1" selected="0">
            <x v="31"/>
          </reference>
          <reference field="22" count="1">
            <x v="20"/>
          </reference>
        </references>
      </pivotArea>
    </format>
    <format dxfId="1378">
      <pivotArea dataOnly="0" labelOnly="1" fieldPosition="0">
        <references count="5">
          <reference field="11" count="1" selected="0">
            <x v="7"/>
          </reference>
          <reference field="13" count="1" selected="0">
            <x v="5"/>
          </reference>
          <reference field="15" count="1" selected="0">
            <x v="50"/>
          </reference>
          <reference field="21" count="1" selected="0">
            <x v="35"/>
          </reference>
          <reference field="22" count="1">
            <x v="67"/>
          </reference>
        </references>
      </pivotArea>
    </format>
    <format dxfId="1377">
      <pivotArea dataOnly="0" labelOnly="1" fieldPosition="0">
        <references count="5">
          <reference field="11" count="1" selected="0">
            <x v="7"/>
          </reference>
          <reference field="13" count="1" selected="0">
            <x v="5"/>
          </reference>
          <reference field="15" count="1" selected="0">
            <x v="50"/>
          </reference>
          <reference field="21" count="1" selected="0">
            <x v="37"/>
          </reference>
          <reference field="22" count="1">
            <x v="70"/>
          </reference>
        </references>
      </pivotArea>
    </format>
    <format dxfId="1376">
      <pivotArea dataOnly="0" labelOnly="1" fieldPosition="0">
        <references count="5">
          <reference field="11" count="1" selected="0">
            <x v="7"/>
          </reference>
          <reference field="13" count="1" selected="0">
            <x v="5"/>
          </reference>
          <reference field="15" count="1" selected="0">
            <x v="50"/>
          </reference>
          <reference field="21" count="1" selected="0">
            <x v="38"/>
          </reference>
          <reference field="22" count="1">
            <x v="86"/>
          </reference>
        </references>
      </pivotArea>
    </format>
    <format dxfId="1375">
      <pivotArea dataOnly="0" labelOnly="1" fieldPosition="0">
        <references count="5">
          <reference field="11" count="1" selected="0">
            <x v="7"/>
          </reference>
          <reference field="13" count="1" selected="0">
            <x v="5"/>
          </reference>
          <reference field="15" count="1" selected="0">
            <x v="50"/>
          </reference>
          <reference field="21" count="1" selected="0">
            <x v="40"/>
          </reference>
          <reference field="22" count="1">
            <x v="43"/>
          </reference>
        </references>
      </pivotArea>
    </format>
    <format dxfId="1374">
      <pivotArea dataOnly="0" labelOnly="1" fieldPosition="0">
        <references count="5">
          <reference field="11" count="1" selected="0">
            <x v="7"/>
          </reference>
          <reference field="13" count="1" selected="0">
            <x v="5"/>
          </reference>
          <reference field="15" count="1" selected="0">
            <x v="50"/>
          </reference>
          <reference field="21" count="1" selected="0">
            <x v="41"/>
          </reference>
          <reference field="22" count="1">
            <x v="79"/>
          </reference>
        </references>
      </pivotArea>
    </format>
    <format dxfId="1373">
      <pivotArea dataOnly="0" labelOnly="1" fieldPosition="0">
        <references count="5">
          <reference field="11" count="1" selected="0">
            <x v="7"/>
          </reference>
          <reference field="13" count="1" selected="0">
            <x v="5"/>
          </reference>
          <reference field="15" count="1" selected="0">
            <x v="50"/>
          </reference>
          <reference field="21" count="1" selected="0">
            <x v="42"/>
          </reference>
          <reference field="22" count="1">
            <x v="75"/>
          </reference>
        </references>
      </pivotArea>
    </format>
    <format dxfId="1372">
      <pivotArea dataOnly="0" labelOnly="1" fieldPosition="0">
        <references count="5">
          <reference field="11" count="1" selected="0">
            <x v="7"/>
          </reference>
          <reference field="13" count="1" selected="0">
            <x v="5"/>
          </reference>
          <reference field="15" count="1" selected="0">
            <x v="50"/>
          </reference>
          <reference field="21" count="1" selected="0">
            <x v="44"/>
          </reference>
          <reference field="22" count="1">
            <x v="44"/>
          </reference>
        </references>
      </pivotArea>
    </format>
    <format dxfId="1371">
      <pivotArea dataOnly="0" labelOnly="1" fieldPosition="0">
        <references count="5">
          <reference field="11" count="1" selected="0">
            <x v="7"/>
          </reference>
          <reference field="13" count="1" selected="0">
            <x v="5"/>
          </reference>
          <reference field="15" count="1" selected="0">
            <x v="50"/>
          </reference>
          <reference field="21" count="1" selected="0">
            <x v="47"/>
          </reference>
          <reference field="22" count="1">
            <x v="148"/>
          </reference>
        </references>
      </pivotArea>
    </format>
    <format dxfId="1370">
      <pivotArea dataOnly="0" labelOnly="1" fieldPosition="0">
        <references count="5">
          <reference field="11" count="1" selected="0">
            <x v="7"/>
          </reference>
          <reference field="13" count="1" selected="0">
            <x v="5"/>
          </reference>
          <reference field="15" count="1" selected="0">
            <x v="50"/>
          </reference>
          <reference field="21" count="1" selected="0">
            <x v="48"/>
          </reference>
          <reference field="22" count="1">
            <x v="95"/>
          </reference>
        </references>
      </pivotArea>
    </format>
    <format dxfId="1369">
      <pivotArea dataOnly="0" labelOnly="1" fieldPosition="0">
        <references count="5">
          <reference field="11" count="1" selected="0">
            <x v="7"/>
          </reference>
          <reference field="13" count="1" selected="0">
            <x v="5"/>
          </reference>
          <reference field="15" count="1" selected="0">
            <x v="50"/>
          </reference>
          <reference field="21" count="1" selected="0">
            <x v="52"/>
          </reference>
          <reference field="22" count="1">
            <x v="48"/>
          </reference>
        </references>
      </pivotArea>
    </format>
    <format dxfId="1368">
      <pivotArea dataOnly="0" labelOnly="1" fieldPosition="0">
        <references count="5">
          <reference field="11" count="1" selected="0">
            <x v="7"/>
          </reference>
          <reference field="13" count="1" selected="0">
            <x v="5"/>
          </reference>
          <reference field="15" count="1" selected="0">
            <x v="50"/>
          </reference>
          <reference field="21" count="1" selected="0">
            <x v="81"/>
          </reference>
          <reference field="22" count="1">
            <x v="135"/>
          </reference>
        </references>
      </pivotArea>
    </format>
    <format dxfId="1367">
      <pivotArea dataOnly="0" labelOnly="1" fieldPosition="0">
        <references count="5">
          <reference field="11" count="1" selected="0">
            <x v="7"/>
          </reference>
          <reference field="13" count="1" selected="0">
            <x v="5"/>
          </reference>
          <reference field="15" count="1" selected="0">
            <x v="50"/>
          </reference>
          <reference field="21" count="1" selected="0">
            <x v="93"/>
          </reference>
          <reference field="22" count="1">
            <x v="56"/>
          </reference>
        </references>
      </pivotArea>
    </format>
    <format dxfId="1366">
      <pivotArea dataOnly="0" labelOnly="1" fieldPosition="0">
        <references count="5">
          <reference field="11" count="1" selected="0">
            <x v="7"/>
          </reference>
          <reference field="13" count="1" selected="0">
            <x v="5"/>
          </reference>
          <reference field="15" count="1" selected="0">
            <x v="50"/>
          </reference>
          <reference field="21" count="1" selected="0">
            <x v="95"/>
          </reference>
          <reference field="22" count="1">
            <x v="109"/>
          </reference>
        </references>
      </pivotArea>
    </format>
    <format dxfId="1365">
      <pivotArea dataOnly="0" labelOnly="1" fieldPosition="0">
        <references count="5">
          <reference field="11" count="1" selected="0">
            <x v="7"/>
          </reference>
          <reference field="13" count="1" selected="0">
            <x v="5"/>
          </reference>
          <reference field="15" count="1" selected="0">
            <x v="50"/>
          </reference>
          <reference field="21" count="1" selected="0">
            <x v="97"/>
          </reference>
          <reference field="22" count="1">
            <x v="125"/>
          </reference>
        </references>
      </pivotArea>
    </format>
    <format dxfId="1364">
      <pivotArea dataOnly="0" labelOnly="1" fieldPosition="0">
        <references count="5">
          <reference field="11" count="1" selected="0">
            <x v="7"/>
          </reference>
          <reference field="13" count="1" selected="0">
            <x v="5"/>
          </reference>
          <reference field="15" count="1" selected="0">
            <x v="50"/>
          </reference>
          <reference field="21" count="1" selected="0">
            <x v="129"/>
          </reference>
          <reference field="22" count="1">
            <x v="40"/>
          </reference>
        </references>
      </pivotArea>
    </format>
    <format dxfId="1363">
      <pivotArea dataOnly="0" labelOnly="1" fieldPosition="0">
        <references count="5">
          <reference field="11" count="1" selected="0">
            <x v="7"/>
          </reference>
          <reference field="13" count="1" selected="0">
            <x v="5"/>
          </reference>
          <reference field="15" count="1" selected="0">
            <x v="50"/>
          </reference>
          <reference field="21" count="1" selected="0">
            <x v="130"/>
          </reference>
          <reference field="22" count="1">
            <x v="59"/>
          </reference>
        </references>
      </pivotArea>
    </format>
    <format dxfId="1362">
      <pivotArea dataOnly="0" labelOnly="1" fieldPosition="0">
        <references count="5">
          <reference field="11" count="1" selected="0">
            <x v="7"/>
          </reference>
          <reference field="13" count="1" selected="0">
            <x v="5"/>
          </reference>
          <reference field="15" count="1" selected="0">
            <x v="50"/>
          </reference>
          <reference field="21" count="1" selected="0">
            <x v="134"/>
          </reference>
          <reference field="22" count="1">
            <x v="65"/>
          </reference>
        </references>
      </pivotArea>
    </format>
    <format dxfId="1361">
      <pivotArea dataOnly="0" labelOnly="1" fieldPosition="0">
        <references count="5">
          <reference field="11" count="1" selected="0">
            <x v="7"/>
          </reference>
          <reference field="13" count="1" selected="0">
            <x v="5"/>
          </reference>
          <reference field="15" count="1" selected="0">
            <x v="50"/>
          </reference>
          <reference field="21" count="1" selected="0">
            <x v="136"/>
          </reference>
          <reference field="22" count="1">
            <x v="136"/>
          </reference>
        </references>
      </pivotArea>
    </format>
    <format dxfId="1360">
      <pivotArea dataOnly="0" labelOnly="1" fieldPosition="0">
        <references count="5">
          <reference field="11" count="1" selected="0">
            <x v="7"/>
          </reference>
          <reference field="13" count="1" selected="0">
            <x v="5"/>
          </reference>
          <reference field="15" count="1" selected="0">
            <x v="50"/>
          </reference>
          <reference field="21" count="1" selected="0">
            <x v="138"/>
          </reference>
          <reference field="22" count="1">
            <x v="39"/>
          </reference>
        </references>
      </pivotArea>
    </format>
    <format dxfId="1359">
      <pivotArea dataOnly="0" labelOnly="1" fieldPosition="0">
        <references count="5">
          <reference field="11" count="1" selected="0">
            <x v="7"/>
          </reference>
          <reference field="13" count="1" selected="0">
            <x v="5"/>
          </reference>
          <reference field="15" count="1" selected="0">
            <x v="50"/>
          </reference>
          <reference field="21" count="1" selected="0">
            <x v="140"/>
          </reference>
          <reference field="22" count="1">
            <x v="84"/>
          </reference>
        </references>
      </pivotArea>
    </format>
    <format dxfId="1358">
      <pivotArea dataOnly="0" labelOnly="1" fieldPosition="0">
        <references count="5">
          <reference field="11" count="1" selected="0">
            <x v="7"/>
          </reference>
          <reference field="13" count="1" selected="0">
            <x v="3"/>
          </reference>
          <reference field="15" count="1" selected="0">
            <x v="54"/>
          </reference>
          <reference field="21" count="1" selected="0">
            <x v="30"/>
          </reference>
          <reference field="22" count="1">
            <x v="99"/>
          </reference>
        </references>
      </pivotArea>
    </format>
    <format dxfId="1357">
      <pivotArea dataOnly="0" labelOnly="1" fieldPosition="0">
        <references count="5">
          <reference field="11" count="1" selected="0">
            <x v="7"/>
          </reference>
          <reference field="13" count="1" selected="0">
            <x v="3"/>
          </reference>
          <reference field="15" count="1" selected="0">
            <x v="54"/>
          </reference>
          <reference field="21" count="1" selected="0">
            <x v="31"/>
          </reference>
          <reference field="22" count="1">
            <x v="20"/>
          </reference>
        </references>
      </pivotArea>
    </format>
    <format dxfId="1356">
      <pivotArea dataOnly="0" labelOnly="1" fieldPosition="0">
        <references count="5">
          <reference field="11" count="1" selected="0">
            <x v="7"/>
          </reference>
          <reference field="13" count="1" selected="0">
            <x v="3"/>
          </reference>
          <reference field="15" count="1" selected="0">
            <x v="54"/>
          </reference>
          <reference field="21" count="1" selected="0">
            <x v="35"/>
          </reference>
          <reference field="22" count="1">
            <x v="67"/>
          </reference>
        </references>
      </pivotArea>
    </format>
    <format dxfId="1355">
      <pivotArea dataOnly="0" labelOnly="1" fieldPosition="0">
        <references count="5">
          <reference field="11" count="1" selected="0">
            <x v="7"/>
          </reference>
          <reference field="13" count="1" selected="0">
            <x v="3"/>
          </reference>
          <reference field="15" count="1" selected="0">
            <x v="54"/>
          </reference>
          <reference field="21" count="1" selected="0">
            <x v="36"/>
          </reference>
          <reference field="22" count="1">
            <x v="12"/>
          </reference>
        </references>
      </pivotArea>
    </format>
    <format dxfId="1354">
      <pivotArea dataOnly="0" labelOnly="1" fieldPosition="0">
        <references count="5">
          <reference field="11" count="1" selected="0">
            <x v="7"/>
          </reference>
          <reference field="13" count="1" selected="0">
            <x v="3"/>
          </reference>
          <reference field="15" count="1" selected="0">
            <x v="54"/>
          </reference>
          <reference field="21" count="1" selected="0">
            <x v="38"/>
          </reference>
          <reference field="22" count="1">
            <x v="86"/>
          </reference>
        </references>
      </pivotArea>
    </format>
    <format dxfId="1353">
      <pivotArea dataOnly="0" labelOnly="1" fieldPosition="0">
        <references count="5">
          <reference field="11" count="1" selected="0">
            <x v="7"/>
          </reference>
          <reference field="13" count="1" selected="0">
            <x v="3"/>
          </reference>
          <reference field="15" count="1" selected="0">
            <x v="54"/>
          </reference>
          <reference field="21" count="1" selected="0">
            <x v="39"/>
          </reference>
          <reference field="22" count="1">
            <x v="100"/>
          </reference>
        </references>
      </pivotArea>
    </format>
    <format dxfId="1352">
      <pivotArea dataOnly="0" labelOnly="1" fieldPosition="0">
        <references count="5">
          <reference field="11" count="1" selected="0">
            <x v="7"/>
          </reference>
          <reference field="13" count="1" selected="0">
            <x v="3"/>
          </reference>
          <reference field="15" count="1" selected="0">
            <x v="54"/>
          </reference>
          <reference field="21" count="1" selected="0">
            <x v="43"/>
          </reference>
          <reference field="22" count="1">
            <x v="74"/>
          </reference>
        </references>
      </pivotArea>
    </format>
    <format dxfId="1351">
      <pivotArea dataOnly="0" labelOnly="1" fieldPosition="0">
        <references count="5">
          <reference field="11" count="1" selected="0">
            <x v="7"/>
          </reference>
          <reference field="13" count="1" selected="0">
            <x v="3"/>
          </reference>
          <reference field="15" count="1" selected="0">
            <x v="54"/>
          </reference>
          <reference field="21" count="1" selected="0">
            <x v="44"/>
          </reference>
          <reference field="22" count="1">
            <x v="44"/>
          </reference>
        </references>
      </pivotArea>
    </format>
    <format dxfId="1350">
      <pivotArea dataOnly="0" labelOnly="1" fieldPosition="0">
        <references count="5">
          <reference field="11" count="1" selected="0">
            <x v="7"/>
          </reference>
          <reference field="13" count="1" selected="0">
            <x v="3"/>
          </reference>
          <reference field="15" count="1" selected="0">
            <x v="54"/>
          </reference>
          <reference field="21" count="1" selected="0">
            <x v="48"/>
          </reference>
          <reference field="22" count="1">
            <x v="95"/>
          </reference>
        </references>
      </pivotArea>
    </format>
    <format dxfId="1349">
      <pivotArea dataOnly="0" labelOnly="1" fieldPosition="0">
        <references count="5">
          <reference field="11" count="1" selected="0">
            <x v="7"/>
          </reference>
          <reference field="13" count="1" selected="0">
            <x v="3"/>
          </reference>
          <reference field="15" count="1" selected="0">
            <x v="54"/>
          </reference>
          <reference field="21" count="1" selected="0">
            <x v="52"/>
          </reference>
          <reference field="22" count="1">
            <x v="48"/>
          </reference>
        </references>
      </pivotArea>
    </format>
    <format dxfId="1348">
      <pivotArea dataOnly="0" labelOnly="1" fieldPosition="0">
        <references count="5">
          <reference field="11" count="1" selected="0">
            <x v="7"/>
          </reference>
          <reference field="13" count="1" selected="0">
            <x v="3"/>
          </reference>
          <reference field="15" count="1" selected="0">
            <x v="54"/>
          </reference>
          <reference field="21" count="1" selected="0">
            <x v="58"/>
          </reference>
          <reference field="22" count="1">
            <x v="106"/>
          </reference>
        </references>
      </pivotArea>
    </format>
    <format dxfId="1347">
      <pivotArea dataOnly="0" labelOnly="1" fieldPosition="0">
        <references count="5">
          <reference field="11" count="1" selected="0">
            <x v="7"/>
          </reference>
          <reference field="13" count="1" selected="0">
            <x v="3"/>
          </reference>
          <reference field="15" count="1" selected="0">
            <x v="54"/>
          </reference>
          <reference field="21" count="1" selected="0">
            <x v="60"/>
          </reference>
          <reference field="22" count="1">
            <x v="36"/>
          </reference>
        </references>
      </pivotArea>
    </format>
    <format dxfId="1346">
      <pivotArea dataOnly="0" labelOnly="1" fieldPosition="0">
        <references count="5">
          <reference field="11" count="1" selected="0">
            <x v="7"/>
          </reference>
          <reference field="13" count="1" selected="0">
            <x v="3"/>
          </reference>
          <reference field="15" count="1" selected="0">
            <x v="54"/>
          </reference>
          <reference field="21" count="1" selected="0">
            <x v="70"/>
          </reference>
          <reference field="22" count="1">
            <x v="8"/>
          </reference>
        </references>
      </pivotArea>
    </format>
    <format dxfId="1345">
      <pivotArea dataOnly="0" labelOnly="1" fieldPosition="0">
        <references count="5">
          <reference field="11" count="1" selected="0">
            <x v="7"/>
          </reference>
          <reference field="13" count="1" selected="0">
            <x v="3"/>
          </reference>
          <reference field="15" count="1" selected="0">
            <x v="54"/>
          </reference>
          <reference field="21" count="1" selected="0">
            <x v="73"/>
          </reference>
          <reference field="22" count="1">
            <x v="133"/>
          </reference>
        </references>
      </pivotArea>
    </format>
    <format dxfId="1344">
      <pivotArea dataOnly="0" labelOnly="1" fieldPosition="0">
        <references count="5">
          <reference field="11" count="1" selected="0">
            <x v="7"/>
          </reference>
          <reference field="13" count="1" selected="0">
            <x v="3"/>
          </reference>
          <reference field="15" count="1" selected="0">
            <x v="54"/>
          </reference>
          <reference field="21" count="1" selected="0">
            <x v="74"/>
          </reference>
          <reference field="22" count="1">
            <x v="122"/>
          </reference>
        </references>
      </pivotArea>
    </format>
    <format dxfId="1343">
      <pivotArea dataOnly="0" labelOnly="1" fieldPosition="0">
        <references count="5">
          <reference field="11" count="1" selected="0">
            <x v="7"/>
          </reference>
          <reference field="13" count="1" selected="0">
            <x v="3"/>
          </reference>
          <reference field="15" count="1" selected="0">
            <x v="54"/>
          </reference>
          <reference field="21" count="1" selected="0">
            <x v="80"/>
          </reference>
          <reference field="22" count="1">
            <x v="129"/>
          </reference>
        </references>
      </pivotArea>
    </format>
    <format dxfId="1342">
      <pivotArea dataOnly="0" labelOnly="1" fieldPosition="0">
        <references count="5">
          <reference field="11" count="1" selected="0">
            <x v="7"/>
          </reference>
          <reference field="13" count="1" selected="0">
            <x v="3"/>
          </reference>
          <reference field="15" count="1" selected="0">
            <x v="54"/>
          </reference>
          <reference field="21" count="1" selected="0">
            <x v="81"/>
          </reference>
          <reference field="22" count="1">
            <x v="135"/>
          </reference>
        </references>
      </pivotArea>
    </format>
    <format dxfId="1341">
      <pivotArea dataOnly="0" labelOnly="1" fieldPosition="0">
        <references count="5">
          <reference field="11" count="1" selected="0">
            <x v="7"/>
          </reference>
          <reference field="13" count="1" selected="0">
            <x v="3"/>
          </reference>
          <reference field="15" count="1" selected="0">
            <x v="54"/>
          </reference>
          <reference field="21" count="1" selected="0">
            <x v="96"/>
          </reference>
          <reference field="22" count="1">
            <x v="57"/>
          </reference>
        </references>
      </pivotArea>
    </format>
    <format dxfId="1340">
      <pivotArea dataOnly="0" labelOnly="1" fieldPosition="0">
        <references count="5">
          <reference field="11" count="1" selected="0">
            <x v="7"/>
          </reference>
          <reference field="13" count="1" selected="0">
            <x v="3"/>
          </reference>
          <reference field="15" count="1" selected="0">
            <x v="54"/>
          </reference>
          <reference field="21" count="1" selected="0">
            <x v="109"/>
          </reference>
          <reference field="22" count="1">
            <x v="53"/>
          </reference>
        </references>
      </pivotArea>
    </format>
    <format dxfId="1339">
      <pivotArea dataOnly="0" labelOnly="1" fieldPosition="0">
        <references count="5">
          <reference field="11" count="1" selected="0">
            <x v="7"/>
          </reference>
          <reference field="13" count="1" selected="0">
            <x v="3"/>
          </reference>
          <reference field="15" count="1" selected="0">
            <x v="54"/>
          </reference>
          <reference field="21" count="1" selected="0">
            <x v="133"/>
          </reference>
          <reference field="22" count="1">
            <x v="63"/>
          </reference>
        </references>
      </pivotArea>
    </format>
    <format dxfId="1338">
      <pivotArea dataOnly="0" labelOnly="1" fieldPosition="0">
        <references count="5">
          <reference field="11" count="1" selected="0">
            <x v="8"/>
          </reference>
          <reference field="13" count="1" selected="0">
            <x v="1"/>
          </reference>
          <reference field="15" count="1" selected="0">
            <x v="40"/>
          </reference>
          <reference field="21" count="1" selected="0">
            <x v="115"/>
          </reference>
          <reference field="22" count="1">
            <x v="145"/>
          </reference>
        </references>
      </pivotArea>
    </format>
    <format dxfId="1337">
      <pivotArea dataOnly="0" labelOnly="1" fieldPosition="0">
        <references count="5">
          <reference field="11" count="1" selected="0">
            <x v="9"/>
          </reference>
          <reference field="13" count="1" selected="0">
            <x v="1"/>
          </reference>
          <reference field="15" count="1" selected="0">
            <x v="10"/>
          </reference>
          <reference field="21" count="1" selected="0">
            <x v="115"/>
          </reference>
          <reference field="22" count="1">
            <x v="145"/>
          </reference>
        </references>
      </pivotArea>
    </format>
    <format dxfId="1336">
      <pivotArea dataOnly="0" labelOnly="1" fieldPosition="0">
        <references count="5">
          <reference field="11" count="1" selected="0">
            <x v="10"/>
          </reference>
          <reference field="13" count="1" selected="0">
            <x v="4"/>
          </reference>
          <reference field="15" count="1" selected="0">
            <x v="13"/>
          </reference>
          <reference field="21" count="1" selected="0">
            <x v="3"/>
          </reference>
          <reference field="22" count="1">
            <x v="140"/>
          </reference>
        </references>
      </pivotArea>
    </format>
    <format dxfId="1335">
      <pivotArea dataOnly="0" labelOnly="1" fieldPosition="0">
        <references count="5">
          <reference field="11" count="1" selected="0">
            <x v="10"/>
          </reference>
          <reference field="13" count="1" selected="0">
            <x v="4"/>
          </reference>
          <reference field="15" count="1" selected="0">
            <x v="13"/>
          </reference>
          <reference field="21" count="1" selected="0">
            <x v="10"/>
          </reference>
          <reference field="22" count="1">
            <x v="28"/>
          </reference>
        </references>
      </pivotArea>
    </format>
    <format dxfId="1334">
      <pivotArea dataOnly="0" labelOnly="1" fieldPosition="0">
        <references count="5">
          <reference field="11" count="1" selected="0">
            <x v="10"/>
          </reference>
          <reference field="13" count="1" selected="0">
            <x v="4"/>
          </reference>
          <reference field="15" count="1" selected="0">
            <x v="13"/>
          </reference>
          <reference field="21" count="1" selected="0">
            <x v="12"/>
          </reference>
          <reference field="22" count="1">
            <x v="1"/>
          </reference>
        </references>
      </pivotArea>
    </format>
    <format dxfId="1333">
      <pivotArea dataOnly="0" labelOnly="1" fieldPosition="0">
        <references count="5">
          <reference field="11" count="1" selected="0">
            <x v="10"/>
          </reference>
          <reference field="13" count="1" selected="0">
            <x v="4"/>
          </reference>
          <reference field="15" count="1" selected="0">
            <x v="13"/>
          </reference>
          <reference field="21" count="1" selected="0">
            <x v="15"/>
          </reference>
          <reference field="22" count="1">
            <x v="82"/>
          </reference>
        </references>
      </pivotArea>
    </format>
    <format dxfId="1332">
      <pivotArea dataOnly="0" labelOnly="1" fieldPosition="0">
        <references count="5">
          <reference field="11" count="1" selected="0">
            <x v="10"/>
          </reference>
          <reference field="13" count="1" selected="0">
            <x v="4"/>
          </reference>
          <reference field="15" count="1" selected="0">
            <x v="13"/>
          </reference>
          <reference field="21" count="1" selected="0">
            <x v="17"/>
          </reference>
          <reference field="22" count="1">
            <x v="76"/>
          </reference>
        </references>
      </pivotArea>
    </format>
    <format dxfId="1331">
      <pivotArea dataOnly="0" labelOnly="1" fieldPosition="0">
        <references count="5">
          <reference field="11" count="1" selected="0">
            <x v="10"/>
          </reference>
          <reference field="13" count="1" selected="0">
            <x v="4"/>
          </reference>
          <reference field="15" count="1" selected="0">
            <x v="13"/>
          </reference>
          <reference field="21" count="1" selected="0">
            <x v="20"/>
          </reference>
          <reference field="22" count="1">
            <x v="77"/>
          </reference>
        </references>
      </pivotArea>
    </format>
    <format dxfId="1330">
      <pivotArea dataOnly="0" labelOnly="1" fieldPosition="0">
        <references count="5">
          <reference field="11" count="1" selected="0">
            <x v="10"/>
          </reference>
          <reference field="13" count="1" selected="0">
            <x v="4"/>
          </reference>
          <reference field="15" count="1" selected="0">
            <x v="13"/>
          </reference>
          <reference field="21" count="1" selected="0">
            <x v="21"/>
          </reference>
          <reference field="22" count="1">
            <x v="69"/>
          </reference>
        </references>
      </pivotArea>
    </format>
    <format dxfId="1329">
      <pivotArea dataOnly="0" labelOnly="1" fieldPosition="0">
        <references count="5">
          <reference field="11" count="1" selected="0">
            <x v="10"/>
          </reference>
          <reference field="13" count="1" selected="0">
            <x v="4"/>
          </reference>
          <reference field="15" count="1" selected="0">
            <x v="13"/>
          </reference>
          <reference field="21" count="1" selected="0">
            <x v="22"/>
          </reference>
          <reference field="22" count="1">
            <x v="66"/>
          </reference>
        </references>
      </pivotArea>
    </format>
    <format dxfId="1328">
      <pivotArea dataOnly="0" labelOnly="1" fieldPosition="0">
        <references count="5">
          <reference field="11" count="1" selected="0">
            <x v="10"/>
          </reference>
          <reference field="13" count="1" selected="0">
            <x v="4"/>
          </reference>
          <reference field="15" count="1" selected="0">
            <x v="13"/>
          </reference>
          <reference field="21" count="1" selected="0">
            <x v="25"/>
          </reference>
          <reference field="22" count="1">
            <x v="98"/>
          </reference>
        </references>
      </pivotArea>
    </format>
    <format dxfId="1327">
      <pivotArea dataOnly="0" labelOnly="1" fieldPosition="0">
        <references count="5">
          <reference field="11" count="1" selected="0">
            <x v="10"/>
          </reference>
          <reference field="13" count="1" selected="0">
            <x v="4"/>
          </reference>
          <reference field="15" count="1" selected="0">
            <x v="13"/>
          </reference>
          <reference field="21" count="1" selected="0">
            <x v="30"/>
          </reference>
          <reference field="22" count="1">
            <x v="99"/>
          </reference>
        </references>
      </pivotArea>
    </format>
    <format dxfId="1326">
      <pivotArea dataOnly="0" labelOnly="1" fieldPosition="0">
        <references count="5">
          <reference field="11" count="1" selected="0">
            <x v="10"/>
          </reference>
          <reference field="13" count="1" selected="0">
            <x v="4"/>
          </reference>
          <reference field="15" count="1" selected="0">
            <x v="13"/>
          </reference>
          <reference field="21" count="1" selected="0">
            <x v="31"/>
          </reference>
          <reference field="22" count="1">
            <x v="20"/>
          </reference>
        </references>
      </pivotArea>
    </format>
    <format dxfId="1325">
      <pivotArea dataOnly="0" labelOnly="1" fieldPosition="0">
        <references count="5">
          <reference field="11" count="1" selected="0">
            <x v="10"/>
          </reference>
          <reference field="13" count="1" selected="0">
            <x v="4"/>
          </reference>
          <reference field="15" count="1" selected="0">
            <x v="13"/>
          </reference>
          <reference field="21" count="1" selected="0">
            <x v="33"/>
          </reference>
          <reference field="22" count="1">
            <x v="62"/>
          </reference>
        </references>
      </pivotArea>
    </format>
    <format dxfId="1324">
      <pivotArea dataOnly="0" labelOnly="1" fieldPosition="0">
        <references count="5">
          <reference field="11" count="1" selected="0">
            <x v="10"/>
          </reference>
          <reference field="13" count="1" selected="0">
            <x v="4"/>
          </reference>
          <reference field="15" count="1" selected="0">
            <x v="13"/>
          </reference>
          <reference field="21" count="1" selected="0">
            <x v="34"/>
          </reference>
          <reference field="22" count="1">
            <x v="150"/>
          </reference>
        </references>
      </pivotArea>
    </format>
    <format dxfId="1323">
      <pivotArea dataOnly="0" labelOnly="1" fieldPosition="0">
        <references count="5">
          <reference field="11" count="1" selected="0">
            <x v="10"/>
          </reference>
          <reference field="13" count="1" selected="0">
            <x v="4"/>
          </reference>
          <reference field="15" count="1" selected="0">
            <x v="13"/>
          </reference>
          <reference field="21" count="1" selected="0">
            <x v="35"/>
          </reference>
          <reference field="22" count="1">
            <x v="67"/>
          </reference>
        </references>
      </pivotArea>
    </format>
    <format dxfId="1322">
      <pivotArea dataOnly="0" labelOnly="1" fieldPosition="0">
        <references count="5">
          <reference field="11" count="1" selected="0">
            <x v="10"/>
          </reference>
          <reference field="13" count="1" selected="0">
            <x v="4"/>
          </reference>
          <reference field="15" count="1" selected="0">
            <x v="13"/>
          </reference>
          <reference field="21" count="1" selected="0">
            <x v="36"/>
          </reference>
          <reference field="22" count="1">
            <x v="12"/>
          </reference>
        </references>
      </pivotArea>
    </format>
    <format dxfId="1321">
      <pivotArea dataOnly="0" labelOnly="1" fieldPosition="0">
        <references count="5">
          <reference field="11" count="1" selected="0">
            <x v="10"/>
          </reference>
          <reference field="13" count="1" selected="0">
            <x v="4"/>
          </reference>
          <reference field="15" count="1" selected="0">
            <x v="13"/>
          </reference>
          <reference field="21" count="1" selected="0">
            <x v="38"/>
          </reference>
          <reference field="22" count="1">
            <x v="86"/>
          </reference>
        </references>
      </pivotArea>
    </format>
    <format dxfId="1320">
      <pivotArea dataOnly="0" labelOnly="1" fieldPosition="0">
        <references count="5">
          <reference field="11" count="1" selected="0">
            <x v="10"/>
          </reference>
          <reference field="13" count="1" selected="0">
            <x v="4"/>
          </reference>
          <reference field="15" count="1" selected="0">
            <x v="13"/>
          </reference>
          <reference field="21" count="1" selected="0">
            <x v="40"/>
          </reference>
          <reference field="22" count="1">
            <x v="43"/>
          </reference>
        </references>
      </pivotArea>
    </format>
    <format dxfId="1319">
      <pivotArea dataOnly="0" labelOnly="1" fieldPosition="0">
        <references count="5">
          <reference field="11" count="1" selected="0">
            <x v="10"/>
          </reference>
          <reference field="13" count="1" selected="0">
            <x v="4"/>
          </reference>
          <reference field="15" count="1" selected="0">
            <x v="13"/>
          </reference>
          <reference field="21" count="1" selected="0">
            <x v="44"/>
          </reference>
          <reference field="22" count="1">
            <x v="44"/>
          </reference>
        </references>
      </pivotArea>
    </format>
    <format dxfId="1318">
      <pivotArea dataOnly="0" labelOnly="1" fieldPosition="0">
        <references count="5">
          <reference field="11" count="1" selected="0">
            <x v="10"/>
          </reference>
          <reference field="13" count="1" selected="0">
            <x v="4"/>
          </reference>
          <reference field="15" count="1" selected="0">
            <x v="13"/>
          </reference>
          <reference field="21" count="1" selected="0">
            <x v="46"/>
          </reference>
          <reference field="22" count="1">
            <x v="21"/>
          </reference>
        </references>
      </pivotArea>
    </format>
    <format dxfId="1317">
      <pivotArea dataOnly="0" labelOnly="1" fieldPosition="0">
        <references count="5">
          <reference field="11" count="1" selected="0">
            <x v="10"/>
          </reference>
          <reference field="13" count="1" selected="0">
            <x v="4"/>
          </reference>
          <reference field="15" count="1" selected="0">
            <x v="13"/>
          </reference>
          <reference field="21" count="1" selected="0">
            <x v="47"/>
          </reference>
          <reference field="22" count="1">
            <x v="148"/>
          </reference>
        </references>
      </pivotArea>
    </format>
    <format dxfId="1316">
      <pivotArea dataOnly="0" labelOnly="1" fieldPosition="0">
        <references count="5">
          <reference field="11" count="1" selected="0">
            <x v="10"/>
          </reference>
          <reference field="13" count="1" selected="0">
            <x v="4"/>
          </reference>
          <reference field="15" count="1" selected="0">
            <x v="13"/>
          </reference>
          <reference field="21" count="1" selected="0">
            <x v="48"/>
          </reference>
          <reference field="22" count="1">
            <x v="95"/>
          </reference>
        </references>
      </pivotArea>
    </format>
    <format dxfId="1315">
      <pivotArea dataOnly="0" labelOnly="1" fieldPosition="0">
        <references count="5">
          <reference field="11" count="1" selected="0">
            <x v="10"/>
          </reference>
          <reference field="13" count="1" selected="0">
            <x v="4"/>
          </reference>
          <reference field="15" count="1" selected="0">
            <x v="13"/>
          </reference>
          <reference field="21" count="1" selected="0">
            <x v="52"/>
          </reference>
          <reference field="22" count="1">
            <x v="48"/>
          </reference>
        </references>
      </pivotArea>
    </format>
    <format dxfId="1314">
      <pivotArea dataOnly="0" labelOnly="1" fieldPosition="0">
        <references count="5">
          <reference field="11" count="1" selected="0">
            <x v="10"/>
          </reference>
          <reference field="13" count="1" selected="0">
            <x v="4"/>
          </reference>
          <reference field="15" count="1" selected="0">
            <x v="13"/>
          </reference>
          <reference field="21" count="1" selected="0">
            <x v="53"/>
          </reference>
          <reference field="22" count="1">
            <x v="102"/>
          </reference>
        </references>
      </pivotArea>
    </format>
    <format dxfId="1313">
      <pivotArea dataOnly="0" labelOnly="1" fieldPosition="0">
        <references count="5">
          <reference field="11" count="1" selected="0">
            <x v="10"/>
          </reference>
          <reference field="13" count="1" selected="0">
            <x v="4"/>
          </reference>
          <reference field="15" count="1" selected="0">
            <x v="13"/>
          </reference>
          <reference field="21" count="1" selected="0">
            <x v="55"/>
          </reference>
          <reference field="22" count="1">
            <x v="103"/>
          </reference>
        </references>
      </pivotArea>
    </format>
    <format dxfId="1312">
      <pivotArea dataOnly="0" labelOnly="1" fieldPosition="0">
        <references count="5">
          <reference field="11" count="1" selected="0">
            <x v="10"/>
          </reference>
          <reference field="13" count="1" selected="0">
            <x v="4"/>
          </reference>
          <reference field="15" count="1" selected="0">
            <x v="13"/>
          </reference>
          <reference field="21" count="1" selected="0">
            <x v="56"/>
          </reference>
          <reference field="22" count="1">
            <x v="105"/>
          </reference>
        </references>
      </pivotArea>
    </format>
    <format dxfId="1311">
      <pivotArea dataOnly="0" labelOnly="1" fieldPosition="0">
        <references count="5">
          <reference field="11" count="1" selected="0">
            <x v="10"/>
          </reference>
          <reference field="13" count="1" selected="0">
            <x v="4"/>
          </reference>
          <reference field="15" count="1" selected="0">
            <x v="13"/>
          </reference>
          <reference field="21" count="1" selected="0">
            <x v="58"/>
          </reference>
          <reference field="22" count="1">
            <x v="106"/>
          </reference>
        </references>
      </pivotArea>
    </format>
    <format dxfId="1310">
      <pivotArea dataOnly="0" labelOnly="1" fieldPosition="0">
        <references count="5">
          <reference field="11" count="1" selected="0">
            <x v="10"/>
          </reference>
          <reference field="13" count="1" selected="0">
            <x v="4"/>
          </reference>
          <reference field="15" count="1" selected="0">
            <x v="13"/>
          </reference>
          <reference field="21" count="1" selected="0">
            <x v="59"/>
          </reference>
          <reference field="22" count="1">
            <x v="50"/>
          </reference>
        </references>
      </pivotArea>
    </format>
    <format dxfId="1309">
      <pivotArea dataOnly="0" labelOnly="1" fieldPosition="0">
        <references count="5">
          <reference field="11" count="1" selected="0">
            <x v="10"/>
          </reference>
          <reference field="13" count="1" selected="0">
            <x v="4"/>
          </reference>
          <reference field="15" count="1" selected="0">
            <x v="13"/>
          </reference>
          <reference field="21" count="1" selected="0">
            <x v="60"/>
          </reference>
          <reference field="22" count="1">
            <x v="36"/>
          </reference>
        </references>
      </pivotArea>
    </format>
    <format dxfId="1308">
      <pivotArea dataOnly="0" labelOnly="1" fieldPosition="0">
        <references count="5">
          <reference field="11" count="1" selected="0">
            <x v="10"/>
          </reference>
          <reference field="13" count="1" selected="0">
            <x v="4"/>
          </reference>
          <reference field="15" count="1" selected="0">
            <x v="13"/>
          </reference>
          <reference field="21" count="1" selected="0">
            <x v="61"/>
          </reference>
          <reference field="22" count="1">
            <x v="142"/>
          </reference>
        </references>
      </pivotArea>
    </format>
    <format dxfId="1307">
      <pivotArea dataOnly="0" labelOnly="1" fieldPosition="0">
        <references count="5">
          <reference field="11" count="1" selected="0">
            <x v="10"/>
          </reference>
          <reference field="13" count="1" selected="0">
            <x v="4"/>
          </reference>
          <reference field="15" count="1" selected="0">
            <x v="13"/>
          </reference>
          <reference field="21" count="1" selected="0">
            <x v="63"/>
          </reference>
          <reference field="22" count="1">
            <x v="128"/>
          </reference>
        </references>
      </pivotArea>
    </format>
    <format dxfId="1306">
      <pivotArea dataOnly="0" labelOnly="1" fieldPosition="0">
        <references count="5">
          <reference field="11" count="1" selected="0">
            <x v="10"/>
          </reference>
          <reference field="13" count="1" selected="0">
            <x v="4"/>
          </reference>
          <reference field="15" count="1" selected="0">
            <x v="13"/>
          </reference>
          <reference field="21" count="1" selected="0">
            <x v="65"/>
          </reference>
          <reference field="22" count="1">
            <x v="134"/>
          </reference>
        </references>
      </pivotArea>
    </format>
    <format dxfId="1305">
      <pivotArea dataOnly="0" labelOnly="1" fieldPosition="0">
        <references count="5">
          <reference field="11" count="1" selected="0">
            <x v="10"/>
          </reference>
          <reference field="13" count="1" selected="0">
            <x v="4"/>
          </reference>
          <reference field="15" count="1" selected="0">
            <x v="13"/>
          </reference>
          <reference field="21" count="1" selected="0">
            <x v="67"/>
          </reference>
          <reference field="22" count="1">
            <x v="6"/>
          </reference>
        </references>
      </pivotArea>
    </format>
    <format dxfId="1304">
      <pivotArea dataOnly="0" labelOnly="1" fieldPosition="0">
        <references count="5">
          <reference field="11" count="1" selected="0">
            <x v="10"/>
          </reference>
          <reference field="13" count="1" selected="0">
            <x v="4"/>
          </reference>
          <reference field="15" count="1" selected="0">
            <x v="13"/>
          </reference>
          <reference field="21" count="1" selected="0">
            <x v="68"/>
          </reference>
          <reference field="22" count="1">
            <x v="9"/>
          </reference>
        </references>
      </pivotArea>
    </format>
    <format dxfId="1303">
      <pivotArea dataOnly="0" labelOnly="1" fieldPosition="0">
        <references count="5">
          <reference field="11" count="1" selected="0">
            <x v="10"/>
          </reference>
          <reference field="13" count="1" selected="0">
            <x v="4"/>
          </reference>
          <reference field="15" count="1" selected="0">
            <x v="13"/>
          </reference>
          <reference field="21" count="1" selected="0">
            <x v="69"/>
          </reference>
          <reference field="22" count="1">
            <x v="7"/>
          </reference>
        </references>
      </pivotArea>
    </format>
    <format dxfId="1302">
      <pivotArea dataOnly="0" labelOnly="1" fieldPosition="0">
        <references count="5">
          <reference field="11" count="1" selected="0">
            <x v="10"/>
          </reference>
          <reference field="13" count="1" selected="0">
            <x v="4"/>
          </reference>
          <reference field="15" count="1" selected="0">
            <x v="13"/>
          </reference>
          <reference field="21" count="1" selected="0">
            <x v="72"/>
          </reference>
          <reference field="22" count="1">
            <x v="83"/>
          </reference>
        </references>
      </pivotArea>
    </format>
    <format dxfId="1301">
      <pivotArea dataOnly="0" labelOnly="1" fieldPosition="0">
        <references count="5">
          <reference field="11" count="1" selected="0">
            <x v="10"/>
          </reference>
          <reference field="13" count="1" selected="0">
            <x v="4"/>
          </reference>
          <reference field="15" count="1" selected="0">
            <x v="13"/>
          </reference>
          <reference field="21" count="1" selected="0">
            <x v="73"/>
          </reference>
          <reference field="22" count="1">
            <x v="133"/>
          </reference>
        </references>
      </pivotArea>
    </format>
    <format dxfId="1300">
      <pivotArea dataOnly="0" labelOnly="1" fieldPosition="0">
        <references count="5">
          <reference field="11" count="1" selected="0">
            <x v="10"/>
          </reference>
          <reference field="13" count="1" selected="0">
            <x v="4"/>
          </reference>
          <reference field="15" count="1" selected="0">
            <x v="13"/>
          </reference>
          <reference field="21" count="1" selected="0">
            <x v="74"/>
          </reference>
          <reference field="22" count="1">
            <x v="122"/>
          </reference>
        </references>
      </pivotArea>
    </format>
    <format dxfId="1299">
      <pivotArea dataOnly="0" labelOnly="1" fieldPosition="0">
        <references count="5">
          <reference field="11" count="1" selected="0">
            <x v="10"/>
          </reference>
          <reference field="13" count="1" selected="0">
            <x v="4"/>
          </reference>
          <reference field="15" count="1" selected="0">
            <x v="13"/>
          </reference>
          <reference field="21" count="1" selected="0">
            <x v="75"/>
          </reference>
          <reference field="22" count="1">
            <x v="120"/>
          </reference>
        </references>
      </pivotArea>
    </format>
    <format dxfId="1298">
      <pivotArea dataOnly="0" labelOnly="1" fieldPosition="0">
        <references count="5">
          <reference field="11" count="1" selected="0">
            <x v="10"/>
          </reference>
          <reference field="13" count="1" selected="0">
            <x v="4"/>
          </reference>
          <reference field="15" count="1" selected="0">
            <x v="13"/>
          </reference>
          <reference field="21" count="1" selected="0">
            <x v="76"/>
          </reference>
          <reference field="22" count="1">
            <x v="118"/>
          </reference>
        </references>
      </pivotArea>
    </format>
    <format dxfId="1297">
      <pivotArea dataOnly="0" labelOnly="1" fieldPosition="0">
        <references count="5">
          <reference field="11" count="1" selected="0">
            <x v="10"/>
          </reference>
          <reference field="13" count="1" selected="0">
            <x v="4"/>
          </reference>
          <reference field="15" count="1" selected="0">
            <x v="13"/>
          </reference>
          <reference field="21" count="1" selected="0">
            <x v="79"/>
          </reference>
          <reference field="22" count="1">
            <x v="126"/>
          </reference>
        </references>
      </pivotArea>
    </format>
    <format dxfId="1296">
      <pivotArea dataOnly="0" labelOnly="1" fieldPosition="0">
        <references count="5">
          <reference field="11" count="1" selected="0">
            <x v="10"/>
          </reference>
          <reference field="13" count="1" selected="0">
            <x v="4"/>
          </reference>
          <reference field="15" count="1" selected="0">
            <x v="13"/>
          </reference>
          <reference field="21" count="1" selected="0">
            <x v="82"/>
          </reference>
          <reference field="22" count="1">
            <x v="130"/>
          </reference>
        </references>
      </pivotArea>
    </format>
    <format dxfId="1295">
      <pivotArea dataOnly="0" labelOnly="1" fieldPosition="0">
        <references count="5">
          <reference field="11" count="1" selected="0">
            <x v="10"/>
          </reference>
          <reference field="13" count="1" selected="0">
            <x v="4"/>
          </reference>
          <reference field="15" count="1" selected="0">
            <x v="13"/>
          </reference>
          <reference field="21" count="1" selected="0">
            <x v="85"/>
          </reference>
          <reference field="22" count="1">
            <x v="113"/>
          </reference>
        </references>
      </pivotArea>
    </format>
    <format dxfId="1294">
      <pivotArea dataOnly="0" labelOnly="1" fieldPosition="0">
        <references count="5">
          <reference field="11" count="1" selected="0">
            <x v="10"/>
          </reference>
          <reference field="13" count="1" selected="0">
            <x v="4"/>
          </reference>
          <reference field="15" count="1" selected="0">
            <x v="13"/>
          </reference>
          <reference field="21" count="1" selected="0">
            <x v="86"/>
          </reference>
          <reference field="22" count="1">
            <x v="112"/>
          </reference>
        </references>
      </pivotArea>
    </format>
    <format dxfId="1293">
      <pivotArea dataOnly="0" labelOnly="1" fieldPosition="0">
        <references count="5">
          <reference field="11" count="1" selected="0">
            <x v="10"/>
          </reference>
          <reference field="13" count="1" selected="0">
            <x v="4"/>
          </reference>
          <reference field="15" count="1" selected="0">
            <x v="13"/>
          </reference>
          <reference field="21" count="1" selected="0">
            <x v="88"/>
          </reference>
          <reference field="22" count="1">
            <x v="22"/>
          </reference>
        </references>
      </pivotArea>
    </format>
    <format dxfId="1292">
      <pivotArea dataOnly="0" labelOnly="1" fieldPosition="0">
        <references count="5">
          <reference field="11" count="1" selected="0">
            <x v="10"/>
          </reference>
          <reference field="13" count="1" selected="0">
            <x v="4"/>
          </reference>
          <reference field="15" count="1" selected="0">
            <x v="13"/>
          </reference>
          <reference field="21" count="1" selected="0">
            <x v="90"/>
          </reference>
          <reference field="22" count="1">
            <x v="24"/>
          </reference>
        </references>
      </pivotArea>
    </format>
    <format dxfId="1291">
      <pivotArea dataOnly="0" labelOnly="1" fieldPosition="0">
        <references count="5">
          <reference field="11" count="1" selected="0">
            <x v="10"/>
          </reference>
          <reference field="13" count="1" selected="0">
            <x v="4"/>
          </reference>
          <reference field="15" count="1" selected="0">
            <x v="13"/>
          </reference>
          <reference field="21" count="1" selected="0">
            <x v="91"/>
          </reference>
          <reference field="22" count="1">
            <x v="58"/>
          </reference>
        </references>
      </pivotArea>
    </format>
    <format dxfId="1290">
      <pivotArea dataOnly="0" labelOnly="1" fieldPosition="0">
        <references count="5">
          <reference field="11" count="1" selected="0">
            <x v="10"/>
          </reference>
          <reference field="13" count="1" selected="0">
            <x v="4"/>
          </reference>
          <reference field="15" count="1" selected="0">
            <x v="13"/>
          </reference>
          <reference field="21" count="1" selected="0">
            <x v="94"/>
          </reference>
          <reference field="22" count="1">
            <x v="110"/>
          </reference>
        </references>
      </pivotArea>
    </format>
    <format dxfId="1289">
      <pivotArea dataOnly="0" labelOnly="1" fieldPosition="0">
        <references count="5">
          <reference field="11" count="1" selected="0">
            <x v="10"/>
          </reference>
          <reference field="13" count="1" selected="0">
            <x v="4"/>
          </reference>
          <reference field="15" count="1" selected="0">
            <x v="13"/>
          </reference>
          <reference field="21" count="1" selected="0">
            <x v="96"/>
          </reference>
          <reference field="22" count="1">
            <x v="57"/>
          </reference>
        </references>
      </pivotArea>
    </format>
    <format dxfId="1288">
      <pivotArea dataOnly="0" labelOnly="1" fieldPosition="0">
        <references count="5">
          <reference field="11" count="1" selected="0">
            <x v="10"/>
          </reference>
          <reference field="13" count="1" selected="0">
            <x v="4"/>
          </reference>
          <reference field="15" count="1" selected="0">
            <x v="13"/>
          </reference>
          <reference field="21" count="1" selected="0">
            <x v="99"/>
          </reference>
          <reference field="22" count="1">
            <x v="121"/>
          </reference>
        </references>
      </pivotArea>
    </format>
    <format dxfId="1287">
      <pivotArea dataOnly="0" labelOnly="1" fieldPosition="0">
        <references count="5">
          <reference field="11" count="1" selected="0">
            <x v="10"/>
          </reference>
          <reference field="13" count="1" selected="0">
            <x v="4"/>
          </reference>
          <reference field="15" count="1" selected="0">
            <x v="13"/>
          </reference>
          <reference field="21" count="1" selected="0">
            <x v="106"/>
          </reference>
          <reference field="22" count="1">
            <x v="46"/>
          </reference>
        </references>
      </pivotArea>
    </format>
    <format dxfId="1286">
      <pivotArea dataOnly="0" labelOnly="1" fieldPosition="0">
        <references count="5">
          <reference field="11" count="1" selected="0">
            <x v="10"/>
          </reference>
          <reference field="13" count="1" selected="0">
            <x v="4"/>
          </reference>
          <reference field="15" count="1" selected="0">
            <x v="13"/>
          </reference>
          <reference field="21" count="1" selected="0">
            <x v="107"/>
          </reference>
          <reference field="22" count="1">
            <x v="132"/>
          </reference>
        </references>
      </pivotArea>
    </format>
    <format dxfId="1285">
      <pivotArea dataOnly="0" labelOnly="1" fieldPosition="0">
        <references count="5">
          <reference field="11" count="1" selected="0">
            <x v="10"/>
          </reference>
          <reference field="13" count="1" selected="0">
            <x v="4"/>
          </reference>
          <reference field="15" count="1" selected="0">
            <x v="13"/>
          </reference>
          <reference field="21" count="1" selected="0">
            <x v="109"/>
          </reference>
          <reference field="22" count="1">
            <x v="53"/>
          </reference>
        </references>
      </pivotArea>
    </format>
    <format dxfId="1284">
      <pivotArea dataOnly="0" labelOnly="1" fieldPosition="0">
        <references count="5">
          <reference field="11" count="1" selected="0">
            <x v="10"/>
          </reference>
          <reference field="13" count="1" selected="0">
            <x v="4"/>
          </reference>
          <reference field="15" count="1" selected="0">
            <x v="13"/>
          </reference>
          <reference field="21" count="1" selected="0">
            <x v="110"/>
          </reference>
          <reference field="22" count="1">
            <x v="114"/>
          </reference>
        </references>
      </pivotArea>
    </format>
    <format dxfId="1283">
      <pivotArea dataOnly="0" labelOnly="1" fieldPosition="0">
        <references count="5">
          <reference field="11" count="1" selected="0">
            <x v="10"/>
          </reference>
          <reference field="13" count="1" selected="0">
            <x v="4"/>
          </reference>
          <reference field="15" count="1" selected="0">
            <x v="13"/>
          </reference>
          <reference field="21" count="1" selected="0">
            <x v="114"/>
          </reference>
          <reference field="22" count="1">
            <x v="32"/>
          </reference>
        </references>
      </pivotArea>
    </format>
    <format dxfId="1282">
      <pivotArea dataOnly="0" labelOnly="1" fieldPosition="0">
        <references count="5">
          <reference field="11" count="1" selected="0">
            <x v="10"/>
          </reference>
          <reference field="13" count="1" selected="0">
            <x v="4"/>
          </reference>
          <reference field="15" count="1" selected="0">
            <x v="13"/>
          </reference>
          <reference field="21" count="1" selected="0">
            <x v="123"/>
          </reference>
          <reference field="22" count="1">
            <x v="80"/>
          </reference>
        </references>
      </pivotArea>
    </format>
    <format dxfId="1281">
      <pivotArea dataOnly="0" labelOnly="1" fieldPosition="0">
        <references count="5">
          <reference field="11" count="1" selected="0">
            <x v="10"/>
          </reference>
          <reference field="13" count="1" selected="0">
            <x v="4"/>
          </reference>
          <reference field="15" count="1" selected="0">
            <x v="13"/>
          </reference>
          <reference field="21" count="1" selected="0">
            <x v="124"/>
          </reference>
          <reference field="22" count="1">
            <x v="81"/>
          </reference>
        </references>
      </pivotArea>
    </format>
    <format dxfId="1280">
      <pivotArea dataOnly="0" labelOnly="1" fieldPosition="0">
        <references count="5">
          <reference field="11" count="1" selected="0">
            <x v="10"/>
          </reference>
          <reference field="13" count="1" selected="0">
            <x v="4"/>
          </reference>
          <reference field="15" count="1" selected="0">
            <x v="13"/>
          </reference>
          <reference field="21" count="1" selected="0">
            <x v="126"/>
          </reference>
          <reference field="22" count="1">
            <x v="87"/>
          </reference>
        </references>
      </pivotArea>
    </format>
    <format dxfId="1279">
      <pivotArea dataOnly="0" labelOnly="1" fieldPosition="0">
        <references count="5">
          <reference field="11" count="1" selected="0">
            <x v="10"/>
          </reference>
          <reference field="13" count="1" selected="0">
            <x v="4"/>
          </reference>
          <reference field="15" count="1" selected="0">
            <x v="13"/>
          </reference>
          <reference field="21" count="1" selected="0">
            <x v="127"/>
          </reference>
          <reference field="22" count="1">
            <x v="41"/>
          </reference>
        </references>
      </pivotArea>
    </format>
    <format dxfId="1278">
      <pivotArea dataOnly="0" labelOnly="1" fieldPosition="0">
        <references count="5">
          <reference field="11" count="1" selected="0">
            <x v="10"/>
          </reference>
          <reference field="13" count="1" selected="0">
            <x v="4"/>
          </reference>
          <reference field="15" count="1" selected="0">
            <x v="13"/>
          </reference>
          <reference field="21" count="1" selected="0">
            <x v="131"/>
          </reference>
          <reference field="22" count="1">
            <x v="147"/>
          </reference>
        </references>
      </pivotArea>
    </format>
    <format dxfId="1277">
      <pivotArea dataOnly="0" labelOnly="1" fieldPosition="0">
        <references count="5">
          <reference field="11" count="1" selected="0">
            <x v="10"/>
          </reference>
          <reference field="13" count="1" selected="0">
            <x v="4"/>
          </reference>
          <reference field="15" count="1" selected="0">
            <x v="13"/>
          </reference>
          <reference field="21" count="1" selected="0">
            <x v="136"/>
          </reference>
          <reference field="22" count="1">
            <x v="136"/>
          </reference>
        </references>
      </pivotArea>
    </format>
    <format dxfId="1276">
      <pivotArea dataOnly="0" labelOnly="1" fieldPosition="0">
        <references count="5">
          <reference field="11" count="1" selected="0">
            <x v="10"/>
          </reference>
          <reference field="13" count="1" selected="0">
            <x v="4"/>
          </reference>
          <reference field="15" count="1" selected="0">
            <x v="13"/>
          </reference>
          <reference field="21" count="1" selected="0">
            <x v="143"/>
          </reference>
          <reference field="22" count="1">
            <x v="137"/>
          </reference>
        </references>
      </pivotArea>
    </format>
    <format dxfId="1275">
      <pivotArea dataOnly="0" labelOnly="1" fieldPosition="0">
        <references count="5">
          <reference field="11" count="1" selected="0">
            <x v="10"/>
          </reference>
          <reference field="13" count="1" selected="0">
            <x v="4"/>
          </reference>
          <reference field="15" count="1" selected="0">
            <x v="22"/>
          </reference>
          <reference field="21" count="1" selected="0">
            <x v="46"/>
          </reference>
          <reference field="22" count="1">
            <x v="21"/>
          </reference>
        </references>
      </pivotArea>
    </format>
    <format dxfId="1274">
      <pivotArea dataOnly="0" labelOnly="1" fieldPosition="0">
        <references count="5">
          <reference field="11" count="1" selected="0">
            <x v="10"/>
          </reference>
          <reference field="13" count="1" selected="0">
            <x v="4"/>
          </reference>
          <reference field="15" count="1" selected="0">
            <x v="23"/>
          </reference>
          <reference field="21" count="1" selected="0">
            <x v="46"/>
          </reference>
          <reference field="22" count="1">
            <x v="21"/>
          </reference>
        </references>
      </pivotArea>
    </format>
    <format dxfId="1273">
      <pivotArea dataOnly="0" labelOnly="1" fieldPosition="0">
        <references count="5">
          <reference field="11" count="1" selected="0">
            <x v="10"/>
          </reference>
          <reference field="13" count="1" selected="0">
            <x v="4"/>
          </reference>
          <reference field="15" count="1" selected="0">
            <x v="51"/>
          </reference>
          <reference field="21" count="1" selected="0">
            <x v="0"/>
          </reference>
          <reference field="22" count="1">
            <x v="29"/>
          </reference>
        </references>
      </pivotArea>
    </format>
    <format dxfId="1272">
      <pivotArea dataOnly="0" labelOnly="1" fieldPosition="0">
        <references count="5">
          <reference field="11" count="1" selected="0">
            <x v="10"/>
          </reference>
          <reference field="13" count="1" selected="0">
            <x v="4"/>
          </reference>
          <reference field="15" count="1" selected="0">
            <x v="51"/>
          </reference>
          <reference field="21" count="1" selected="0">
            <x v="1"/>
          </reference>
          <reference field="22" count="1">
            <x v="139"/>
          </reference>
        </references>
      </pivotArea>
    </format>
    <format dxfId="1271">
      <pivotArea dataOnly="0" labelOnly="1" fieldPosition="0">
        <references count="5">
          <reference field="11" count="1" selected="0">
            <x v="10"/>
          </reference>
          <reference field="13" count="1" selected="0">
            <x v="4"/>
          </reference>
          <reference field="15" count="1" selected="0">
            <x v="51"/>
          </reference>
          <reference field="21" count="1" selected="0">
            <x v="2"/>
          </reference>
          <reference field="22" count="1">
            <x v="51"/>
          </reference>
        </references>
      </pivotArea>
    </format>
    <format dxfId="1270">
      <pivotArea dataOnly="0" labelOnly="1" fieldPosition="0">
        <references count="5">
          <reference field="11" count="1" selected="0">
            <x v="10"/>
          </reference>
          <reference field="13" count="1" selected="0">
            <x v="4"/>
          </reference>
          <reference field="15" count="1" selected="0">
            <x v="51"/>
          </reference>
          <reference field="21" count="1" selected="0">
            <x v="3"/>
          </reference>
          <reference field="22" count="1">
            <x v="140"/>
          </reference>
        </references>
      </pivotArea>
    </format>
    <format dxfId="1269">
      <pivotArea dataOnly="0" labelOnly="1" fieldPosition="0">
        <references count="5">
          <reference field="11" count="1" selected="0">
            <x v="10"/>
          </reference>
          <reference field="13" count="1" selected="0">
            <x v="4"/>
          </reference>
          <reference field="15" count="1" selected="0">
            <x v="51"/>
          </reference>
          <reference field="21" count="1" selected="0">
            <x v="4"/>
          </reference>
          <reference field="22" count="1">
            <x v="111"/>
          </reference>
        </references>
      </pivotArea>
    </format>
    <format dxfId="1268">
      <pivotArea dataOnly="0" labelOnly="1" fieldPosition="0">
        <references count="5">
          <reference field="11" count="1" selected="0">
            <x v="10"/>
          </reference>
          <reference field="13" count="1" selected="0">
            <x v="4"/>
          </reference>
          <reference field="15" count="1" selected="0">
            <x v="51"/>
          </reference>
          <reference field="21" count="1" selected="0">
            <x v="5"/>
          </reference>
          <reference field="22" count="1">
            <x v="96"/>
          </reference>
        </references>
      </pivotArea>
    </format>
    <format dxfId="1267">
      <pivotArea dataOnly="0" labelOnly="1" fieldPosition="0">
        <references count="5">
          <reference field="11" count="1" selected="0">
            <x v="10"/>
          </reference>
          <reference field="13" count="1" selected="0">
            <x v="4"/>
          </reference>
          <reference field="15" count="1" selected="0">
            <x v="51"/>
          </reference>
          <reference field="21" count="1" selected="0">
            <x v="6"/>
          </reference>
          <reference field="22" count="1">
            <x v="47"/>
          </reference>
        </references>
      </pivotArea>
    </format>
    <format dxfId="1266">
      <pivotArea dataOnly="0" labelOnly="1" fieldPosition="0">
        <references count="5">
          <reference field="11" count="1" selected="0">
            <x v="10"/>
          </reference>
          <reference field="13" count="1" selected="0">
            <x v="4"/>
          </reference>
          <reference field="15" count="1" selected="0">
            <x v="51"/>
          </reference>
          <reference field="21" count="1" selected="0">
            <x v="7"/>
          </reference>
          <reference field="22" count="1">
            <x v="52"/>
          </reference>
        </references>
      </pivotArea>
    </format>
    <format dxfId="1265">
      <pivotArea dataOnly="0" labelOnly="1" fieldPosition="0">
        <references count="5">
          <reference field="11" count="1" selected="0">
            <x v="10"/>
          </reference>
          <reference field="13" count="1" selected="0">
            <x v="4"/>
          </reference>
          <reference field="15" count="1" selected="0">
            <x v="51"/>
          </reference>
          <reference field="21" count="1" selected="0">
            <x v="8"/>
          </reference>
          <reference field="22" count="1">
            <x v="23"/>
          </reference>
        </references>
      </pivotArea>
    </format>
    <format dxfId="1264">
      <pivotArea dataOnly="0" labelOnly="1" fieldPosition="0">
        <references count="5">
          <reference field="11" count="1" selected="0">
            <x v="10"/>
          </reference>
          <reference field="13" count="1" selected="0">
            <x v="4"/>
          </reference>
          <reference field="15" count="1" selected="0">
            <x v="51"/>
          </reference>
          <reference field="21" count="1" selected="0">
            <x v="9"/>
          </reference>
          <reference field="22" count="1">
            <x v="27"/>
          </reference>
        </references>
      </pivotArea>
    </format>
    <format dxfId="1263">
      <pivotArea dataOnly="0" labelOnly="1" fieldPosition="0">
        <references count="5">
          <reference field="11" count="1" selected="0">
            <x v="10"/>
          </reference>
          <reference field="13" count="1" selected="0">
            <x v="4"/>
          </reference>
          <reference field="15" count="1" selected="0">
            <x v="51"/>
          </reference>
          <reference field="21" count="1" selected="0">
            <x v="10"/>
          </reference>
          <reference field="22" count="1">
            <x v="28"/>
          </reference>
        </references>
      </pivotArea>
    </format>
    <format dxfId="1262">
      <pivotArea dataOnly="0" labelOnly="1" fieldPosition="0">
        <references count="5">
          <reference field="11" count="1" selected="0">
            <x v="10"/>
          </reference>
          <reference field="13" count="1" selected="0">
            <x v="4"/>
          </reference>
          <reference field="15" count="1" selected="0">
            <x v="51"/>
          </reference>
          <reference field="21" count="1" selected="0">
            <x v="11"/>
          </reference>
          <reference field="22" count="1">
            <x v="2"/>
          </reference>
        </references>
      </pivotArea>
    </format>
    <format dxfId="1261">
      <pivotArea dataOnly="0" labelOnly="1" fieldPosition="0">
        <references count="5">
          <reference field="11" count="1" selected="0">
            <x v="10"/>
          </reference>
          <reference field="13" count="1" selected="0">
            <x v="4"/>
          </reference>
          <reference field="15" count="1" selected="0">
            <x v="51"/>
          </reference>
          <reference field="21" count="1" selected="0">
            <x v="12"/>
          </reference>
          <reference field="22" count="1">
            <x v="1"/>
          </reference>
        </references>
      </pivotArea>
    </format>
    <format dxfId="1260">
      <pivotArea dataOnly="0" labelOnly="1" fieldPosition="0">
        <references count="5">
          <reference field="11" count="1" selected="0">
            <x v="10"/>
          </reference>
          <reference field="13" count="1" selected="0">
            <x v="4"/>
          </reference>
          <reference field="15" count="1" selected="0">
            <x v="51"/>
          </reference>
          <reference field="21" count="1" selected="0">
            <x v="13"/>
          </reference>
          <reference field="22" count="1">
            <x v="3"/>
          </reference>
        </references>
      </pivotArea>
    </format>
    <format dxfId="1259">
      <pivotArea dataOnly="0" labelOnly="1" fieldPosition="0">
        <references count="5">
          <reference field="11" count="1" selected="0">
            <x v="10"/>
          </reference>
          <reference field="13" count="1" selected="0">
            <x v="4"/>
          </reference>
          <reference field="15" count="1" selected="0">
            <x v="51"/>
          </reference>
          <reference field="21" count="1" selected="0">
            <x v="14"/>
          </reference>
          <reference field="22" count="1">
            <x v="54"/>
          </reference>
        </references>
      </pivotArea>
    </format>
    <format dxfId="1258">
      <pivotArea dataOnly="0" labelOnly="1" fieldPosition="0">
        <references count="5">
          <reference field="11" count="1" selected="0">
            <x v="10"/>
          </reference>
          <reference field="13" count="1" selected="0">
            <x v="4"/>
          </reference>
          <reference field="15" count="1" selected="0">
            <x v="51"/>
          </reference>
          <reference field="21" count="1" selected="0">
            <x v="15"/>
          </reference>
          <reference field="22" count="1">
            <x v="82"/>
          </reference>
        </references>
      </pivotArea>
    </format>
    <format dxfId="1257">
      <pivotArea dataOnly="0" labelOnly="1" fieldPosition="0">
        <references count="5">
          <reference field="11" count="1" selected="0">
            <x v="10"/>
          </reference>
          <reference field="13" count="1" selected="0">
            <x v="4"/>
          </reference>
          <reference field="15" count="1" selected="0">
            <x v="51"/>
          </reference>
          <reference field="21" count="1" selected="0">
            <x v="16"/>
          </reference>
          <reference field="22" count="1">
            <x v="42"/>
          </reference>
        </references>
      </pivotArea>
    </format>
    <format dxfId="1256">
      <pivotArea dataOnly="0" labelOnly="1" fieldPosition="0">
        <references count="5">
          <reference field="11" count="1" selected="0">
            <x v="10"/>
          </reference>
          <reference field="13" count="1" selected="0">
            <x v="4"/>
          </reference>
          <reference field="15" count="1" selected="0">
            <x v="51"/>
          </reference>
          <reference field="21" count="1" selected="0">
            <x v="82"/>
          </reference>
          <reference field="22" count="1">
            <x v="130"/>
          </reference>
        </references>
      </pivotArea>
    </format>
    <format dxfId="1255">
      <pivotArea dataOnly="0" labelOnly="1" fieldPosition="0">
        <references count="5">
          <reference field="11" count="1" selected="0">
            <x v="11"/>
          </reference>
          <reference field="13" count="1" selected="0">
            <x v="1"/>
          </reference>
          <reference field="15" count="1" selected="0">
            <x v="8"/>
          </reference>
          <reference field="21" count="1" selected="0">
            <x v="118"/>
          </reference>
          <reference field="22" count="1">
            <x v="16"/>
          </reference>
        </references>
      </pivotArea>
    </format>
    <format dxfId="1254">
      <pivotArea dataOnly="0" labelOnly="1" fieldPosition="0">
        <references count="5">
          <reference field="11" count="1" selected="0">
            <x v="11"/>
          </reference>
          <reference field="13" count="1" selected="0">
            <x v="1"/>
          </reference>
          <reference field="15" count="1" selected="0">
            <x v="8"/>
          </reference>
          <reference field="21" count="1" selected="0">
            <x v="121"/>
          </reference>
          <reference field="22" count="1">
            <x v="15"/>
          </reference>
        </references>
      </pivotArea>
    </format>
    <format dxfId="1253">
      <pivotArea dataOnly="0" labelOnly="1" fieldPosition="0">
        <references count="5">
          <reference field="11" count="1" selected="0">
            <x v="11"/>
          </reference>
          <reference field="13" count="1" selected="0">
            <x v="7"/>
          </reference>
          <reference field="15" count="1" selected="0">
            <x v="9"/>
          </reference>
          <reference field="21" count="1" selected="0">
            <x v="25"/>
          </reference>
          <reference field="22" count="1">
            <x v="98"/>
          </reference>
        </references>
      </pivotArea>
    </format>
    <format dxfId="1252">
      <pivotArea dataOnly="0" labelOnly="1" fieldPosition="0">
        <references count="5">
          <reference field="11" count="1" selected="0">
            <x v="11"/>
          </reference>
          <reference field="13" count="1" selected="0">
            <x v="7"/>
          </reference>
          <reference field="15" count="1" selected="0">
            <x v="9"/>
          </reference>
          <reference field="21" count="1" selected="0">
            <x v="72"/>
          </reference>
          <reference field="22" count="1">
            <x v="83"/>
          </reference>
        </references>
      </pivotArea>
    </format>
    <format dxfId="1251">
      <pivotArea dataOnly="0" labelOnly="1" fieldPosition="0">
        <references count="5">
          <reference field="11" count="1" selected="0">
            <x v="11"/>
          </reference>
          <reference field="13" count="1" selected="0">
            <x v="7"/>
          </reference>
          <reference field="15" count="1" selected="0">
            <x v="9"/>
          </reference>
          <reference field="21" count="1" selected="0">
            <x v="97"/>
          </reference>
          <reference field="22" count="1">
            <x v="125"/>
          </reference>
        </references>
      </pivotArea>
    </format>
    <format dxfId="1250">
      <pivotArea dataOnly="0" labelOnly="1" fieldPosition="0">
        <references count="5">
          <reference field="11" count="1" selected="0">
            <x v="11"/>
          </reference>
          <reference field="13" count="1" selected="0">
            <x v="7"/>
          </reference>
          <reference field="15" count="1" selected="0">
            <x v="9"/>
          </reference>
          <reference field="21" count="1" selected="0">
            <x v="106"/>
          </reference>
          <reference field="22" count="1">
            <x v="46"/>
          </reference>
        </references>
      </pivotArea>
    </format>
    <format dxfId="1249">
      <pivotArea dataOnly="0" labelOnly="1" fieldPosition="0">
        <references count="5">
          <reference field="11" count="1" selected="0">
            <x v="11"/>
          </reference>
          <reference field="13" count="1" selected="0">
            <x v="4"/>
          </reference>
          <reference field="15" count="1" selected="0">
            <x v="16"/>
          </reference>
          <reference field="21" count="1" selected="0">
            <x v="65"/>
          </reference>
          <reference field="22" count="1">
            <x v="134"/>
          </reference>
        </references>
      </pivotArea>
    </format>
    <format dxfId="1248">
      <pivotArea dataOnly="0" labelOnly="1" fieldPosition="0">
        <references count="5">
          <reference field="11" count="1" selected="0">
            <x v="11"/>
          </reference>
          <reference field="13" count="1" selected="0">
            <x v="4"/>
          </reference>
          <reference field="15" count="1" selected="0">
            <x v="16"/>
          </reference>
          <reference field="21" count="1" selected="0">
            <x v="81"/>
          </reference>
          <reference field="22" count="1">
            <x v="135"/>
          </reference>
        </references>
      </pivotArea>
    </format>
    <format dxfId="1247">
      <pivotArea dataOnly="0" labelOnly="1" fieldPosition="0">
        <references count="5">
          <reference field="11" count="1" selected="0">
            <x v="11"/>
          </reference>
          <reference field="13" count="1" selected="0">
            <x v="4"/>
          </reference>
          <reference field="15" count="1" selected="0">
            <x v="16"/>
          </reference>
          <reference field="21" count="1" selected="0">
            <x v="98"/>
          </reference>
          <reference field="22" count="1">
            <x v="30"/>
          </reference>
        </references>
      </pivotArea>
    </format>
    <format dxfId="1246">
      <pivotArea dataOnly="0" labelOnly="1" fieldPosition="0">
        <references count="5">
          <reference field="11" count="1" selected="0">
            <x v="11"/>
          </reference>
          <reference field="13" count="1" selected="0">
            <x v="4"/>
          </reference>
          <reference field="15" count="1" selected="0">
            <x v="16"/>
          </reference>
          <reference field="21" count="1" selected="0">
            <x v="100"/>
          </reference>
          <reference field="22" count="1">
            <x v="124"/>
          </reference>
        </references>
      </pivotArea>
    </format>
    <format dxfId="1245">
      <pivotArea dataOnly="0" labelOnly="1" fieldPosition="0">
        <references count="5">
          <reference field="11" count="1" selected="0">
            <x v="11"/>
          </reference>
          <reference field="13" count="1" selected="0">
            <x v="4"/>
          </reference>
          <reference field="15" count="1" selected="0">
            <x v="16"/>
          </reference>
          <reference field="21" count="1" selected="0">
            <x v="101"/>
          </reference>
          <reference field="22" count="1">
            <x v="115"/>
          </reference>
        </references>
      </pivotArea>
    </format>
    <format dxfId="1244">
      <pivotArea dataOnly="0" labelOnly="1" fieldPosition="0">
        <references count="5">
          <reference field="11" count="1" selected="0">
            <x v="11"/>
          </reference>
          <reference field="13" count="1" selected="0">
            <x v="4"/>
          </reference>
          <reference field="15" count="1" selected="0">
            <x v="19"/>
          </reference>
          <reference field="21" count="1" selected="0">
            <x v="47"/>
          </reference>
          <reference field="22" count="1">
            <x v="148"/>
          </reference>
        </references>
      </pivotArea>
    </format>
    <format dxfId="1243">
      <pivotArea dataOnly="0" labelOnly="1" fieldPosition="0">
        <references count="5">
          <reference field="11" count="1" selected="0">
            <x v="11"/>
          </reference>
          <reference field="13" count="1" selected="0">
            <x v="4"/>
          </reference>
          <reference field="15" count="1" selected="0">
            <x v="19"/>
          </reference>
          <reference field="21" count="1" selected="0">
            <x v="78"/>
          </reference>
          <reference field="22" count="1">
            <x v="117"/>
          </reference>
        </references>
      </pivotArea>
    </format>
    <format dxfId="1242">
      <pivotArea dataOnly="0" labelOnly="1" fieldPosition="0">
        <references count="5">
          <reference field="11" count="1" selected="0">
            <x v="11"/>
          </reference>
          <reference field="13" count="1" selected="0">
            <x v="4"/>
          </reference>
          <reference field="15" count="1" selected="0">
            <x v="19"/>
          </reference>
          <reference field="21" count="1" selected="0">
            <x v="102"/>
          </reference>
          <reference field="22" count="1">
            <x v="91"/>
          </reference>
        </references>
      </pivotArea>
    </format>
    <format dxfId="1241">
      <pivotArea dataOnly="0" labelOnly="1" fieldPosition="0">
        <references count="5">
          <reference field="11" count="1" selected="0">
            <x v="11"/>
          </reference>
          <reference field="13" count="1" selected="0">
            <x v="4"/>
          </reference>
          <reference field="15" count="1" selected="0">
            <x v="19"/>
          </reference>
          <reference field="21" count="1" selected="0">
            <x v="104"/>
          </reference>
          <reference field="22" count="1">
            <x v="149"/>
          </reference>
        </references>
      </pivotArea>
    </format>
    <format dxfId="1240">
      <pivotArea dataOnly="0" labelOnly="1" fieldPosition="0">
        <references count="5">
          <reference field="11" count="1" selected="0">
            <x v="11"/>
          </reference>
          <reference field="13" count="1" selected="0">
            <x v="4"/>
          </reference>
          <reference field="15" count="1" selected="0">
            <x v="37"/>
          </reference>
          <reference field="21" count="1" selected="0">
            <x v="25"/>
          </reference>
          <reference field="22" count="1">
            <x v="98"/>
          </reference>
        </references>
      </pivotArea>
    </format>
    <format dxfId="1239">
      <pivotArea dataOnly="0" labelOnly="1" fieldPosition="0">
        <references count="5">
          <reference field="11" count="1" selected="0">
            <x v="11"/>
          </reference>
          <reference field="13" count="1" selected="0">
            <x v="4"/>
          </reference>
          <reference field="15" count="1" selected="0">
            <x v="37"/>
          </reference>
          <reference field="21" count="1" selected="0">
            <x v="81"/>
          </reference>
          <reference field="22" count="1">
            <x v="135"/>
          </reference>
        </references>
      </pivotArea>
    </format>
    <format dxfId="1238">
      <pivotArea dataOnly="0" labelOnly="1" fieldPosition="0">
        <references count="5">
          <reference field="11" count="1" selected="0">
            <x v="11"/>
          </reference>
          <reference field="13" count="1" selected="0">
            <x v="4"/>
          </reference>
          <reference field="15" count="1" selected="0">
            <x v="37"/>
          </reference>
          <reference field="21" count="1" selected="0">
            <x v="102"/>
          </reference>
          <reference field="22" count="1">
            <x v="91"/>
          </reference>
        </references>
      </pivotArea>
    </format>
    <format dxfId="1237">
      <pivotArea dataOnly="0" labelOnly="1" fieldPosition="0">
        <references count="5">
          <reference field="11" count="1" selected="0">
            <x v="11"/>
          </reference>
          <reference field="13" count="1" selected="0">
            <x v="4"/>
          </reference>
          <reference field="15" count="1" selected="0">
            <x v="37"/>
          </reference>
          <reference field="21" count="1" selected="0">
            <x v="103"/>
          </reference>
          <reference field="22" count="1">
            <x v="92"/>
          </reference>
        </references>
      </pivotArea>
    </format>
    <format dxfId="1236">
      <pivotArea dataOnly="0" labelOnly="1" fieldPosition="0">
        <references count="5">
          <reference field="11" count="1" selected="0">
            <x v="11"/>
          </reference>
          <reference field="13" count="1" selected="0">
            <x v="4"/>
          </reference>
          <reference field="15" count="1" selected="0">
            <x v="37"/>
          </reference>
          <reference field="21" count="1" selected="0">
            <x v="104"/>
          </reference>
          <reference field="22" count="1">
            <x v="149"/>
          </reference>
        </references>
      </pivotArea>
    </format>
    <format dxfId="1235">
      <pivotArea dataOnly="0" labelOnly="1" fieldPosition="0">
        <references count="5">
          <reference field="11" count="1" selected="0">
            <x v="11"/>
          </reference>
          <reference field="13" count="1" selected="0">
            <x v="7"/>
          </reference>
          <reference field="15" count="1" selected="0">
            <x v="45"/>
          </reference>
          <reference field="21" count="1" selected="0">
            <x v="25"/>
          </reference>
          <reference field="22" count="1">
            <x v="98"/>
          </reference>
        </references>
      </pivotArea>
    </format>
    <format dxfId="1234">
      <pivotArea dataOnly="0" labelOnly="1" fieldPosition="0">
        <references count="5">
          <reference field="11" count="1" selected="0">
            <x v="11"/>
          </reference>
          <reference field="13" count="1" selected="0">
            <x v="7"/>
          </reference>
          <reference field="15" count="1" selected="0">
            <x v="45"/>
          </reference>
          <reference field="21" count="1" selected="0">
            <x v="72"/>
          </reference>
          <reference field="22" count="1">
            <x v="83"/>
          </reference>
        </references>
      </pivotArea>
    </format>
    <format dxfId="1233">
      <pivotArea dataOnly="0" labelOnly="1" fieldPosition="0">
        <references count="5">
          <reference field="11" count="1" selected="0">
            <x v="11"/>
          </reference>
          <reference field="13" count="1" selected="0">
            <x v="7"/>
          </reference>
          <reference field="15" count="1" selected="0">
            <x v="45"/>
          </reference>
          <reference field="21" count="1" selected="0">
            <x v="97"/>
          </reference>
          <reference field="22" count="1">
            <x v="125"/>
          </reference>
        </references>
      </pivotArea>
    </format>
    <format dxfId="1232">
      <pivotArea dataOnly="0" labelOnly="1" fieldPosition="0">
        <references count="5">
          <reference field="11" count="1" selected="0">
            <x v="11"/>
          </reference>
          <reference field="13" count="1" selected="0">
            <x v="7"/>
          </reference>
          <reference field="15" count="1" selected="0">
            <x v="45"/>
          </reference>
          <reference field="21" count="1" selected="0">
            <x v="106"/>
          </reference>
          <reference field="22" count="1">
            <x v="46"/>
          </reference>
        </references>
      </pivotArea>
    </format>
    <format dxfId="1231">
      <pivotArea dataOnly="0" labelOnly="1" fieldPosition="0">
        <references count="5">
          <reference field="11" count="1" selected="0">
            <x v="12"/>
          </reference>
          <reference field="13" count="1" selected="0">
            <x v="5"/>
          </reference>
          <reference field="15" count="1" selected="0">
            <x v="2"/>
          </reference>
          <reference field="21" count="1" selected="0">
            <x v="19"/>
          </reference>
          <reference field="22" count="1">
            <x v="68"/>
          </reference>
        </references>
      </pivotArea>
    </format>
    <format dxfId="1230">
      <pivotArea dataOnly="0" labelOnly="1" fieldPosition="0">
        <references count="5">
          <reference field="11" count="1" selected="0">
            <x v="12"/>
          </reference>
          <reference field="13" count="1" selected="0">
            <x v="5"/>
          </reference>
          <reference field="15" count="1" selected="0">
            <x v="2"/>
          </reference>
          <reference field="21" count="1" selected="0">
            <x v="25"/>
          </reference>
          <reference field="22" count="1">
            <x v="98"/>
          </reference>
        </references>
      </pivotArea>
    </format>
    <format dxfId="1229">
      <pivotArea dataOnly="0" labelOnly="1" fieldPosition="0">
        <references count="5">
          <reference field="11" count="1" selected="0">
            <x v="12"/>
          </reference>
          <reference field="13" count="1" selected="0">
            <x v="5"/>
          </reference>
          <reference field="15" count="1" selected="0">
            <x v="2"/>
          </reference>
          <reference field="21" count="1" selected="0">
            <x v="27"/>
          </reference>
          <reference field="22" count="1">
            <x v="146"/>
          </reference>
        </references>
      </pivotArea>
    </format>
    <format dxfId="1228">
      <pivotArea dataOnly="0" labelOnly="1" fieldPosition="0">
        <references count="5">
          <reference field="11" count="1" selected="0">
            <x v="12"/>
          </reference>
          <reference field="13" count="1" selected="0">
            <x v="5"/>
          </reference>
          <reference field="15" count="1" selected="0">
            <x v="2"/>
          </reference>
          <reference field="21" count="1" selected="0">
            <x v="35"/>
          </reference>
          <reference field="22" count="1">
            <x v="67"/>
          </reference>
        </references>
      </pivotArea>
    </format>
    <format dxfId="1227">
      <pivotArea dataOnly="0" labelOnly="1" fieldPosition="0">
        <references count="5">
          <reference field="11" count="1" selected="0">
            <x v="12"/>
          </reference>
          <reference field="13" count="1" selected="0">
            <x v="5"/>
          </reference>
          <reference field="15" count="1" selected="0">
            <x v="2"/>
          </reference>
          <reference field="21" count="1" selected="0">
            <x v="36"/>
          </reference>
          <reference field="22" count="1">
            <x v="12"/>
          </reference>
        </references>
      </pivotArea>
    </format>
    <format dxfId="1226">
      <pivotArea dataOnly="0" labelOnly="1" fieldPosition="0">
        <references count="5">
          <reference field="11" count="1" selected="0">
            <x v="12"/>
          </reference>
          <reference field="13" count="1" selected="0">
            <x v="5"/>
          </reference>
          <reference field="15" count="1" selected="0">
            <x v="2"/>
          </reference>
          <reference field="21" count="1" selected="0">
            <x v="47"/>
          </reference>
          <reference field="22" count="1">
            <x v="148"/>
          </reference>
        </references>
      </pivotArea>
    </format>
    <format dxfId="1225">
      <pivotArea dataOnly="0" labelOnly="1" fieldPosition="0">
        <references count="5">
          <reference field="11" count="1" selected="0">
            <x v="12"/>
          </reference>
          <reference field="13" count="1" selected="0">
            <x v="5"/>
          </reference>
          <reference field="15" count="1" selected="0">
            <x v="2"/>
          </reference>
          <reference field="21" count="1" selected="0">
            <x v="53"/>
          </reference>
          <reference field="22" count="1">
            <x v="102"/>
          </reference>
        </references>
      </pivotArea>
    </format>
    <format dxfId="1224">
      <pivotArea dataOnly="0" labelOnly="1" fieldPosition="0">
        <references count="5">
          <reference field="11" count="1" selected="0">
            <x v="12"/>
          </reference>
          <reference field="13" count="1" selected="0">
            <x v="5"/>
          </reference>
          <reference field="15" count="1" selected="0">
            <x v="2"/>
          </reference>
          <reference field="21" count="1" selected="0">
            <x v="56"/>
          </reference>
          <reference field="22" count="1">
            <x v="105"/>
          </reference>
        </references>
      </pivotArea>
    </format>
    <format dxfId="1223">
      <pivotArea dataOnly="0" labelOnly="1" fieldPosition="0">
        <references count="5">
          <reference field="11" count="1" selected="0">
            <x v="12"/>
          </reference>
          <reference field="13" count="1" selected="0">
            <x v="5"/>
          </reference>
          <reference field="15" count="1" selected="0">
            <x v="2"/>
          </reference>
          <reference field="21" count="1" selected="0">
            <x v="91"/>
          </reference>
          <reference field="22" count="1">
            <x v="58"/>
          </reference>
        </references>
      </pivotArea>
    </format>
    <format dxfId="1222">
      <pivotArea dataOnly="0" labelOnly="1" fieldPosition="0">
        <references count="5">
          <reference field="11" count="1" selected="0">
            <x v="12"/>
          </reference>
          <reference field="13" count="1" selected="0">
            <x v="5"/>
          </reference>
          <reference field="15" count="1" selected="0">
            <x v="2"/>
          </reference>
          <reference field="21" count="1" selected="0">
            <x v="96"/>
          </reference>
          <reference field="22" count="1">
            <x v="57"/>
          </reference>
        </references>
      </pivotArea>
    </format>
    <format dxfId="1221">
      <pivotArea dataOnly="0" labelOnly="1" fieldPosition="0">
        <references count="5">
          <reference field="11" count="1" selected="0">
            <x v="12"/>
          </reference>
          <reference field="13" count="1" selected="0">
            <x v="5"/>
          </reference>
          <reference field="15" count="1" selected="0">
            <x v="2"/>
          </reference>
          <reference field="21" count="1" selected="0">
            <x v="106"/>
          </reference>
          <reference field="22" count="1">
            <x v="46"/>
          </reference>
        </references>
      </pivotArea>
    </format>
    <format dxfId="1220">
      <pivotArea dataOnly="0" labelOnly="1" fieldPosition="0">
        <references count="5">
          <reference field="11" count="1" selected="0">
            <x v="12"/>
          </reference>
          <reference field="13" count="1" selected="0">
            <x v="1"/>
          </reference>
          <reference field="15" count="1" selected="0">
            <x v="3"/>
          </reference>
          <reference field="21" count="1" selected="0">
            <x v="121"/>
          </reference>
          <reference field="22" count="1">
            <x v="15"/>
          </reference>
        </references>
      </pivotArea>
    </format>
    <format dxfId="1219">
      <pivotArea dataOnly="0" labelOnly="1" fieldPosition="0">
        <references count="5">
          <reference field="11" count="1" selected="0">
            <x v="12"/>
          </reference>
          <reference field="13" count="1" selected="0">
            <x v="1"/>
          </reference>
          <reference field="15" count="1" selected="0">
            <x v="20"/>
          </reference>
          <reference field="21" count="1" selected="0">
            <x v="75"/>
          </reference>
          <reference field="22" count="1">
            <x v="120"/>
          </reference>
        </references>
      </pivotArea>
    </format>
    <format dxfId="1218">
      <pivotArea dataOnly="0" labelOnly="1" fieldPosition="0">
        <references count="5">
          <reference field="11" count="1" selected="0">
            <x v="12"/>
          </reference>
          <reference field="13" count="1" selected="0">
            <x v="1"/>
          </reference>
          <reference field="15" count="1" selected="0">
            <x v="20"/>
          </reference>
          <reference field="21" count="1" selected="0">
            <x v="81"/>
          </reference>
          <reference field="22" count="1">
            <x v="135"/>
          </reference>
        </references>
      </pivotArea>
    </format>
    <format dxfId="1217">
      <pivotArea dataOnly="0" labelOnly="1" fieldPosition="0">
        <references count="5">
          <reference field="11" count="1" selected="0">
            <x v="12"/>
          </reference>
          <reference field="13" count="1" selected="0">
            <x v="1"/>
          </reference>
          <reference field="15" count="1" selected="0">
            <x v="20"/>
          </reference>
          <reference field="21" count="1" selected="0">
            <x v="82"/>
          </reference>
          <reference field="22" count="1">
            <x v="130"/>
          </reference>
        </references>
      </pivotArea>
    </format>
    <format dxfId="1216">
      <pivotArea dataOnly="0" labelOnly="1" fieldPosition="0">
        <references count="5">
          <reference field="11" count="1" selected="0">
            <x v="12"/>
          </reference>
          <reference field="13" count="1" selected="0">
            <x v="1"/>
          </reference>
          <reference field="15" count="1" selected="0">
            <x v="20"/>
          </reference>
          <reference field="21" count="1" selected="0">
            <x v="102"/>
          </reference>
          <reference field="22" count="1">
            <x v="91"/>
          </reference>
        </references>
      </pivotArea>
    </format>
    <format dxfId="1215">
      <pivotArea dataOnly="0" labelOnly="1" fieldPosition="0">
        <references count="5">
          <reference field="11" count="1" selected="0">
            <x v="12"/>
          </reference>
          <reference field="13" count="1" selected="0">
            <x v="1"/>
          </reference>
          <reference field="15" count="1" selected="0">
            <x v="20"/>
          </reference>
          <reference field="21" count="1" selected="0">
            <x v="104"/>
          </reference>
          <reference field="22" count="1">
            <x v="149"/>
          </reference>
        </references>
      </pivotArea>
    </format>
    <format dxfId="1214">
      <pivotArea dataOnly="0" labelOnly="1" fieldPosition="0">
        <references count="5">
          <reference field="11" count="1" selected="0">
            <x v="12"/>
          </reference>
          <reference field="13" count="1" selected="0">
            <x v="1"/>
          </reference>
          <reference field="15" count="1" selected="0">
            <x v="20"/>
          </reference>
          <reference field="21" count="1" selected="0">
            <x v="105"/>
          </reference>
          <reference field="22" count="1">
            <x v="90"/>
          </reference>
        </references>
      </pivotArea>
    </format>
    <format dxfId="1213">
      <pivotArea dataOnly="0" labelOnly="1" fieldPosition="0">
        <references count="5">
          <reference field="11" count="1" selected="0">
            <x v="12"/>
          </reference>
          <reference field="13" count="1" selected="0">
            <x v="1"/>
          </reference>
          <reference field="15" count="1" selected="0">
            <x v="20"/>
          </reference>
          <reference field="21" count="1" selected="0">
            <x v="106"/>
          </reference>
          <reference field="22" count="1">
            <x v="46"/>
          </reference>
        </references>
      </pivotArea>
    </format>
    <format dxfId="1212">
      <pivotArea dataOnly="0" labelOnly="1" fieldPosition="0">
        <references count="5">
          <reference field="11" count="1" selected="0">
            <x v="12"/>
          </reference>
          <reference field="13" count="1" selected="0">
            <x v="1"/>
          </reference>
          <reference field="15" count="1" selected="0">
            <x v="20"/>
          </reference>
          <reference field="21" count="1" selected="0">
            <x v="109"/>
          </reference>
          <reference field="22" count="1">
            <x v="53"/>
          </reference>
        </references>
      </pivotArea>
    </format>
    <format dxfId="1211">
      <pivotArea dataOnly="0" labelOnly="1" fieldPosition="0">
        <references count="5">
          <reference field="11" count="1" selected="0">
            <x v="12"/>
          </reference>
          <reference field="13" count="1" selected="0">
            <x v="1"/>
          </reference>
          <reference field="15" count="1" selected="0">
            <x v="20"/>
          </reference>
          <reference field="21" count="1" selected="0">
            <x v="142"/>
          </reference>
          <reference field="22" count="1">
            <x v="143"/>
          </reference>
        </references>
      </pivotArea>
    </format>
    <format dxfId="1210">
      <pivotArea dataOnly="0" labelOnly="1" fieldPosition="0">
        <references count="5">
          <reference field="11" count="1" selected="0">
            <x v="12"/>
          </reference>
          <reference field="13" count="1" selected="0">
            <x v="5"/>
          </reference>
          <reference field="15" count="1" selected="0">
            <x v="25"/>
          </reference>
          <reference field="21" count="1" selected="0">
            <x v="41"/>
          </reference>
          <reference field="22" count="1">
            <x v="79"/>
          </reference>
        </references>
      </pivotArea>
    </format>
    <format dxfId="1209">
      <pivotArea dataOnly="0" labelOnly="1" fieldPosition="0">
        <references count="5">
          <reference field="11" count="1" selected="0">
            <x v="12"/>
          </reference>
          <reference field="13" count="1" selected="0">
            <x v="5"/>
          </reference>
          <reference field="15" count="1" selected="0">
            <x v="25"/>
          </reference>
          <reference field="21" count="1" selected="0">
            <x v="42"/>
          </reference>
          <reference field="22" count="1">
            <x v="75"/>
          </reference>
        </references>
      </pivotArea>
    </format>
    <format dxfId="1208">
      <pivotArea dataOnly="0" labelOnly="1" fieldPosition="0">
        <references count="5">
          <reference field="11" count="1" selected="0">
            <x v="12"/>
          </reference>
          <reference field="13" count="1" selected="0">
            <x v="5"/>
          </reference>
          <reference field="15" count="1" selected="0">
            <x v="25"/>
          </reference>
          <reference field="21" count="1" selected="0">
            <x v="48"/>
          </reference>
          <reference field="22" count="1">
            <x v="95"/>
          </reference>
        </references>
      </pivotArea>
    </format>
    <format dxfId="1207">
      <pivotArea dataOnly="0" labelOnly="1" fieldPosition="0">
        <references count="5">
          <reference field="11" count="1" selected="0">
            <x v="12"/>
          </reference>
          <reference field="13" count="1" selected="0">
            <x v="5"/>
          </reference>
          <reference field="15" count="1" selected="0">
            <x v="25"/>
          </reference>
          <reference field="21" count="1" selected="0">
            <x v="52"/>
          </reference>
          <reference field="22" count="1">
            <x v="48"/>
          </reference>
        </references>
      </pivotArea>
    </format>
    <format dxfId="1206">
      <pivotArea dataOnly="0" labelOnly="1" fieldPosition="0">
        <references count="5">
          <reference field="11" count="1" selected="0">
            <x v="12"/>
          </reference>
          <reference field="13" count="1" selected="0">
            <x v="5"/>
          </reference>
          <reference field="15" count="1" selected="0">
            <x v="25"/>
          </reference>
          <reference field="21" count="1" selected="0">
            <x v="137"/>
          </reference>
          <reference field="22" count="1">
            <x v="38"/>
          </reference>
        </references>
      </pivotArea>
    </format>
    <format dxfId="1205">
      <pivotArea dataOnly="0" labelOnly="1" fieldPosition="0">
        <references count="5">
          <reference field="11" count="1" selected="0">
            <x v="12"/>
          </reference>
          <reference field="13" count="1" selected="0">
            <x v="5"/>
          </reference>
          <reference field="15" count="1" selected="0">
            <x v="25"/>
          </reference>
          <reference field="21" count="1" selected="0">
            <x v="140"/>
          </reference>
          <reference field="22" count="1">
            <x v="84"/>
          </reference>
        </references>
      </pivotArea>
    </format>
    <format dxfId="1204">
      <pivotArea dataOnly="0" labelOnly="1" fieldPosition="0">
        <references count="5">
          <reference field="11" count="1" selected="0">
            <x v="12"/>
          </reference>
          <reference field="13" count="1" selected="0">
            <x v="1"/>
          </reference>
          <reference field="15" count="1" selected="0">
            <x v="26"/>
          </reference>
          <reference field="21" count="1" selected="0">
            <x v="23"/>
          </reference>
          <reference field="22" count="1">
            <x v="72"/>
          </reference>
        </references>
      </pivotArea>
    </format>
    <format dxfId="1203">
      <pivotArea dataOnly="0" labelOnly="1" fieldPosition="0">
        <references count="5">
          <reference field="11" count="1" selected="0">
            <x v="12"/>
          </reference>
          <reference field="13" count="1" selected="0">
            <x v="1"/>
          </reference>
          <reference field="15" count="1" selected="0">
            <x v="26"/>
          </reference>
          <reference field="21" count="1" selected="0">
            <x v="30"/>
          </reference>
          <reference field="22" count="1">
            <x v="99"/>
          </reference>
        </references>
      </pivotArea>
    </format>
    <format dxfId="1202">
      <pivotArea dataOnly="0" labelOnly="1" fieldPosition="0">
        <references count="5">
          <reference field="11" count="1" selected="0">
            <x v="12"/>
          </reference>
          <reference field="13" count="1" selected="0">
            <x v="1"/>
          </reference>
          <reference field="15" count="1" selected="0">
            <x v="26"/>
          </reference>
          <reference field="21" count="1" selected="0">
            <x v="31"/>
          </reference>
          <reference field="22" count="1">
            <x v="20"/>
          </reference>
        </references>
      </pivotArea>
    </format>
    <format dxfId="1201">
      <pivotArea dataOnly="0" labelOnly="1" fieldPosition="0">
        <references count="5">
          <reference field="11" count="1" selected="0">
            <x v="12"/>
          </reference>
          <reference field="13" count="1" selected="0">
            <x v="1"/>
          </reference>
          <reference field="15" count="1" selected="0">
            <x v="26"/>
          </reference>
          <reference field="21" count="1" selected="0">
            <x v="33"/>
          </reference>
          <reference field="22" count="1">
            <x v="62"/>
          </reference>
        </references>
      </pivotArea>
    </format>
    <format dxfId="1200">
      <pivotArea dataOnly="0" labelOnly="1" fieldPosition="0">
        <references count="5">
          <reference field="11" count="1" selected="0">
            <x v="12"/>
          </reference>
          <reference field="13" count="1" selected="0">
            <x v="1"/>
          </reference>
          <reference field="15" count="1" selected="0">
            <x v="26"/>
          </reference>
          <reference field="21" count="1" selected="0">
            <x v="36"/>
          </reference>
          <reference field="22" count="1">
            <x v="12"/>
          </reference>
        </references>
      </pivotArea>
    </format>
    <format dxfId="1199">
      <pivotArea dataOnly="0" labelOnly="1" fieldPosition="0">
        <references count="5">
          <reference field="11" count="1" selected="0">
            <x v="12"/>
          </reference>
          <reference field="13" count="1" selected="0">
            <x v="1"/>
          </reference>
          <reference field="15" count="1" selected="0">
            <x v="26"/>
          </reference>
          <reference field="21" count="1" selected="0">
            <x v="38"/>
          </reference>
          <reference field="22" count="1">
            <x v="86"/>
          </reference>
        </references>
      </pivotArea>
    </format>
    <format dxfId="1198">
      <pivotArea dataOnly="0" labelOnly="1" fieldPosition="0">
        <references count="5">
          <reference field="11" count="1" selected="0">
            <x v="12"/>
          </reference>
          <reference field="13" count="1" selected="0">
            <x v="1"/>
          </reference>
          <reference field="15" count="1" selected="0">
            <x v="26"/>
          </reference>
          <reference field="21" count="1" selected="0">
            <x v="46"/>
          </reference>
          <reference field="22" count="1">
            <x v="21"/>
          </reference>
        </references>
      </pivotArea>
    </format>
    <format dxfId="1197">
      <pivotArea dataOnly="0" labelOnly="1" fieldPosition="0">
        <references count="5">
          <reference field="11" count="1" selected="0">
            <x v="12"/>
          </reference>
          <reference field="13" count="1" selected="0">
            <x v="1"/>
          </reference>
          <reference field="15" count="1" selected="0">
            <x v="26"/>
          </reference>
          <reference field="21" count="1" selected="0">
            <x v="48"/>
          </reference>
          <reference field="22" count="1">
            <x v="95"/>
          </reference>
        </references>
      </pivotArea>
    </format>
    <format dxfId="1196">
      <pivotArea dataOnly="0" labelOnly="1" fieldPosition="0">
        <references count="5">
          <reference field="11" count="1" selected="0">
            <x v="12"/>
          </reference>
          <reference field="13" count="1" selected="0">
            <x v="1"/>
          </reference>
          <reference field="15" count="1" selected="0">
            <x v="26"/>
          </reference>
          <reference field="21" count="1" selected="0">
            <x v="69"/>
          </reference>
          <reference field="22" count="1">
            <x v="7"/>
          </reference>
        </references>
      </pivotArea>
    </format>
    <format dxfId="1195">
      <pivotArea dataOnly="0" labelOnly="1" fieldPosition="0">
        <references count="5">
          <reference field="11" count="1" selected="0">
            <x v="12"/>
          </reference>
          <reference field="13" count="1" selected="0">
            <x v="1"/>
          </reference>
          <reference field="15" count="1" selected="0">
            <x v="26"/>
          </reference>
          <reference field="21" count="1" selected="0">
            <x v="81"/>
          </reference>
          <reference field="22" count="1">
            <x v="135"/>
          </reference>
        </references>
      </pivotArea>
    </format>
    <format dxfId="1194">
      <pivotArea dataOnly="0" labelOnly="1" fieldPosition="0">
        <references count="5">
          <reference field="11" count="1" selected="0">
            <x v="12"/>
          </reference>
          <reference field="13" count="1" selected="0">
            <x v="1"/>
          </reference>
          <reference field="15" count="1" selected="0">
            <x v="26"/>
          </reference>
          <reference field="21" count="1" selected="0">
            <x v="106"/>
          </reference>
          <reference field="22" count="1">
            <x v="46"/>
          </reference>
        </references>
      </pivotArea>
    </format>
    <format dxfId="1193">
      <pivotArea dataOnly="0" labelOnly="1" fieldPosition="0">
        <references count="5">
          <reference field="11" count="1" selected="0">
            <x v="12"/>
          </reference>
          <reference field="13" count="1" selected="0">
            <x v="1"/>
          </reference>
          <reference field="15" count="1" selected="0">
            <x v="27"/>
          </reference>
          <reference field="21" count="1" selected="0">
            <x v="122"/>
          </reference>
          <reference field="22" count="1">
            <x v="13"/>
          </reference>
        </references>
      </pivotArea>
    </format>
    <format dxfId="1192">
      <pivotArea dataOnly="0" labelOnly="1" fieldPosition="0">
        <references count="5">
          <reference field="11" count="1" selected="0">
            <x v="12"/>
          </reference>
          <reference field="13" count="1" selected="0">
            <x v="1"/>
          </reference>
          <reference field="15" count="1" selected="0">
            <x v="35"/>
          </reference>
          <reference field="21" count="1" selected="0">
            <x v="81"/>
          </reference>
          <reference field="22" count="1">
            <x v="135"/>
          </reference>
        </references>
      </pivotArea>
    </format>
    <format dxfId="1191">
      <pivotArea dataOnly="0" labelOnly="1" fieldPosition="0">
        <references count="5">
          <reference field="11" count="1" selected="0">
            <x v="12"/>
          </reference>
          <reference field="13" count="1" selected="0">
            <x v="1"/>
          </reference>
          <reference field="15" count="1" selected="0">
            <x v="35"/>
          </reference>
          <reference field="21" count="1" selected="0">
            <x v="118"/>
          </reference>
          <reference field="22" count="1">
            <x v="16"/>
          </reference>
        </references>
      </pivotArea>
    </format>
    <format dxfId="1190">
      <pivotArea dataOnly="0" labelOnly="1" fieldPosition="0">
        <references count="5">
          <reference field="11" count="1" selected="0">
            <x v="12"/>
          </reference>
          <reference field="13" count="1" selected="0">
            <x v="1"/>
          </reference>
          <reference field="15" count="1" selected="0">
            <x v="39"/>
          </reference>
          <reference field="21" count="1" selected="0">
            <x v="17"/>
          </reference>
          <reference field="22" count="1">
            <x v="76"/>
          </reference>
        </references>
      </pivotArea>
    </format>
    <format dxfId="1189">
      <pivotArea dataOnly="0" labelOnly="1" fieldPosition="0">
        <references count="5">
          <reference field="11" count="1" selected="0">
            <x v="12"/>
          </reference>
          <reference field="13" count="1" selected="0">
            <x v="1"/>
          </reference>
          <reference field="15" count="1" selected="0">
            <x v="39"/>
          </reference>
          <reference field="21" count="1" selected="0">
            <x v="18"/>
          </reference>
          <reference field="22" count="1">
            <x v="73"/>
          </reference>
        </references>
      </pivotArea>
    </format>
    <format dxfId="1188">
      <pivotArea dataOnly="0" labelOnly="1" fieldPosition="0">
        <references count="5">
          <reference field="11" count="1" selected="0">
            <x v="12"/>
          </reference>
          <reference field="13" count="1" selected="0">
            <x v="1"/>
          </reference>
          <reference field="15" count="1" selected="0">
            <x v="39"/>
          </reference>
          <reference field="21" count="1" selected="0">
            <x v="22"/>
          </reference>
          <reference field="22" count="1">
            <x v="66"/>
          </reference>
        </references>
      </pivotArea>
    </format>
    <format dxfId="1187">
      <pivotArea dataOnly="0" labelOnly="1" fieldPosition="0">
        <references count="5">
          <reference field="11" count="1" selected="0">
            <x v="12"/>
          </reference>
          <reference field="13" count="1" selected="0">
            <x v="1"/>
          </reference>
          <reference field="15" count="1" selected="0">
            <x v="39"/>
          </reference>
          <reference field="21" count="1" selected="0">
            <x v="38"/>
          </reference>
          <reference field="22" count="1">
            <x v="86"/>
          </reference>
        </references>
      </pivotArea>
    </format>
    <format dxfId="1186">
      <pivotArea dataOnly="0" labelOnly="1" fieldPosition="0">
        <references count="5">
          <reference field="11" count="1" selected="0">
            <x v="12"/>
          </reference>
          <reference field="13" count="1" selected="0">
            <x v="1"/>
          </reference>
          <reference field="15" count="1" selected="0">
            <x v="39"/>
          </reference>
          <reference field="21" count="1" selected="0">
            <x v="48"/>
          </reference>
          <reference field="22" count="1">
            <x v="95"/>
          </reference>
        </references>
      </pivotArea>
    </format>
    <format dxfId="1185">
      <pivotArea dataOnly="0" labelOnly="1" fieldPosition="0">
        <references count="5">
          <reference field="11" count="1" selected="0">
            <x v="12"/>
          </reference>
          <reference field="13" count="1" selected="0">
            <x v="1"/>
          </reference>
          <reference field="15" count="1" selected="0">
            <x v="39"/>
          </reference>
          <reference field="21" count="1" selected="0">
            <x v="52"/>
          </reference>
          <reference field="22" count="1">
            <x v="48"/>
          </reference>
        </references>
      </pivotArea>
    </format>
    <format dxfId="1184">
      <pivotArea dataOnly="0" labelOnly="1" fieldPosition="0">
        <references count="5">
          <reference field="11" count="1" selected="0">
            <x v="12"/>
          </reference>
          <reference field="13" count="1" selected="0">
            <x v="1"/>
          </reference>
          <reference field="15" count="1" selected="0">
            <x v="39"/>
          </reference>
          <reference field="21" count="1" selected="0">
            <x v="81"/>
          </reference>
          <reference field="22" count="1">
            <x v="135"/>
          </reference>
        </references>
      </pivotArea>
    </format>
    <format dxfId="1183">
      <pivotArea dataOnly="0" labelOnly="1" fieldPosition="0">
        <references count="5">
          <reference field="11" count="1" selected="0">
            <x v="12"/>
          </reference>
          <reference field="13" count="1" selected="0">
            <x v="1"/>
          </reference>
          <reference field="15" count="1" selected="0">
            <x v="39"/>
          </reference>
          <reference field="21" count="1" selected="0">
            <x v="118"/>
          </reference>
          <reference field="22" count="1">
            <x v="16"/>
          </reference>
        </references>
      </pivotArea>
    </format>
    <format dxfId="1182">
      <pivotArea dataOnly="0" labelOnly="1" fieldPosition="0">
        <references count="5">
          <reference field="11" count="1" selected="0">
            <x v="12"/>
          </reference>
          <reference field="13" count="1" selected="0">
            <x v="1"/>
          </reference>
          <reference field="15" count="1" selected="0">
            <x v="39"/>
          </reference>
          <reference field="21" count="1" selected="0">
            <x v="137"/>
          </reference>
          <reference field="22" count="1">
            <x v="38"/>
          </reference>
        </references>
      </pivotArea>
    </format>
    <format dxfId="1181">
      <pivotArea dataOnly="0" labelOnly="1" fieldPosition="0">
        <references count="5">
          <reference field="11" count="1" selected="0">
            <x v="12"/>
          </reference>
          <reference field="13" count="1" selected="0">
            <x v="1"/>
          </reference>
          <reference field="15" count="1" selected="0">
            <x v="39"/>
          </reference>
          <reference field="21" count="1" selected="0">
            <x v="139"/>
          </reference>
          <reference field="22" count="1">
            <x v="49"/>
          </reference>
        </references>
      </pivotArea>
    </format>
    <format dxfId="1180">
      <pivotArea dataOnly="0" labelOnly="1" fieldPosition="0">
        <references count="5">
          <reference field="11" count="1" selected="0">
            <x v="12"/>
          </reference>
          <reference field="13" count="1" selected="0">
            <x v="1"/>
          </reference>
          <reference field="15" count="1" selected="0">
            <x v="44"/>
          </reference>
          <reference field="21" count="1" selected="0">
            <x v="17"/>
          </reference>
          <reference field="22" count="1">
            <x v="76"/>
          </reference>
        </references>
      </pivotArea>
    </format>
    <format dxfId="1179">
      <pivotArea dataOnly="0" labelOnly="1" fieldPosition="0">
        <references count="5">
          <reference field="11" count="1" selected="0">
            <x v="12"/>
          </reference>
          <reference field="13" count="1" selected="0">
            <x v="1"/>
          </reference>
          <reference field="15" count="1" selected="0">
            <x v="44"/>
          </reference>
          <reference field="21" count="1" selected="0">
            <x v="18"/>
          </reference>
          <reference field="22" count="1">
            <x v="73"/>
          </reference>
        </references>
      </pivotArea>
    </format>
    <format dxfId="1178">
      <pivotArea dataOnly="0" labelOnly="1" fieldPosition="0">
        <references count="5">
          <reference field="11" count="1" selected="0">
            <x v="12"/>
          </reference>
          <reference field="13" count="1" selected="0">
            <x v="1"/>
          </reference>
          <reference field="15" count="1" selected="0">
            <x v="44"/>
          </reference>
          <reference field="21" count="1" selected="0">
            <x v="22"/>
          </reference>
          <reference field="22" count="1">
            <x v="66"/>
          </reference>
        </references>
      </pivotArea>
    </format>
    <format dxfId="1177">
      <pivotArea dataOnly="0" labelOnly="1" fieldPosition="0">
        <references count="5">
          <reference field="11" count="1" selected="0">
            <x v="12"/>
          </reference>
          <reference field="13" count="1" selected="0">
            <x v="1"/>
          </reference>
          <reference field="15" count="1" selected="0">
            <x v="44"/>
          </reference>
          <reference field="21" count="1" selected="0">
            <x v="38"/>
          </reference>
          <reference field="22" count="1">
            <x v="86"/>
          </reference>
        </references>
      </pivotArea>
    </format>
    <format dxfId="1176">
      <pivotArea dataOnly="0" labelOnly="1" fieldPosition="0">
        <references count="5">
          <reference field="11" count="1" selected="0">
            <x v="12"/>
          </reference>
          <reference field="13" count="1" selected="0">
            <x v="1"/>
          </reference>
          <reference field="15" count="1" selected="0">
            <x v="44"/>
          </reference>
          <reference field="21" count="1" selected="0">
            <x v="49"/>
          </reference>
          <reference field="22" count="1">
            <x v="11"/>
          </reference>
        </references>
      </pivotArea>
    </format>
    <format dxfId="1175">
      <pivotArea dataOnly="0" labelOnly="1" fieldPosition="0">
        <references count="5">
          <reference field="11" count="1" selected="0">
            <x v="12"/>
          </reference>
          <reference field="13" count="1" selected="0">
            <x v="1"/>
          </reference>
          <reference field="15" count="1" selected="0">
            <x v="44"/>
          </reference>
          <reference field="21" count="1" selected="0">
            <x v="52"/>
          </reference>
          <reference field="22" count="1">
            <x v="48"/>
          </reference>
        </references>
      </pivotArea>
    </format>
    <format dxfId="1174">
      <pivotArea dataOnly="0" labelOnly="1" fieldPosition="0">
        <references count="5">
          <reference field="11" count="1" selected="0">
            <x v="12"/>
          </reference>
          <reference field="13" count="1" selected="0">
            <x v="1"/>
          </reference>
          <reference field="15" count="1" selected="0">
            <x v="44"/>
          </reference>
          <reference field="21" count="1" selected="0">
            <x v="53"/>
          </reference>
          <reference field="22" count="1">
            <x v="102"/>
          </reference>
        </references>
      </pivotArea>
    </format>
    <format dxfId="1173">
      <pivotArea dataOnly="0" labelOnly="1" fieldPosition="0">
        <references count="5">
          <reference field="11" count="1" selected="0">
            <x v="12"/>
          </reference>
          <reference field="13" count="1" selected="0">
            <x v="1"/>
          </reference>
          <reference field="15" count="1" selected="0">
            <x v="44"/>
          </reference>
          <reference field="21" count="1" selected="0">
            <x v="80"/>
          </reference>
          <reference field="22" count="1">
            <x v="129"/>
          </reference>
        </references>
      </pivotArea>
    </format>
    <format dxfId="1172">
      <pivotArea dataOnly="0" labelOnly="1" fieldPosition="0">
        <references count="5">
          <reference field="11" count="1" selected="0">
            <x v="12"/>
          </reference>
          <reference field="13" count="1" selected="0">
            <x v="1"/>
          </reference>
          <reference field="15" count="1" selected="0">
            <x v="44"/>
          </reference>
          <reference field="21" count="1" selected="0">
            <x v="81"/>
          </reference>
          <reference field="22" count="1">
            <x v="135"/>
          </reference>
        </references>
      </pivotArea>
    </format>
    <format dxfId="1171">
      <pivotArea dataOnly="0" labelOnly="1" fieldPosition="0">
        <references count="5">
          <reference field="11" count="1" selected="0">
            <x v="12"/>
          </reference>
          <reference field="13" count="1" selected="0">
            <x v="1"/>
          </reference>
          <reference field="15" count="1" selected="0">
            <x v="44"/>
          </reference>
          <reference field="21" count="1" selected="0">
            <x v="106"/>
          </reference>
          <reference field="22" count="1">
            <x v="46"/>
          </reference>
        </references>
      </pivotArea>
    </format>
    <format dxfId="1170">
      <pivotArea dataOnly="0" labelOnly="1" fieldPosition="0">
        <references count="5">
          <reference field="11" count="1" selected="0">
            <x v="12"/>
          </reference>
          <reference field="13" count="1" selected="0">
            <x v="1"/>
          </reference>
          <reference field="15" count="1" selected="0">
            <x v="44"/>
          </reference>
          <reference field="21" count="1" selected="0">
            <x v="126"/>
          </reference>
          <reference field="22" count="1">
            <x v="87"/>
          </reference>
        </references>
      </pivotArea>
    </format>
    <format dxfId="1169">
      <pivotArea dataOnly="0" labelOnly="1" fieldPosition="0">
        <references count="5">
          <reference field="11" count="1" selected="0">
            <x v="12"/>
          </reference>
          <reference field="13" count="1" selected="0">
            <x v="1"/>
          </reference>
          <reference field="15" count="1" selected="0">
            <x v="44"/>
          </reference>
          <reference field="21" count="1" selected="0">
            <x v="128"/>
          </reference>
          <reference field="22" count="1">
            <x v="19"/>
          </reference>
        </references>
      </pivotArea>
    </format>
    <format dxfId="1168">
      <pivotArea dataOnly="0" labelOnly="1" fieldPosition="0">
        <references count="5">
          <reference field="11" count="1" selected="0">
            <x v="12"/>
          </reference>
          <reference field="13" count="1" selected="0">
            <x v="1"/>
          </reference>
          <reference field="15" count="1" selected="0">
            <x v="44"/>
          </reference>
          <reference field="21" count="1" selected="0">
            <x v="137"/>
          </reference>
          <reference field="22" count="1">
            <x v="38"/>
          </reference>
        </references>
      </pivotArea>
    </format>
    <format dxfId="1167">
      <pivotArea dataOnly="0" labelOnly="1" fieldPosition="0">
        <references count="5">
          <reference field="11" count="1" selected="0">
            <x v="12"/>
          </reference>
          <reference field="13" count="1" selected="0">
            <x v="1"/>
          </reference>
          <reference field="15" count="1" selected="0">
            <x v="44"/>
          </reference>
          <reference field="21" count="1" selected="0">
            <x v="139"/>
          </reference>
          <reference field="22" count="1">
            <x v="49"/>
          </reference>
        </references>
      </pivotArea>
    </format>
    <format dxfId="1166">
      <pivotArea dataOnly="0" labelOnly="1" fieldPosition="0">
        <references count="5">
          <reference field="11" count="1" selected="0">
            <x v="12"/>
          </reference>
          <reference field="13" count="1" selected="0">
            <x v="5"/>
          </reference>
          <reference field="15" count="1" selected="0">
            <x v="49"/>
          </reference>
          <reference field="21" count="1" selected="0">
            <x v="69"/>
          </reference>
          <reference field="22" count="1">
            <x v="7"/>
          </reference>
        </references>
      </pivotArea>
    </format>
    <format dxfId="1165">
      <pivotArea dataOnly="0" labelOnly="1" fieldPosition="0">
        <references count="5">
          <reference field="11" count="1" selected="0">
            <x v="12"/>
          </reference>
          <reference field="13" count="1" selected="0">
            <x v="1"/>
          </reference>
          <reference field="15" count="1" selected="0">
            <x v="55"/>
          </reference>
          <reference field="21" count="1" selected="0">
            <x v="118"/>
          </reference>
          <reference field="22" count="1">
            <x v="16"/>
          </reference>
        </references>
      </pivotArea>
    </format>
    <format dxfId="1164">
      <pivotArea dataOnly="0" labelOnly="1" fieldPosition="0">
        <references count="5">
          <reference field="11" count="1" selected="0">
            <x v="13"/>
          </reference>
          <reference field="13" count="1" selected="0">
            <x v="1"/>
          </reference>
          <reference field="15" count="1" selected="0">
            <x v="18"/>
          </reference>
          <reference field="21" count="1" selected="0">
            <x v="25"/>
          </reference>
          <reference field="22" count="1">
            <x v="98"/>
          </reference>
        </references>
      </pivotArea>
    </format>
    <format dxfId="1163">
      <pivotArea dataOnly="0" labelOnly="1" fieldPosition="0">
        <references count="5">
          <reference field="11" count="1" selected="0">
            <x v="13"/>
          </reference>
          <reference field="13" count="1" selected="0">
            <x v="1"/>
          </reference>
          <reference field="15" count="1" selected="0">
            <x v="18"/>
          </reference>
          <reference field="21" count="1" selected="0">
            <x v="38"/>
          </reference>
          <reference field="22" count="1">
            <x v="86"/>
          </reference>
        </references>
      </pivotArea>
    </format>
    <format dxfId="1162">
      <pivotArea dataOnly="0" labelOnly="1" fieldPosition="0">
        <references count="5">
          <reference field="11" count="1" selected="0">
            <x v="13"/>
          </reference>
          <reference field="13" count="1" selected="0">
            <x v="1"/>
          </reference>
          <reference field="15" count="1" selected="0">
            <x v="18"/>
          </reference>
          <reference field="21" count="1" selected="0">
            <x v="48"/>
          </reference>
          <reference field="22" count="1">
            <x v="95"/>
          </reference>
        </references>
      </pivotArea>
    </format>
    <format dxfId="1161">
      <pivotArea dataOnly="0" labelOnly="1" fieldPosition="0">
        <references count="5">
          <reference field="11" count="1" selected="0">
            <x v="13"/>
          </reference>
          <reference field="13" count="1" selected="0">
            <x v="1"/>
          </reference>
          <reference field="15" count="1" selected="0">
            <x v="18"/>
          </reference>
          <reference field="21" count="1" selected="0">
            <x v="73"/>
          </reference>
          <reference field="22" count="1">
            <x v="133"/>
          </reference>
        </references>
      </pivotArea>
    </format>
    <format dxfId="1160">
      <pivotArea dataOnly="0" labelOnly="1" fieldPosition="0">
        <references count="5">
          <reference field="11" count="1" selected="0">
            <x v="13"/>
          </reference>
          <reference field="13" count="1" selected="0">
            <x v="1"/>
          </reference>
          <reference field="15" count="1" selected="0">
            <x v="18"/>
          </reference>
          <reference field="21" count="1" selected="0">
            <x v="91"/>
          </reference>
          <reference field="22" count="1">
            <x v="58"/>
          </reference>
        </references>
      </pivotArea>
    </format>
    <format dxfId="1159">
      <pivotArea dataOnly="0" labelOnly="1" fieldPosition="0">
        <references count="5">
          <reference field="11" count="1" selected="0">
            <x v="14"/>
          </reference>
          <reference field="13" count="1" selected="0">
            <x v="1"/>
          </reference>
          <reference field="15" count="1" selected="0">
            <x v="52"/>
          </reference>
          <reference field="21" count="1" selected="0">
            <x v="115"/>
          </reference>
          <reference field="22" count="1">
            <x v="145"/>
          </reference>
        </references>
      </pivotArea>
    </format>
    <format dxfId="1158">
      <pivotArea dataOnly="0" labelOnly="1" fieldPosition="0">
        <references count="5">
          <reference field="11" count="1" selected="0">
            <x v="15"/>
          </reference>
          <reference field="13" count="1" selected="0">
            <x v="4"/>
          </reference>
          <reference field="15" count="1" selected="0">
            <x v="21"/>
          </reference>
          <reference field="21" count="1" selected="0">
            <x v="17"/>
          </reference>
          <reference field="22" count="1">
            <x v="76"/>
          </reference>
        </references>
      </pivotArea>
    </format>
    <format dxfId="1157">
      <pivotArea dataOnly="0" labelOnly="1" fieldPosition="0">
        <references count="5">
          <reference field="11" count="1" selected="0">
            <x v="15"/>
          </reference>
          <reference field="13" count="1" selected="0">
            <x v="4"/>
          </reference>
          <reference field="15" count="1" selected="0">
            <x v="21"/>
          </reference>
          <reference field="21" count="1" selected="0">
            <x v="20"/>
          </reference>
          <reference field="22" count="1">
            <x v="77"/>
          </reference>
        </references>
      </pivotArea>
    </format>
    <format dxfId="1156">
      <pivotArea dataOnly="0" labelOnly="1" fieldPosition="0">
        <references count="5">
          <reference field="11" count="1" selected="0">
            <x v="15"/>
          </reference>
          <reference field="13" count="1" selected="0">
            <x v="4"/>
          </reference>
          <reference field="15" count="1" selected="0">
            <x v="21"/>
          </reference>
          <reference field="21" count="1" selected="0">
            <x v="25"/>
          </reference>
          <reference field="22" count="1">
            <x v="98"/>
          </reference>
        </references>
      </pivotArea>
    </format>
    <format dxfId="1155">
      <pivotArea dataOnly="0" labelOnly="1" fieldPosition="0">
        <references count="5">
          <reference field="11" count="1" selected="0">
            <x v="15"/>
          </reference>
          <reference field="13" count="1" selected="0">
            <x v="4"/>
          </reference>
          <reference field="15" count="1" selected="0">
            <x v="21"/>
          </reference>
          <reference field="21" count="1" selected="0">
            <x v="41"/>
          </reference>
          <reference field="22" count="1">
            <x v="79"/>
          </reference>
        </references>
      </pivotArea>
    </format>
    <format dxfId="1154">
      <pivotArea dataOnly="0" labelOnly="1" fieldPosition="0">
        <references count="5">
          <reference field="11" count="1" selected="0">
            <x v="15"/>
          </reference>
          <reference field="13" count="1" selected="0">
            <x v="4"/>
          </reference>
          <reference field="15" count="1" selected="0">
            <x v="21"/>
          </reference>
          <reference field="21" count="1" selected="0">
            <x v="48"/>
          </reference>
          <reference field="22" count="1">
            <x v="95"/>
          </reference>
        </references>
      </pivotArea>
    </format>
    <format dxfId="1153">
      <pivotArea dataOnly="0" labelOnly="1" fieldPosition="0">
        <references count="5">
          <reference field="11" count="1" selected="0">
            <x v="15"/>
          </reference>
          <reference field="13" count="1" selected="0">
            <x v="4"/>
          </reference>
          <reference field="15" count="1" selected="0">
            <x v="21"/>
          </reference>
          <reference field="21" count="1" selected="0">
            <x v="52"/>
          </reference>
          <reference field="22" count="1">
            <x v="48"/>
          </reference>
        </references>
      </pivotArea>
    </format>
    <format dxfId="1152">
      <pivotArea dataOnly="0" labelOnly="1" fieldPosition="0">
        <references count="5">
          <reference field="11" count="1" selected="0">
            <x v="15"/>
          </reference>
          <reference field="13" count="1" selected="0">
            <x v="4"/>
          </reference>
          <reference field="15" count="1" selected="0">
            <x v="21"/>
          </reference>
          <reference field="21" count="1" selected="0">
            <x v="53"/>
          </reference>
          <reference field="22" count="1">
            <x v="102"/>
          </reference>
        </references>
      </pivotArea>
    </format>
    <format dxfId="1151">
      <pivotArea dataOnly="0" labelOnly="1" fieldPosition="0">
        <references count="5">
          <reference field="11" count="1" selected="0">
            <x v="15"/>
          </reference>
          <reference field="13" count="1" selected="0">
            <x v="4"/>
          </reference>
          <reference field="15" count="1" selected="0">
            <x v="21"/>
          </reference>
          <reference field="21" count="1" selected="0">
            <x v="54"/>
          </reference>
          <reference field="22" count="1">
            <x v="107"/>
          </reference>
        </references>
      </pivotArea>
    </format>
    <format dxfId="1150">
      <pivotArea dataOnly="0" labelOnly="1" fieldPosition="0">
        <references count="5">
          <reference field="11" count="1" selected="0">
            <x v="15"/>
          </reference>
          <reference field="13" count="1" selected="0">
            <x v="4"/>
          </reference>
          <reference field="15" count="1" selected="0">
            <x v="21"/>
          </reference>
          <reference field="21" count="1" selected="0">
            <x v="55"/>
          </reference>
          <reference field="22" count="1">
            <x v="103"/>
          </reference>
        </references>
      </pivotArea>
    </format>
    <format dxfId="1149">
      <pivotArea dataOnly="0" labelOnly="1" fieldPosition="0">
        <references count="5">
          <reference field="11" count="1" selected="0">
            <x v="15"/>
          </reference>
          <reference field="13" count="1" selected="0">
            <x v="4"/>
          </reference>
          <reference field="15" count="1" selected="0">
            <x v="21"/>
          </reference>
          <reference field="21" count="1" selected="0">
            <x v="56"/>
          </reference>
          <reference field="22" count="1">
            <x v="105"/>
          </reference>
        </references>
      </pivotArea>
    </format>
    <format dxfId="1148">
      <pivotArea dataOnly="0" labelOnly="1" fieldPosition="0">
        <references count="5">
          <reference field="11" count="1" selected="0">
            <x v="15"/>
          </reference>
          <reference field="13" count="1" selected="0">
            <x v="4"/>
          </reference>
          <reference field="15" count="1" selected="0">
            <x v="21"/>
          </reference>
          <reference field="21" count="1" selected="0">
            <x v="65"/>
          </reference>
          <reference field="22" count="1">
            <x v="134"/>
          </reference>
        </references>
      </pivotArea>
    </format>
    <format dxfId="1147">
      <pivotArea dataOnly="0" labelOnly="1" fieldPosition="0">
        <references count="5">
          <reference field="11" count="1" selected="0">
            <x v="15"/>
          </reference>
          <reference field="13" count="1" selected="0">
            <x v="4"/>
          </reference>
          <reference field="15" count="1" selected="0">
            <x v="21"/>
          </reference>
          <reference field="21" count="1" selected="0">
            <x v="66"/>
          </reference>
          <reference field="22" count="1">
            <x v="10"/>
          </reference>
        </references>
      </pivotArea>
    </format>
    <format dxfId="1146">
      <pivotArea dataOnly="0" labelOnly="1" fieldPosition="0">
        <references count="5">
          <reference field="11" count="1" selected="0">
            <x v="15"/>
          </reference>
          <reference field="13" count="1" selected="0">
            <x v="4"/>
          </reference>
          <reference field="15" count="1" selected="0">
            <x v="21"/>
          </reference>
          <reference field="21" count="1" selected="0">
            <x v="71"/>
          </reference>
          <reference field="22" count="1">
            <x v="5"/>
          </reference>
        </references>
      </pivotArea>
    </format>
    <format dxfId="1145">
      <pivotArea dataOnly="0" labelOnly="1" fieldPosition="0">
        <references count="5">
          <reference field="11" count="1" selected="0">
            <x v="15"/>
          </reference>
          <reference field="13" count="1" selected="0">
            <x v="4"/>
          </reference>
          <reference field="15" count="1" selected="0">
            <x v="21"/>
          </reference>
          <reference field="21" count="1" selected="0">
            <x v="72"/>
          </reference>
          <reference field="22" count="1">
            <x v="83"/>
          </reference>
        </references>
      </pivotArea>
    </format>
    <format dxfId="1144">
      <pivotArea dataOnly="0" labelOnly="1" fieldPosition="0">
        <references count="5">
          <reference field="11" count="1" selected="0">
            <x v="15"/>
          </reference>
          <reference field="13" count="1" selected="0">
            <x v="4"/>
          </reference>
          <reference field="15" count="1" selected="0">
            <x v="21"/>
          </reference>
          <reference field="21" count="1" selected="0">
            <x v="73"/>
          </reference>
          <reference field="22" count="1">
            <x v="133"/>
          </reference>
        </references>
      </pivotArea>
    </format>
    <format dxfId="1143">
      <pivotArea dataOnly="0" labelOnly="1" fieldPosition="0">
        <references count="5">
          <reference field="11" count="1" selected="0">
            <x v="15"/>
          </reference>
          <reference field="13" count="1" selected="0">
            <x v="4"/>
          </reference>
          <reference field="15" count="1" selected="0">
            <x v="21"/>
          </reference>
          <reference field="21" count="1" selected="0">
            <x v="75"/>
          </reference>
          <reference field="22" count="1">
            <x v="120"/>
          </reference>
        </references>
      </pivotArea>
    </format>
    <format dxfId="1142">
      <pivotArea dataOnly="0" labelOnly="1" fieldPosition="0">
        <references count="5">
          <reference field="11" count="1" selected="0">
            <x v="15"/>
          </reference>
          <reference field="13" count="1" selected="0">
            <x v="4"/>
          </reference>
          <reference field="15" count="1" selected="0">
            <x v="21"/>
          </reference>
          <reference field="21" count="1" selected="0">
            <x v="78"/>
          </reference>
          <reference field="22" count="1">
            <x v="117"/>
          </reference>
        </references>
      </pivotArea>
    </format>
    <format dxfId="1141">
      <pivotArea dataOnly="0" labelOnly="1" fieldPosition="0">
        <references count="5">
          <reference field="11" count="1" selected="0">
            <x v="15"/>
          </reference>
          <reference field="13" count="1" selected="0">
            <x v="4"/>
          </reference>
          <reference field="15" count="1" selected="0">
            <x v="21"/>
          </reference>
          <reference field="21" count="1" selected="0">
            <x v="82"/>
          </reference>
          <reference field="22" count="1">
            <x v="130"/>
          </reference>
        </references>
      </pivotArea>
    </format>
    <format dxfId="1140">
      <pivotArea dataOnly="0" labelOnly="1" fieldPosition="0">
        <references count="5">
          <reference field="11" count="1" selected="0">
            <x v="15"/>
          </reference>
          <reference field="13" count="1" selected="0">
            <x v="4"/>
          </reference>
          <reference field="15" count="1" selected="0">
            <x v="21"/>
          </reference>
          <reference field="21" count="1" selected="0">
            <x v="83"/>
          </reference>
          <reference field="22" count="1">
            <x v="119"/>
          </reference>
        </references>
      </pivotArea>
    </format>
    <format dxfId="1139">
      <pivotArea dataOnly="0" labelOnly="1" fieldPosition="0">
        <references count="5">
          <reference field="11" count="1" selected="0">
            <x v="15"/>
          </reference>
          <reference field="13" count="1" selected="0">
            <x v="4"/>
          </reference>
          <reference field="15" count="1" selected="0">
            <x v="21"/>
          </reference>
          <reference field="21" count="1" selected="0">
            <x v="84"/>
          </reference>
          <reference field="22" count="1">
            <x v="127"/>
          </reference>
        </references>
      </pivotArea>
    </format>
    <format dxfId="1138">
      <pivotArea dataOnly="0" labelOnly="1" fieldPosition="0">
        <references count="5">
          <reference field="11" count="1" selected="0">
            <x v="15"/>
          </reference>
          <reference field="13" count="1" selected="0">
            <x v="4"/>
          </reference>
          <reference field="15" count="1" selected="0">
            <x v="21"/>
          </reference>
          <reference field="21" count="1" selected="0">
            <x v="90"/>
          </reference>
          <reference field="22" count="1">
            <x v="24"/>
          </reference>
        </references>
      </pivotArea>
    </format>
    <format dxfId="1137">
      <pivotArea dataOnly="0" labelOnly="1" fieldPosition="0">
        <references count="5">
          <reference field="11" count="1" selected="0">
            <x v="15"/>
          </reference>
          <reference field="13" count="1" selected="0">
            <x v="4"/>
          </reference>
          <reference field="15" count="1" selected="0">
            <x v="21"/>
          </reference>
          <reference field="21" count="1" selected="0">
            <x v="91"/>
          </reference>
          <reference field="22" count="1">
            <x v="58"/>
          </reference>
        </references>
      </pivotArea>
    </format>
    <format dxfId="1136">
      <pivotArea dataOnly="0" labelOnly="1" fieldPosition="0">
        <references count="5">
          <reference field="11" count="1" selected="0">
            <x v="15"/>
          </reference>
          <reference field="13" count="1" selected="0">
            <x v="4"/>
          </reference>
          <reference field="15" count="1" selected="0">
            <x v="21"/>
          </reference>
          <reference field="21" count="1" selected="0">
            <x v="102"/>
          </reference>
          <reference field="22" count="1">
            <x v="91"/>
          </reference>
        </references>
      </pivotArea>
    </format>
    <format dxfId="1135">
      <pivotArea dataOnly="0" labelOnly="1" fieldPosition="0">
        <references count="5">
          <reference field="11" count="1" selected="0">
            <x v="15"/>
          </reference>
          <reference field="13" count="1" selected="0">
            <x v="4"/>
          </reference>
          <reference field="15" count="1" selected="0">
            <x v="21"/>
          </reference>
          <reference field="21" count="1" selected="0">
            <x v="103"/>
          </reference>
          <reference field="22" count="1">
            <x v="92"/>
          </reference>
        </references>
      </pivotArea>
    </format>
    <format dxfId="1134">
      <pivotArea dataOnly="0" labelOnly="1" fieldPosition="0">
        <references count="5">
          <reference field="11" count="1" selected="0">
            <x v="15"/>
          </reference>
          <reference field="13" count="1" selected="0">
            <x v="4"/>
          </reference>
          <reference field="15" count="1" selected="0">
            <x v="21"/>
          </reference>
          <reference field="21" count="1" selected="0">
            <x v="105"/>
          </reference>
          <reference field="22" count="1">
            <x v="90"/>
          </reference>
        </references>
      </pivotArea>
    </format>
    <format dxfId="1133">
      <pivotArea dataOnly="0" labelOnly="1" fieldPosition="0">
        <references count="5">
          <reference field="11" count="1" selected="0">
            <x v="15"/>
          </reference>
          <reference field="13" count="1" selected="0">
            <x v="4"/>
          </reference>
          <reference field="15" count="1" selected="0">
            <x v="21"/>
          </reference>
          <reference field="21" count="1" selected="0">
            <x v="106"/>
          </reference>
          <reference field="22" count="1">
            <x v="46"/>
          </reference>
        </references>
      </pivotArea>
    </format>
    <format dxfId="1132">
      <pivotArea dataOnly="0" labelOnly="1" fieldPosition="0">
        <references count="5">
          <reference field="11" count="1" selected="0">
            <x v="15"/>
          </reference>
          <reference field="13" count="1" selected="0">
            <x v="4"/>
          </reference>
          <reference field="15" count="1" selected="0">
            <x v="21"/>
          </reference>
          <reference field="21" count="1" selected="0">
            <x v="113"/>
          </reference>
          <reference field="22" count="1">
            <x v="85"/>
          </reference>
        </references>
      </pivotArea>
    </format>
    <format dxfId="1131">
      <pivotArea dataOnly="0" labelOnly="1" fieldPosition="0">
        <references count="5">
          <reference field="11" count="1" selected="0">
            <x v="15"/>
          </reference>
          <reference field="13" count="1" selected="0">
            <x v="4"/>
          </reference>
          <reference field="15" count="1" selected="0">
            <x v="21"/>
          </reference>
          <reference field="21" count="1" selected="0">
            <x v="123"/>
          </reference>
          <reference field="22" count="1">
            <x v="80"/>
          </reference>
        </references>
      </pivotArea>
    </format>
    <format dxfId="1130">
      <pivotArea dataOnly="0" labelOnly="1" fieldPosition="0">
        <references count="5">
          <reference field="11" count="1" selected="0">
            <x v="15"/>
          </reference>
          <reference field="13" count="1" selected="0">
            <x v="4"/>
          </reference>
          <reference field="15" count="1" selected="0">
            <x v="21"/>
          </reference>
          <reference field="21" count="1" selected="0">
            <x v="125"/>
          </reference>
          <reference field="22" count="1">
            <x v="37"/>
          </reference>
        </references>
      </pivotArea>
    </format>
    <format dxfId="1129">
      <pivotArea dataOnly="0" labelOnly="1" fieldPosition="0">
        <references count="5">
          <reference field="11" count="1" selected="0">
            <x v="15"/>
          </reference>
          <reference field="13" count="1" selected="0">
            <x v="4"/>
          </reference>
          <reference field="15" count="1" selected="0">
            <x v="21"/>
          </reference>
          <reference field="21" count="1" selected="0">
            <x v="148"/>
          </reference>
          <reference field="22" count="1">
            <x v="34"/>
          </reference>
        </references>
      </pivotArea>
    </format>
    <format dxfId="1128">
      <pivotArea dataOnly="0" labelOnly="1" fieldPosition="0">
        <references count="5">
          <reference field="11" count="1" selected="0">
            <x v="15"/>
          </reference>
          <reference field="13" count="1" selected="0">
            <x v="4"/>
          </reference>
          <reference field="15" count="1" selected="0">
            <x v="41"/>
          </reference>
          <reference field="21" count="1" selected="0">
            <x v="89"/>
          </reference>
          <reference field="22" count="1">
            <x v="131"/>
          </reference>
        </references>
      </pivotArea>
    </format>
    <format dxfId="1127">
      <pivotArea dataOnly="0" labelOnly="1" fieldPosition="0">
        <references count="5">
          <reference field="11" count="1" selected="0">
            <x v="15"/>
          </reference>
          <reference field="13" count="1" selected="0">
            <x v="4"/>
          </reference>
          <reference field="15" count="1" selected="0">
            <x v="41"/>
          </reference>
          <reference field="21" count="1" selected="0">
            <x v="108"/>
          </reference>
          <reference field="22" count="1">
            <x v="108"/>
          </reference>
        </references>
      </pivotArea>
    </format>
    <format dxfId="1126">
      <pivotArea dataOnly="0" labelOnly="1" fieldPosition="0">
        <references count="5">
          <reference field="11" count="1" selected="0">
            <x v="15"/>
          </reference>
          <reference field="13" count="1" selected="0">
            <x v="4"/>
          </reference>
          <reference field="15" count="1" selected="0">
            <x v="41"/>
          </reference>
          <reference field="21" count="1" selected="0">
            <x v="110"/>
          </reference>
          <reference field="22" count="1">
            <x v="114"/>
          </reference>
        </references>
      </pivotArea>
    </format>
    <format dxfId="1125">
      <pivotArea dataOnly="0" labelOnly="1" fieldPosition="0">
        <references count="5">
          <reference field="11" count="1" selected="0">
            <x v="15"/>
          </reference>
          <reference field="13" count="1" selected="0">
            <x v="4"/>
          </reference>
          <reference field="15" count="1" selected="0">
            <x v="41"/>
          </reference>
          <reference field="21" count="1" selected="0">
            <x v="115"/>
          </reference>
          <reference field="22" count="1">
            <x v="145"/>
          </reference>
        </references>
      </pivotArea>
    </format>
    <format dxfId="1124">
      <pivotArea dataOnly="0" labelOnly="1" fieldPosition="0">
        <references count="5">
          <reference field="11" count="1" selected="0">
            <x v="15"/>
          </reference>
          <reference field="13" count="1" selected="0">
            <x v="4"/>
          </reference>
          <reference field="15" count="1" selected="0">
            <x v="41"/>
          </reference>
          <reference field="21" count="1" selected="0">
            <x v="116"/>
          </reference>
          <reference field="22" count="1">
            <x v="144"/>
          </reference>
        </references>
      </pivotArea>
    </format>
    <format dxfId="1123">
      <pivotArea dataOnly="0" labelOnly="1" fieldPosition="0">
        <references count="5">
          <reference field="11" count="1" selected="0">
            <x v="15"/>
          </reference>
          <reference field="13" count="1" selected="0">
            <x v="4"/>
          </reference>
          <reference field="15" count="1" selected="0">
            <x v="41"/>
          </reference>
          <reference field="21" count="1" selected="0">
            <x v="142"/>
          </reference>
          <reference field="22" count="1">
            <x v="143"/>
          </reference>
        </references>
      </pivotArea>
    </format>
    <format dxfId="1122">
      <pivotArea dataOnly="0" labelOnly="1" fieldPosition="0">
        <references count="5">
          <reference field="11" count="1" selected="0">
            <x v="15"/>
          </reference>
          <reference field="13" count="1" selected="0">
            <x v="4"/>
          </reference>
          <reference field="15" count="1" selected="0">
            <x v="41"/>
          </reference>
          <reference field="21" count="1" selected="0">
            <x v="149"/>
          </reference>
          <reference field="22" count="1">
            <x v="0"/>
          </reference>
        </references>
      </pivotArea>
    </format>
    <format dxfId="1121">
      <pivotArea dataOnly="0" labelOnly="1" fieldPosition="0">
        <references count="5">
          <reference field="11" count="1" selected="0">
            <x v="15"/>
          </reference>
          <reference field="13" count="1" selected="0">
            <x v="4"/>
          </reference>
          <reference field="15" count="1" selected="0">
            <x v="41"/>
          </reference>
          <reference field="21" count="1" selected="0">
            <x v="150"/>
          </reference>
          <reference field="22" count="1">
            <x v="60"/>
          </reference>
        </references>
      </pivotArea>
    </format>
    <format dxfId="1120">
      <pivotArea dataOnly="0" labelOnly="1" fieldPosition="0">
        <references count="5">
          <reference field="11" count="1" selected="0">
            <x v="15"/>
          </reference>
          <reference field="13" count="1" selected="0">
            <x v="4"/>
          </reference>
          <reference field="15" count="1" selected="0">
            <x v="43"/>
          </reference>
          <reference field="21" count="1" selected="0">
            <x v="24"/>
          </reference>
          <reference field="22" count="1">
            <x v="71"/>
          </reference>
        </references>
      </pivotArea>
    </format>
    <format dxfId="1119">
      <pivotArea dataOnly="0" labelOnly="1" fieldPosition="0">
        <references count="5">
          <reference field="11" count="1" selected="0">
            <x v="15"/>
          </reference>
          <reference field="13" count="1" selected="0">
            <x v="4"/>
          </reference>
          <reference field="15" count="1" selected="0">
            <x v="43"/>
          </reference>
          <reference field="21" count="1" selected="0">
            <x v="111"/>
          </reference>
          <reference field="22" count="1">
            <x v="31"/>
          </reference>
        </references>
      </pivotArea>
    </format>
    <format dxfId="1118">
      <pivotArea dataOnly="0" labelOnly="1" fieldPosition="0">
        <references count="5">
          <reference field="11" count="1" selected="0">
            <x v="15"/>
          </reference>
          <reference field="13" count="1" selected="0">
            <x v="4"/>
          </reference>
          <reference field="15" count="1" selected="0">
            <x v="43"/>
          </reference>
          <reference field="21" count="1" selected="0">
            <x v="112"/>
          </reference>
          <reference field="22" count="1">
            <x v="93"/>
          </reference>
        </references>
      </pivotArea>
    </format>
    <format dxfId="1117">
      <pivotArea dataOnly="0" labelOnly="1" fieldPosition="0">
        <references count="5">
          <reference field="11" count="1" selected="0">
            <x v="16"/>
          </reference>
          <reference field="13" count="1" selected="0">
            <x v="0"/>
          </reference>
          <reference field="15" count="1" selected="0">
            <x v="17"/>
          </reference>
          <reference field="21" count="1" selected="0">
            <x v="26"/>
          </reference>
          <reference field="22" count="1">
            <x v="97"/>
          </reference>
        </references>
      </pivotArea>
    </format>
    <format dxfId="1116">
      <pivotArea dataOnly="0" labelOnly="1" fieldPosition="0">
        <references count="5">
          <reference field="11" count="1" selected="0">
            <x v="16"/>
          </reference>
          <reference field="13" count="1" selected="0">
            <x v="0"/>
          </reference>
          <reference field="15" count="1" selected="0">
            <x v="17"/>
          </reference>
          <reference field="21" count="1" selected="0">
            <x v="41"/>
          </reference>
          <reference field="22" count="1">
            <x v="79"/>
          </reference>
        </references>
      </pivotArea>
    </format>
    <format dxfId="1115">
      <pivotArea dataOnly="0" labelOnly="1" fieldPosition="0">
        <references count="5">
          <reference field="11" count="1" selected="0">
            <x v="16"/>
          </reference>
          <reference field="13" count="1" selected="0">
            <x v="0"/>
          </reference>
          <reference field="15" count="1" selected="0">
            <x v="17"/>
          </reference>
          <reference field="21" count="1" selected="0">
            <x v="42"/>
          </reference>
          <reference field="22" count="1">
            <x v="75"/>
          </reference>
        </references>
      </pivotArea>
    </format>
    <format dxfId="1114">
      <pivotArea dataOnly="0" labelOnly="1" fieldPosition="0">
        <references count="5">
          <reference field="11" count="1" selected="0">
            <x v="16"/>
          </reference>
          <reference field="13" count="1" selected="0">
            <x v="0"/>
          </reference>
          <reference field="15" count="1" selected="0">
            <x v="17"/>
          </reference>
          <reference field="21" count="1" selected="0">
            <x v="47"/>
          </reference>
          <reference field="22" count="1">
            <x v="148"/>
          </reference>
        </references>
      </pivotArea>
    </format>
    <format dxfId="1113">
      <pivotArea dataOnly="0" labelOnly="1" fieldPosition="0">
        <references count="5">
          <reference field="11" count="1" selected="0">
            <x v="16"/>
          </reference>
          <reference field="13" count="1" selected="0">
            <x v="0"/>
          </reference>
          <reference field="15" count="1" selected="0">
            <x v="17"/>
          </reference>
          <reference field="21" count="1" selected="0">
            <x v="52"/>
          </reference>
          <reference field="22" count="1">
            <x v="48"/>
          </reference>
        </references>
      </pivotArea>
    </format>
    <format dxfId="1112">
      <pivotArea dataOnly="0" labelOnly="1" fieldPosition="0">
        <references count="5">
          <reference field="11" count="1" selected="0">
            <x v="16"/>
          </reference>
          <reference field="13" count="1" selected="0">
            <x v="0"/>
          </reference>
          <reference field="15" count="1" selected="0">
            <x v="17"/>
          </reference>
          <reference field="21" count="1" selected="0">
            <x v="57"/>
          </reference>
          <reference field="22" count="1">
            <x v="104"/>
          </reference>
        </references>
      </pivotArea>
    </format>
    <format dxfId="1111">
      <pivotArea dataOnly="0" labelOnly="1" fieldPosition="0">
        <references count="5">
          <reference field="11" count="1" selected="0">
            <x v="16"/>
          </reference>
          <reference field="13" count="1" selected="0">
            <x v="0"/>
          </reference>
          <reference field="15" count="1" selected="0">
            <x v="17"/>
          </reference>
          <reference field="21" count="1" selected="0">
            <x v="97"/>
          </reference>
          <reference field="22" count="1">
            <x v="125"/>
          </reference>
        </references>
      </pivotArea>
    </format>
    <format dxfId="1110">
      <pivotArea dataOnly="0" labelOnly="1" fieldPosition="0">
        <references count="5">
          <reference field="11" count="1" selected="0">
            <x v="16"/>
          </reference>
          <reference field="13" count="1" selected="0">
            <x v="0"/>
          </reference>
          <reference field="15" count="1" selected="0">
            <x v="17"/>
          </reference>
          <reference field="21" count="1" selected="0">
            <x v="103"/>
          </reference>
          <reference field="22" count="1">
            <x v="92"/>
          </reference>
        </references>
      </pivotArea>
    </format>
    <format dxfId="1109">
      <pivotArea dataOnly="0" labelOnly="1" fieldPosition="0">
        <references count="5">
          <reference field="11" count="1" selected="0">
            <x v="16"/>
          </reference>
          <reference field="13" count="1" selected="0">
            <x v="0"/>
          </reference>
          <reference field="15" count="1" selected="0">
            <x v="17"/>
          </reference>
          <reference field="21" count="1" selected="0">
            <x v="106"/>
          </reference>
          <reference field="22" count="1">
            <x v="46"/>
          </reference>
        </references>
      </pivotArea>
    </format>
    <format dxfId="1108">
      <pivotArea dataOnly="0" labelOnly="1" fieldPosition="0">
        <references count="5">
          <reference field="11" count="1" selected="0">
            <x v="16"/>
          </reference>
          <reference field="13" count="1" selected="0">
            <x v="0"/>
          </reference>
          <reference field="15" count="1" selected="0">
            <x v="17"/>
          </reference>
          <reference field="21" count="1" selected="0">
            <x v="126"/>
          </reference>
          <reference field="22" count="1">
            <x v="87"/>
          </reference>
        </references>
      </pivotArea>
    </format>
    <format dxfId="1107">
      <pivotArea dataOnly="0" labelOnly="1" fieldPosition="0">
        <references count="5">
          <reference field="11" count="1" selected="0">
            <x v="16"/>
          </reference>
          <reference field="13" count="1" selected="0">
            <x v="0"/>
          </reference>
          <reference field="15" count="1" selected="0">
            <x v="17"/>
          </reference>
          <reference field="21" count="1" selected="0">
            <x v="129"/>
          </reference>
          <reference field="22" count="1">
            <x v="40"/>
          </reference>
        </references>
      </pivotArea>
    </format>
    <format dxfId="1106">
      <pivotArea dataOnly="0" labelOnly="1" fieldPosition="0">
        <references count="5">
          <reference field="11" count="1" selected="0">
            <x v="16"/>
          </reference>
          <reference field="13" count="1" selected="0">
            <x v="0"/>
          </reference>
          <reference field="15" count="1" selected="0">
            <x v="17"/>
          </reference>
          <reference field="21" count="1" selected="0">
            <x v="130"/>
          </reference>
          <reference field="22" count="1">
            <x v="59"/>
          </reference>
        </references>
      </pivotArea>
    </format>
    <format dxfId="1105">
      <pivotArea dataOnly="0" labelOnly="1" fieldPosition="0">
        <references count="5">
          <reference field="11" count="1" selected="0">
            <x v="16"/>
          </reference>
          <reference field="13" count="1" selected="0">
            <x v="0"/>
          </reference>
          <reference field="15" count="1" selected="0">
            <x v="17"/>
          </reference>
          <reference field="21" count="1" selected="0">
            <x v="133"/>
          </reference>
          <reference field="22" count="1">
            <x v="63"/>
          </reference>
        </references>
      </pivotArea>
    </format>
    <format dxfId="1104">
      <pivotArea dataOnly="0" labelOnly="1" fieldPosition="0">
        <references count="5">
          <reference field="11" count="1" selected="0">
            <x v="16"/>
          </reference>
          <reference field="13" count="1" selected="0">
            <x v="0"/>
          </reference>
          <reference field="15" count="1" selected="0">
            <x v="17"/>
          </reference>
          <reference field="21" count="1" selected="0">
            <x v="134"/>
          </reference>
          <reference field="22" count="1">
            <x v="65"/>
          </reference>
        </references>
      </pivotArea>
    </format>
    <format dxfId="1103">
      <pivotArea dataOnly="0" labelOnly="1" fieldPosition="0">
        <references count="5">
          <reference field="11" count="1" selected="0">
            <x v="16"/>
          </reference>
          <reference field="13" count="1" selected="0">
            <x v="0"/>
          </reference>
          <reference field="15" count="1" selected="0">
            <x v="17"/>
          </reference>
          <reference field="21" count="1" selected="0">
            <x v="140"/>
          </reference>
          <reference field="22" count="1">
            <x v="84"/>
          </reference>
        </references>
      </pivotArea>
    </format>
    <format dxfId="1102">
      <pivotArea field="11" type="button" dataOnly="0" labelOnly="1" outline="0" axis="axisRow" fieldPosition="0"/>
    </format>
    <format dxfId="1101">
      <pivotArea dataOnly="0" labelOnly="1" fieldPosition="0">
        <references count="1">
          <reference field="11" count="0"/>
        </references>
      </pivotArea>
    </format>
    <format dxfId="1100">
      <pivotArea dataOnly="0" labelOnly="1" grandRow="1" outline="0" fieldPosition="0"/>
    </format>
    <format dxfId="1099">
      <pivotArea dataOnly="0" labelOnly="1" fieldPosition="0">
        <references count="2">
          <reference field="11" count="1" selected="0">
            <x v="0"/>
          </reference>
          <reference field="15" count="1">
            <x v="11"/>
          </reference>
        </references>
      </pivotArea>
    </format>
    <format dxfId="1098">
      <pivotArea dataOnly="0" labelOnly="1" fieldPosition="0">
        <references count="2">
          <reference field="11" count="1" selected="0">
            <x v="1"/>
          </reference>
          <reference field="15" count="2">
            <x v="15"/>
            <x v="24"/>
          </reference>
        </references>
      </pivotArea>
    </format>
    <format dxfId="1097">
      <pivotArea dataOnly="0" labelOnly="1" fieldPosition="0">
        <references count="2">
          <reference field="11" count="1" selected="0">
            <x v="2"/>
          </reference>
          <reference field="15" count="1">
            <x v="0"/>
          </reference>
        </references>
      </pivotArea>
    </format>
    <format dxfId="1096">
      <pivotArea dataOnly="0" labelOnly="1" fieldPosition="0">
        <references count="2">
          <reference field="11" count="1" selected="0">
            <x v="3"/>
          </reference>
          <reference field="15" count="8">
            <x v="4"/>
            <x v="5"/>
            <x v="6"/>
            <x v="12"/>
            <x v="30"/>
            <x v="33"/>
            <x v="38"/>
            <x v="56"/>
          </reference>
        </references>
      </pivotArea>
    </format>
    <format dxfId="1095">
      <pivotArea dataOnly="0" labelOnly="1" fieldPosition="0">
        <references count="2">
          <reference field="11" count="1" selected="0">
            <x v="4"/>
          </reference>
          <reference field="15" count="6">
            <x v="1"/>
            <x v="7"/>
            <x v="14"/>
            <x v="28"/>
            <x v="32"/>
            <x v="46"/>
          </reference>
        </references>
      </pivotArea>
    </format>
    <format dxfId="1094">
      <pivotArea dataOnly="0" labelOnly="1" fieldPosition="0">
        <references count="2">
          <reference field="11" count="1" selected="0">
            <x v="5"/>
          </reference>
          <reference field="15" count="1">
            <x v="34"/>
          </reference>
        </references>
      </pivotArea>
    </format>
    <format dxfId="1093">
      <pivotArea dataOnly="0" labelOnly="1" fieldPosition="0">
        <references count="2">
          <reference field="11" count="1" selected="0">
            <x v="6"/>
          </reference>
          <reference field="15" count="2">
            <x v="29"/>
            <x v="53"/>
          </reference>
        </references>
      </pivotArea>
    </format>
    <format dxfId="1092">
      <pivotArea dataOnly="0" labelOnly="1" fieldPosition="0">
        <references count="2">
          <reference field="11" count="1" selected="0">
            <x v="7"/>
          </reference>
          <reference field="15" count="7">
            <x v="31"/>
            <x v="36"/>
            <x v="42"/>
            <x v="47"/>
            <x v="48"/>
            <x v="50"/>
            <x v="54"/>
          </reference>
        </references>
      </pivotArea>
    </format>
    <format dxfId="1091">
      <pivotArea dataOnly="0" labelOnly="1" fieldPosition="0">
        <references count="2">
          <reference field="11" count="1" selected="0">
            <x v="8"/>
          </reference>
          <reference field="15" count="1">
            <x v="40"/>
          </reference>
        </references>
      </pivotArea>
    </format>
    <format dxfId="1090">
      <pivotArea dataOnly="0" labelOnly="1" fieldPosition="0">
        <references count="2">
          <reference field="11" count="1" selected="0">
            <x v="9"/>
          </reference>
          <reference field="15" count="1">
            <x v="10"/>
          </reference>
        </references>
      </pivotArea>
    </format>
    <format dxfId="1089">
      <pivotArea dataOnly="0" labelOnly="1" fieldPosition="0">
        <references count="2">
          <reference field="11" count="1" selected="0">
            <x v="10"/>
          </reference>
          <reference field="15" count="4">
            <x v="13"/>
            <x v="22"/>
            <x v="23"/>
            <x v="51"/>
          </reference>
        </references>
      </pivotArea>
    </format>
    <format dxfId="1088">
      <pivotArea dataOnly="0" labelOnly="1" fieldPosition="0">
        <references count="2">
          <reference field="11" count="1" selected="0">
            <x v="11"/>
          </reference>
          <reference field="15" count="6">
            <x v="8"/>
            <x v="9"/>
            <x v="16"/>
            <x v="19"/>
            <x v="37"/>
            <x v="45"/>
          </reference>
        </references>
      </pivotArea>
    </format>
    <format dxfId="1087">
      <pivotArea dataOnly="0" labelOnly="1" fieldPosition="0">
        <references count="2">
          <reference field="11" count="1" selected="0">
            <x v="12"/>
          </reference>
          <reference field="15" count="11">
            <x v="2"/>
            <x v="3"/>
            <x v="20"/>
            <x v="25"/>
            <x v="26"/>
            <x v="27"/>
            <x v="35"/>
            <x v="39"/>
            <x v="44"/>
            <x v="49"/>
            <x v="55"/>
          </reference>
        </references>
      </pivotArea>
    </format>
    <format dxfId="1086">
      <pivotArea dataOnly="0" labelOnly="1" fieldPosition="0">
        <references count="2">
          <reference field="11" count="1" selected="0">
            <x v="13"/>
          </reference>
          <reference field="15" count="1">
            <x v="18"/>
          </reference>
        </references>
      </pivotArea>
    </format>
    <format dxfId="1085">
      <pivotArea dataOnly="0" labelOnly="1" fieldPosition="0">
        <references count="2">
          <reference field="11" count="1" selected="0">
            <x v="14"/>
          </reference>
          <reference field="15" count="1">
            <x v="52"/>
          </reference>
        </references>
      </pivotArea>
    </format>
    <format dxfId="1084">
      <pivotArea dataOnly="0" labelOnly="1" fieldPosition="0">
        <references count="2">
          <reference field="11" count="1" selected="0">
            <x v="15"/>
          </reference>
          <reference field="15" count="3">
            <x v="21"/>
            <x v="41"/>
            <x v="43"/>
          </reference>
        </references>
      </pivotArea>
    </format>
    <format dxfId="1083">
      <pivotArea dataOnly="0" labelOnly="1" fieldPosition="0">
        <references count="2">
          <reference field="11" count="1" selected="0">
            <x v="16"/>
          </reference>
          <reference field="15" count="1">
            <x v="17"/>
          </reference>
        </references>
      </pivotArea>
    </format>
    <format dxfId="1082">
      <pivotArea dataOnly="0" labelOnly="1" fieldPosition="0">
        <references count="3">
          <reference field="11" count="1" selected="0">
            <x v="0"/>
          </reference>
          <reference field="13" count="1">
            <x v="1"/>
          </reference>
          <reference field="15" count="1" selected="0">
            <x v="11"/>
          </reference>
        </references>
      </pivotArea>
    </format>
    <format dxfId="1081">
      <pivotArea dataOnly="0" labelOnly="1" fieldPosition="0">
        <references count="3">
          <reference field="11" count="1" selected="0">
            <x v="1"/>
          </reference>
          <reference field="13" count="1">
            <x v="6"/>
          </reference>
          <reference field="15" count="1" selected="0">
            <x v="15"/>
          </reference>
        </references>
      </pivotArea>
    </format>
    <format dxfId="1080">
      <pivotArea dataOnly="0" labelOnly="1" fieldPosition="0">
        <references count="3">
          <reference field="11" count="1" selected="0">
            <x v="1"/>
          </reference>
          <reference field="13" count="1">
            <x v="6"/>
          </reference>
          <reference field="15" count="1" selected="0">
            <x v="24"/>
          </reference>
        </references>
      </pivotArea>
    </format>
    <format dxfId="1079">
      <pivotArea dataOnly="0" labelOnly="1" fieldPosition="0">
        <references count="3">
          <reference field="11" count="1" selected="0">
            <x v="2"/>
          </reference>
          <reference field="13" count="1">
            <x v="7"/>
          </reference>
          <reference field="15" count="1" selected="0">
            <x v="0"/>
          </reference>
        </references>
      </pivotArea>
    </format>
    <format dxfId="1078">
      <pivotArea dataOnly="0" labelOnly="1" fieldPosition="0">
        <references count="3">
          <reference field="11" count="1" selected="0">
            <x v="3"/>
          </reference>
          <reference field="13" count="1">
            <x v="7"/>
          </reference>
          <reference field="15" count="1" selected="0">
            <x v="4"/>
          </reference>
        </references>
      </pivotArea>
    </format>
    <format dxfId="1077">
      <pivotArea dataOnly="0" labelOnly="1" fieldPosition="0">
        <references count="3">
          <reference field="11" count="1" selected="0">
            <x v="3"/>
          </reference>
          <reference field="13" count="1">
            <x v="7"/>
          </reference>
          <reference field="15" count="1" selected="0">
            <x v="5"/>
          </reference>
        </references>
      </pivotArea>
    </format>
    <format dxfId="1076">
      <pivotArea dataOnly="0" labelOnly="1" fieldPosition="0">
        <references count="3">
          <reference field="11" count="1" selected="0">
            <x v="3"/>
          </reference>
          <reference field="13" count="1">
            <x v="7"/>
          </reference>
          <reference field="15" count="1" selected="0">
            <x v="6"/>
          </reference>
        </references>
      </pivotArea>
    </format>
    <format dxfId="1075">
      <pivotArea dataOnly="0" labelOnly="1" fieldPosition="0">
        <references count="3">
          <reference field="11" count="1" selected="0">
            <x v="3"/>
          </reference>
          <reference field="13" count="1">
            <x v="7"/>
          </reference>
          <reference field="15" count="1" selected="0">
            <x v="12"/>
          </reference>
        </references>
      </pivotArea>
    </format>
    <format dxfId="1074">
      <pivotArea dataOnly="0" labelOnly="1" fieldPosition="0">
        <references count="3">
          <reference field="11" count="1" selected="0">
            <x v="3"/>
          </reference>
          <reference field="13" count="1">
            <x v="7"/>
          </reference>
          <reference field="15" count="1" selected="0">
            <x v="30"/>
          </reference>
        </references>
      </pivotArea>
    </format>
    <format dxfId="1073">
      <pivotArea dataOnly="0" labelOnly="1" fieldPosition="0">
        <references count="3">
          <reference field="11" count="1" selected="0">
            <x v="3"/>
          </reference>
          <reference field="13" count="1">
            <x v="7"/>
          </reference>
          <reference field="15" count="1" selected="0">
            <x v="33"/>
          </reference>
        </references>
      </pivotArea>
    </format>
    <format dxfId="1072">
      <pivotArea dataOnly="0" labelOnly="1" fieldPosition="0">
        <references count="3">
          <reference field="11" count="1" selected="0">
            <x v="3"/>
          </reference>
          <reference field="13" count="1">
            <x v="7"/>
          </reference>
          <reference field="15" count="1" selected="0">
            <x v="38"/>
          </reference>
        </references>
      </pivotArea>
    </format>
    <format dxfId="1071">
      <pivotArea dataOnly="0" labelOnly="1" fieldPosition="0">
        <references count="3">
          <reference field="11" count="1" selected="0">
            <x v="3"/>
          </reference>
          <reference field="13" count="1">
            <x v="7"/>
          </reference>
          <reference field="15" count="1" selected="0">
            <x v="56"/>
          </reference>
        </references>
      </pivotArea>
    </format>
    <format dxfId="1070">
      <pivotArea dataOnly="0" labelOnly="1" fieldPosition="0">
        <references count="3">
          <reference field="11" count="1" selected="0">
            <x v="4"/>
          </reference>
          <reference field="13" count="1">
            <x v="2"/>
          </reference>
          <reference field="15" count="1" selected="0">
            <x v="1"/>
          </reference>
        </references>
      </pivotArea>
    </format>
    <format dxfId="1069">
      <pivotArea dataOnly="0" labelOnly="1" fieldPosition="0">
        <references count="3">
          <reference field="11" count="1" selected="0">
            <x v="4"/>
          </reference>
          <reference field="13" count="1">
            <x v="2"/>
          </reference>
          <reference field="15" count="1" selected="0">
            <x v="7"/>
          </reference>
        </references>
      </pivotArea>
    </format>
    <format dxfId="1068">
      <pivotArea dataOnly="0" labelOnly="1" fieldPosition="0">
        <references count="3">
          <reference field="11" count="1" selected="0">
            <x v="4"/>
          </reference>
          <reference field="13" count="1">
            <x v="2"/>
          </reference>
          <reference field="15" count="1" selected="0">
            <x v="14"/>
          </reference>
        </references>
      </pivotArea>
    </format>
    <format dxfId="1067">
      <pivotArea dataOnly="0" labelOnly="1" fieldPosition="0">
        <references count="3">
          <reference field="11" count="1" selected="0">
            <x v="4"/>
          </reference>
          <reference field="13" count="1">
            <x v="2"/>
          </reference>
          <reference field="15" count="1" selected="0">
            <x v="28"/>
          </reference>
        </references>
      </pivotArea>
    </format>
    <format dxfId="1066">
      <pivotArea dataOnly="0" labelOnly="1" fieldPosition="0">
        <references count="3">
          <reference field="11" count="1" selected="0">
            <x v="4"/>
          </reference>
          <reference field="13" count="1">
            <x v="2"/>
          </reference>
          <reference field="15" count="1" selected="0">
            <x v="32"/>
          </reference>
        </references>
      </pivotArea>
    </format>
    <format dxfId="1065">
      <pivotArea dataOnly="0" labelOnly="1" fieldPosition="0">
        <references count="3">
          <reference field="11" count="1" selected="0">
            <x v="4"/>
          </reference>
          <reference field="13" count="1">
            <x v="5"/>
          </reference>
          <reference field="15" count="1" selected="0">
            <x v="46"/>
          </reference>
        </references>
      </pivotArea>
    </format>
    <format dxfId="1064">
      <pivotArea dataOnly="0" labelOnly="1" fieldPosition="0">
        <references count="3">
          <reference field="11" count="1" selected="0">
            <x v="5"/>
          </reference>
          <reference field="13" count="1">
            <x v="0"/>
          </reference>
          <reference field="15" count="1" selected="0">
            <x v="34"/>
          </reference>
        </references>
      </pivotArea>
    </format>
    <format dxfId="1063">
      <pivotArea dataOnly="0" labelOnly="1" fieldPosition="0">
        <references count="3">
          <reference field="11" count="1" selected="0">
            <x v="6"/>
          </reference>
          <reference field="13" count="1">
            <x v="4"/>
          </reference>
          <reference field="15" count="1" selected="0">
            <x v="29"/>
          </reference>
        </references>
      </pivotArea>
    </format>
    <format dxfId="1062">
      <pivotArea dataOnly="0" labelOnly="1" fieldPosition="0">
        <references count="3">
          <reference field="11" count="1" selected="0">
            <x v="6"/>
          </reference>
          <reference field="13" count="1">
            <x v="4"/>
          </reference>
          <reference field="15" count="1" selected="0">
            <x v="53"/>
          </reference>
        </references>
      </pivotArea>
    </format>
    <format dxfId="1061">
      <pivotArea dataOnly="0" labelOnly="1" fieldPosition="0">
        <references count="3">
          <reference field="11" count="1" selected="0">
            <x v="7"/>
          </reference>
          <reference field="13" count="1">
            <x v="5"/>
          </reference>
          <reference field="15" count="1" selected="0">
            <x v="31"/>
          </reference>
        </references>
      </pivotArea>
    </format>
    <format dxfId="1060">
      <pivotArea dataOnly="0" labelOnly="1" fieldPosition="0">
        <references count="3">
          <reference field="11" count="1" selected="0">
            <x v="7"/>
          </reference>
          <reference field="13" count="1">
            <x v="5"/>
          </reference>
          <reference field="15" count="1" selected="0">
            <x v="36"/>
          </reference>
        </references>
      </pivotArea>
    </format>
    <format dxfId="1059">
      <pivotArea dataOnly="0" labelOnly="1" fieldPosition="0">
        <references count="3">
          <reference field="11" count="1" selected="0">
            <x v="7"/>
          </reference>
          <reference field="13" count="1">
            <x v="5"/>
          </reference>
          <reference field="15" count="1" selected="0">
            <x v="42"/>
          </reference>
        </references>
      </pivotArea>
    </format>
    <format dxfId="1058">
      <pivotArea dataOnly="0" labelOnly="1" fieldPosition="0">
        <references count="3">
          <reference field="11" count="1" selected="0">
            <x v="7"/>
          </reference>
          <reference field="13" count="1">
            <x v="5"/>
          </reference>
          <reference field="15" count="1" selected="0">
            <x v="47"/>
          </reference>
        </references>
      </pivotArea>
    </format>
    <format dxfId="1057">
      <pivotArea dataOnly="0" labelOnly="1" fieldPosition="0">
        <references count="3">
          <reference field="11" count="1" selected="0">
            <x v="7"/>
          </reference>
          <reference field="13" count="1">
            <x v="5"/>
          </reference>
          <reference field="15" count="1" selected="0">
            <x v="48"/>
          </reference>
        </references>
      </pivotArea>
    </format>
    <format dxfId="1056">
      <pivotArea dataOnly="0" labelOnly="1" fieldPosition="0">
        <references count="3">
          <reference field="11" count="1" selected="0">
            <x v="7"/>
          </reference>
          <reference field="13" count="1">
            <x v="5"/>
          </reference>
          <reference field="15" count="1" selected="0">
            <x v="50"/>
          </reference>
        </references>
      </pivotArea>
    </format>
    <format dxfId="1055">
      <pivotArea dataOnly="0" labelOnly="1" fieldPosition="0">
        <references count="3">
          <reference field="11" count="1" selected="0">
            <x v="7"/>
          </reference>
          <reference field="13" count="1">
            <x v="3"/>
          </reference>
          <reference field="15" count="1" selected="0">
            <x v="54"/>
          </reference>
        </references>
      </pivotArea>
    </format>
    <format dxfId="1054">
      <pivotArea dataOnly="0" labelOnly="1" fieldPosition="0">
        <references count="3">
          <reference field="11" count="1" selected="0">
            <x v="8"/>
          </reference>
          <reference field="13" count="1">
            <x v="1"/>
          </reference>
          <reference field="15" count="1" selected="0">
            <x v="40"/>
          </reference>
        </references>
      </pivotArea>
    </format>
    <format dxfId="1053">
      <pivotArea dataOnly="0" labelOnly="1" fieldPosition="0">
        <references count="3">
          <reference field="11" count="1" selected="0">
            <x v="9"/>
          </reference>
          <reference field="13" count="1">
            <x v="1"/>
          </reference>
          <reference field="15" count="1" selected="0">
            <x v="10"/>
          </reference>
        </references>
      </pivotArea>
    </format>
    <format dxfId="1052">
      <pivotArea dataOnly="0" labelOnly="1" fieldPosition="0">
        <references count="3">
          <reference field="11" count="1" selected="0">
            <x v="10"/>
          </reference>
          <reference field="13" count="1">
            <x v="4"/>
          </reference>
          <reference field="15" count="1" selected="0">
            <x v="13"/>
          </reference>
        </references>
      </pivotArea>
    </format>
    <format dxfId="1051">
      <pivotArea dataOnly="0" labelOnly="1" fieldPosition="0">
        <references count="3">
          <reference field="11" count="1" selected="0">
            <x v="10"/>
          </reference>
          <reference field="13" count="1">
            <x v="4"/>
          </reference>
          <reference field="15" count="1" selected="0">
            <x v="22"/>
          </reference>
        </references>
      </pivotArea>
    </format>
    <format dxfId="1050">
      <pivotArea dataOnly="0" labelOnly="1" fieldPosition="0">
        <references count="3">
          <reference field="11" count="1" selected="0">
            <x v="10"/>
          </reference>
          <reference field="13" count="1">
            <x v="4"/>
          </reference>
          <reference field="15" count="1" selected="0">
            <x v="23"/>
          </reference>
        </references>
      </pivotArea>
    </format>
    <format dxfId="1049">
      <pivotArea dataOnly="0" labelOnly="1" fieldPosition="0">
        <references count="3">
          <reference field="11" count="1" selected="0">
            <x v="10"/>
          </reference>
          <reference field="13" count="1">
            <x v="4"/>
          </reference>
          <reference field="15" count="1" selected="0">
            <x v="51"/>
          </reference>
        </references>
      </pivotArea>
    </format>
    <format dxfId="1048">
      <pivotArea dataOnly="0" labelOnly="1" fieldPosition="0">
        <references count="3">
          <reference field="11" count="1" selected="0">
            <x v="11"/>
          </reference>
          <reference field="13" count="1">
            <x v="1"/>
          </reference>
          <reference field="15" count="1" selected="0">
            <x v="8"/>
          </reference>
        </references>
      </pivotArea>
    </format>
    <format dxfId="1047">
      <pivotArea dataOnly="0" labelOnly="1" fieldPosition="0">
        <references count="3">
          <reference field="11" count="1" selected="0">
            <x v="11"/>
          </reference>
          <reference field="13" count="1">
            <x v="7"/>
          </reference>
          <reference field="15" count="1" selected="0">
            <x v="9"/>
          </reference>
        </references>
      </pivotArea>
    </format>
    <format dxfId="1046">
      <pivotArea dataOnly="0" labelOnly="1" fieldPosition="0">
        <references count="3">
          <reference field="11" count="1" selected="0">
            <x v="11"/>
          </reference>
          <reference field="13" count="1">
            <x v="4"/>
          </reference>
          <reference field="15" count="1" selected="0">
            <x v="16"/>
          </reference>
        </references>
      </pivotArea>
    </format>
    <format dxfId="1045">
      <pivotArea dataOnly="0" labelOnly="1" fieldPosition="0">
        <references count="3">
          <reference field="11" count="1" selected="0">
            <x v="11"/>
          </reference>
          <reference field="13" count="1">
            <x v="4"/>
          </reference>
          <reference field="15" count="1" selected="0">
            <x v="19"/>
          </reference>
        </references>
      </pivotArea>
    </format>
    <format dxfId="1044">
      <pivotArea dataOnly="0" labelOnly="1" fieldPosition="0">
        <references count="3">
          <reference field="11" count="1" selected="0">
            <x v="11"/>
          </reference>
          <reference field="13" count="1">
            <x v="4"/>
          </reference>
          <reference field="15" count="1" selected="0">
            <x v="37"/>
          </reference>
        </references>
      </pivotArea>
    </format>
    <format dxfId="1043">
      <pivotArea dataOnly="0" labelOnly="1" fieldPosition="0">
        <references count="3">
          <reference field="11" count="1" selected="0">
            <x v="11"/>
          </reference>
          <reference field="13" count="1">
            <x v="7"/>
          </reference>
          <reference field="15" count="1" selected="0">
            <x v="45"/>
          </reference>
        </references>
      </pivotArea>
    </format>
    <format dxfId="1042">
      <pivotArea dataOnly="0" labelOnly="1" fieldPosition="0">
        <references count="3">
          <reference field="11" count="1" selected="0">
            <x v="12"/>
          </reference>
          <reference field="13" count="1">
            <x v="5"/>
          </reference>
          <reference field="15" count="1" selected="0">
            <x v="2"/>
          </reference>
        </references>
      </pivotArea>
    </format>
    <format dxfId="1041">
      <pivotArea dataOnly="0" labelOnly="1" fieldPosition="0">
        <references count="3">
          <reference field="11" count="1" selected="0">
            <x v="12"/>
          </reference>
          <reference field="13" count="1">
            <x v="1"/>
          </reference>
          <reference field="15" count="1" selected="0">
            <x v="3"/>
          </reference>
        </references>
      </pivotArea>
    </format>
    <format dxfId="1040">
      <pivotArea dataOnly="0" labelOnly="1" fieldPosition="0">
        <references count="3">
          <reference field="11" count="1" selected="0">
            <x v="12"/>
          </reference>
          <reference field="13" count="1">
            <x v="1"/>
          </reference>
          <reference field="15" count="1" selected="0">
            <x v="20"/>
          </reference>
        </references>
      </pivotArea>
    </format>
    <format dxfId="1039">
      <pivotArea dataOnly="0" labelOnly="1" fieldPosition="0">
        <references count="3">
          <reference field="11" count="1" selected="0">
            <x v="12"/>
          </reference>
          <reference field="13" count="1">
            <x v="5"/>
          </reference>
          <reference field="15" count="1" selected="0">
            <x v="25"/>
          </reference>
        </references>
      </pivotArea>
    </format>
    <format dxfId="1038">
      <pivotArea dataOnly="0" labelOnly="1" fieldPosition="0">
        <references count="3">
          <reference field="11" count="1" selected="0">
            <x v="12"/>
          </reference>
          <reference field="13" count="1">
            <x v="1"/>
          </reference>
          <reference field="15" count="1" selected="0">
            <x v="26"/>
          </reference>
        </references>
      </pivotArea>
    </format>
    <format dxfId="1037">
      <pivotArea dataOnly="0" labelOnly="1" fieldPosition="0">
        <references count="3">
          <reference field="11" count="1" selected="0">
            <x v="12"/>
          </reference>
          <reference field="13" count="1">
            <x v="1"/>
          </reference>
          <reference field="15" count="1" selected="0">
            <x v="27"/>
          </reference>
        </references>
      </pivotArea>
    </format>
    <format dxfId="1036">
      <pivotArea dataOnly="0" labelOnly="1" fieldPosition="0">
        <references count="3">
          <reference field="11" count="1" selected="0">
            <x v="12"/>
          </reference>
          <reference field="13" count="1">
            <x v="1"/>
          </reference>
          <reference field="15" count="1" selected="0">
            <x v="35"/>
          </reference>
        </references>
      </pivotArea>
    </format>
    <format dxfId="1035">
      <pivotArea dataOnly="0" labelOnly="1" fieldPosition="0">
        <references count="3">
          <reference field="11" count="1" selected="0">
            <x v="12"/>
          </reference>
          <reference field="13" count="1">
            <x v="1"/>
          </reference>
          <reference field="15" count="1" selected="0">
            <x v="39"/>
          </reference>
        </references>
      </pivotArea>
    </format>
    <format dxfId="1034">
      <pivotArea dataOnly="0" labelOnly="1" fieldPosition="0">
        <references count="3">
          <reference field="11" count="1" selected="0">
            <x v="12"/>
          </reference>
          <reference field="13" count="1">
            <x v="1"/>
          </reference>
          <reference field="15" count="1" selected="0">
            <x v="44"/>
          </reference>
        </references>
      </pivotArea>
    </format>
    <format dxfId="1033">
      <pivotArea dataOnly="0" labelOnly="1" fieldPosition="0">
        <references count="3">
          <reference field="11" count="1" selected="0">
            <x v="12"/>
          </reference>
          <reference field="13" count="1">
            <x v="5"/>
          </reference>
          <reference field="15" count="1" selected="0">
            <x v="49"/>
          </reference>
        </references>
      </pivotArea>
    </format>
    <format dxfId="1032">
      <pivotArea dataOnly="0" labelOnly="1" fieldPosition="0">
        <references count="3">
          <reference field="11" count="1" selected="0">
            <x v="12"/>
          </reference>
          <reference field="13" count="1">
            <x v="1"/>
          </reference>
          <reference field="15" count="1" selected="0">
            <x v="55"/>
          </reference>
        </references>
      </pivotArea>
    </format>
    <format dxfId="1031">
      <pivotArea dataOnly="0" labelOnly="1" fieldPosition="0">
        <references count="3">
          <reference field="11" count="1" selected="0">
            <x v="13"/>
          </reference>
          <reference field="13" count="1">
            <x v="1"/>
          </reference>
          <reference field="15" count="1" selected="0">
            <x v="18"/>
          </reference>
        </references>
      </pivotArea>
    </format>
    <format dxfId="1030">
      <pivotArea dataOnly="0" labelOnly="1" fieldPosition="0">
        <references count="3">
          <reference field="11" count="1" selected="0">
            <x v="14"/>
          </reference>
          <reference field="13" count="1">
            <x v="1"/>
          </reference>
          <reference field="15" count="1" selected="0">
            <x v="52"/>
          </reference>
        </references>
      </pivotArea>
    </format>
    <format dxfId="1029">
      <pivotArea dataOnly="0" labelOnly="1" fieldPosition="0">
        <references count="3">
          <reference field="11" count="1" selected="0">
            <x v="15"/>
          </reference>
          <reference field="13" count="1">
            <x v="4"/>
          </reference>
          <reference field="15" count="1" selected="0">
            <x v="21"/>
          </reference>
        </references>
      </pivotArea>
    </format>
    <format dxfId="1028">
      <pivotArea dataOnly="0" labelOnly="1" fieldPosition="0">
        <references count="3">
          <reference field="11" count="1" selected="0">
            <x v="15"/>
          </reference>
          <reference field="13" count="1">
            <x v="4"/>
          </reference>
          <reference field="15" count="1" selected="0">
            <x v="41"/>
          </reference>
        </references>
      </pivotArea>
    </format>
    <format dxfId="1027">
      <pivotArea dataOnly="0" labelOnly="1" fieldPosition="0">
        <references count="3">
          <reference field="11" count="1" selected="0">
            <x v="15"/>
          </reference>
          <reference field="13" count="1">
            <x v="4"/>
          </reference>
          <reference field="15" count="1" selected="0">
            <x v="43"/>
          </reference>
        </references>
      </pivotArea>
    </format>
    <format dxfId="1026">
      <pivotArea dataOnly="0" labelOnly="1" fieldPosition="0">
        <references count="3">
          <reference field="11" count="1" selected="0">
            <x v="16"/>
          </reference>
          <reference field="13" count="1">
            <x v="0"/>
          </reference>
          <reference field="15" count="1" selected="0">
            <x v="17"/>
          </reference>
        </references>
      </pivotArea>
    </format>
    <format dxfId="1025">
      <pivotArea dataOnly="0" labelOnly="1" fieldPosition="0">
        <references count="4">
          <reference field="11" count="1" selected="0">
            <x v="0"/>
          </reference>
          <reference field="13" count="1" selected="0">
            <x v="1"/>
          </reference>
          <reference field="15" count="1" selected="0">
            <x v="11"/>
          </reference>
          <reference field="21" count="1">
            <x v="115"/>
          </reference>
        </references>
      </pivotArea>
    </format>
    <format dxfId="1024">
      <pivotArea dataOnly="0" labelOnly="1" fieldPosition="0">
        <references count="4">
          <reference field="11" count="1" selected="0">
            <x v="1"/>
          </reference>
          <reference field="13" count="1" selected="0">
            <x v="6"/>
          </reference>
          <reference field="15" count="1" selected="0">
            <x v="15"/>
          </reference>
          <reference field="21" count="4">
            <x v="65"/>
            <x v="76"/>
            <x v="103"/>
            <x v="110"/>
          </reference>
        </references>
      </pivotArea>
    </format>
    <format dxfId="1023">
      <pivotArea dataOnly="0" labelOnly="1" fieldPosition="0">
        <references count="4">
          <reference field="11" count="1" selected="0">
            <x v="1"/>
          </reference>
          <reference field="13" count="1" selected="0">
            <x v="6"/>
          </reference>
          <reference field="15" count="1" selected="0">
            <x v="24"/>
          </reference>
          <reference field="21" count="15">
            <x v="24"/>
            <x v="25"/>
            <x v="38"/>
            <x v="47"/>
            <x v="50"/>
            <x v="51"/>
            <x v="56"/>
            <x v="57"/>
            <x v="63"/>
            <x v="78"/>
            <x v="81"/>
            <x v="94"/>
            <x v="102"/>
            <x v="104"/>
            <x v="114"/>
          </reference>
        </references>
      </pivotArea>
    </format>
    <format dxfId="1022">
      <pivotArea dataOnly="0" labelOnly="1" fieldPosition="0">
        <references count="4">
          <reference field="11" count="1" selected="0">
            <x v="2"/>
          </reference>
          <reference field="13" count="1" selected="0">
            <x v="7"/>
          </reference>
          <reference field="15" count="1" selected="0">
            <x v="0"/>
          </reference>
          <reference field="21" count="1">
            <x v="115"/>
          </reference>
        </references>
      </pivotArea>
    </format>
    <format dxfId="1021">
      <pivotArea dataOnly="0" labelOnly="1" fieldPosition="0">
        <references count="4">
          <reference field="11" count="1" selected="0">
            <x v="3"/>
          </reference>
          <reference field="13" count="1" selected="0">
            <x v="7"/>
          </reference>
          <reference field="15" count="1" selected="0">
            <x v="4"/>
          </reference>
          <reference field="21" count="4">
            <x v="38"/>
            <x v="118"/>
            <x v="120"/>
            <x v="139"/>
          </reference>
        </references>
      </pivotArea>
    </format>
    <format dxfId="1020">
      <pivotArea dataOnly="0" labelOnly="1" fieldPosition="0">
        <references count="4">
          <reference field="11" count="1" selected="0">
            <x v="3"/>
          </reference>
          <reference field="13" count="1" selected="0">
            <x v="7"/>
          </reference>
          <reference field="15" count="1" selected="0">
            <x v="5"/>
          </reference>
          <reference field="21" count="2">
            <x v="106"/>
            <x v="121"/>
          </reference>
        </references>
      </pivotArea>
    </format>
    <format dxfId="1019">
      <pivotArea dataOnly="0" labelOnly="1" fieldPosition="0">
        <references count="4">
          <reference field="11" count="1" selected="0">
            <x v="3"/>
          </reference>
          <reference field="13" count="1" selected="0">
            <x v="7"/>
          </reference>
          <reference field="15" count="1" selected="0">
            <x v="6"/>
          </reference>
          <reference field="21" count="1">
            <x v="118"/>
          </reference>
        </references>
      </pivotArea>
    </format>
    <format dxfId="1018">
      <pivotArea dataOnly="0" labelOnly="1" fieldPosition="0">
        <references count="4">
          <reference field="11" count="1" selected="0">
            <x v="3"/>
          </reference>
          <reference field="13" count="1" selected="0">
            <x v="7"/>
          </reference>
          <reference field="15" count="1" selected="0">
            <x v="12"/>
          </reference>
          <reference field="21" count="3">
            <x v="77"/>
            <x v="106"/>
            <x v="118"/>
          </reference>
        </references>
      </pivotArea>
    </format>
    <format dxfId="1017">
      <pivotArea dataOnly="0" labelOnly="1" fieldPosition="0">
        <references count="4">
          <reference field="11" count="1" selected="0">
            <x v="3"/>
          </reference>
          <reference field="13" count="1" selected="0">
            <x v="7"/>
          </reference>
          <reference field="15" count="1" selected="0">
            <x v="30"/>
          </reference>
          <reference field="21" count="1">
            <x v="118"/>
          </reference>
        </references>
      </pivotArea>
    </format>
    <format dxfId="1016">
      <pivotArea dataOnly="0" labelOnly="1" fieldPosition="0">
        <references count="4">
          <reference field="11" count="1" selected="0">
            <x v="3"/>
          </reference>
          <reference field="13" count="1" selected="0">
            <x v="7"/>
          </reference>
          <reference field="15" count="1" selected="0">
            <x v="33"/>
          </reference>
          <reference field="21" count="5">
            <x v="38"/>
            <x v="42"/>
            <x v="52"/>
            <x v="67"/>
            <x v="106"/>
          </reference>
        </references>
      </pivotArea>
    </format>
    <format dxfId="1015">
      <pivotArea dataOnly="0" labelOnly="1" fieldPosition="0">
        <references count="4">
          <reference field="11" count="1" selected="0">
            <x v="3"/>
          </reference>
          <reference field="13" count="1" selected="0">
            <x v="7"/>
          </reference>
          <reference field="15" count="1" selected="0">
            <x v="38"/>
          </reference>
          <reference field="21" count="1">
            <x v="119"/>
          </reference>
        </references>
      </pivotArea>
    </format>
    <format dxfId="1014">
      <pivotArea dataOnly="0" labelOnly="1" fieldPosition="0">
        <references count="4">
          <reference field="11" count="1" selected="0">
            <x v="3"/>
          </reference>
          <reference field="13" count="1" selected="0">
            <x v="7"/>
          </reference>
          <reference field="15" count="1" selected="0">
            <x v="56"/>
          </reference>
          <reference field="21" count="1">
            <x v="118"/>
          </reference>
        </references>
      </pivotArea>
    </format>
    <format dxfId="1013">
      <pivotArea dataOnly="0" labelOnly="1" fieldPosition="0">
        <references count="4">
          <reference field="11" count="1" selected="0">
            <x v="4"/>
          </reference>
          <reference field="13" count="1" selected="0">
            <x v="2"/>
          </reference>
          <reference field="15" count="1" selected="0">
            <x v="1"/>
          </reference>
          <reference field="21" count="14">
            <x v="26"/>
            <x v="28"/>
            <x v="29"/>
            <x v="32"/>
            <x v="34"/>
            <x v="48"/>
            <x v="52"/>
            <x v="70"/>
            <x v="72"/>
            <x v="106"/>
            <x v="124"/>
            <x v="129"/>
            <x v="132"/>
            <x v="139"/>
          </reference>
        </references>
      </pivotArea>
    </format>
    <format dxfId="1012">
      <pivotArea dataOnly="0" labelOnly="1" fieldPosition="0">
        <references count="4">
          <reference field="11" count="1" selected="0">
            <x v="4"/>
          </reference>
          <reference field="13" count="1" selected="0">
            <x v="2"/>
          </reference>
          <reference field="15" count="1" selected="0">
            <x v="7"/>
          </reference>
          <reference field="21" count="2">
            <x v="106"/>
            <x v="118"/>
          </reference>
        </references>
      </pivotArea>
    </format>
    <format dxfId="1011">
      <pivotArea dataOnly="0" labelOnly="1" fieldPosition="0">
        <references count="4">
          <reference field="11" count="1" selected="0">
            <x v="4"/>
          </reference>
          <reference field="13" count="1" selected="0">
            <x v="2"/>
          </reference>
          <reference field="15" count="1" selected="0">
            <x v="14"/>
          </reference>
          <reference field="21" count="1">
            <x v="117"/>
          </reference>
        </references>
      </pivotArea>
    </format>
    <format dxfId="1010">
      <pivotArea dataOnly="0" labelOnly="1" fieldPosition="0">
        <references count="4">
          <reference field="11" count="1" selected="0">
            <x v="4"/>
          </reference>
          <reference field="13" count="1" selected="0">
            <x v="2"/>
          </reference>
          <reference field="15" count="1" selected="0">
            <x v="28"/>
          </reference>
          <reference field="21" count="1">
            <x v="117"/>
          </reference>
        </references>
      </pivotArea>
    </format>
    <format dxfId="1009">
      <pivotArea dataOnly="0" labelOnly="1" fieldPosition="0">
        <references count="4">
          <reference field="11" count="1" selected="0">
            <x v="4"/>
          </reference>
          <reference field="13" count="1" selected="0">
            <x v="2"/>
          </reference>
          <reference field="15" count="1" selected="0">
            <x v="32"/>
          </reference>
          <reference field="21" count="2">
            <x v="40"/>
            <x v="117"/>
          </reference>
        </references>
      </pivotArea>
    </format>
    <format dxfId="1008">
      <pivotArea dataOnly="0" labelOnly="1" fieldPosition="0">
        <references count="4">
          <reference field="11" count="1" selected="0">
            <x v="4"/>
          </reference>
          <reference field="13" count="1" selected="0">
            <x v="5"/>
          </reference>
          <reference field="15" count="1" selected="0">
            <x v="46"/>
          </reference>
          <reference field="21" count="4">
            <x v="26"/>
            <x v="48"/>
            <x v="52"/>
            <x v="96"/>
          </reference>
        </references>
      </pivotArea>
    </format>
    <format dxfId="1007">
      <pivotArea dataOnly="0" labelOnly="1" fieldPosition="0">
        <references count="4">
          <reference field="11" count="1" selected="0">
            <x v="5"/>
          </reference>
          <reference field="13" count="1" selected="0">
            <x v="0"/>
          </reference>
          <reference field="15" count="1" selected="0">
            <x v="34"/>
          </reference>
          <reference field="21" count="11">
            <x v="23"/>
            <x v="25"/>
            <x v="26"/>
            <x v="40"/>
            <x v="45"/>
            <x v="81"/>
            <x v="106"/>
            <x v="115"/>
            <x v="118"/>
            <x v="139"/>
            <x v="141"/>
          </reference>
        </references>
      </pivotArea>
    </format>
    <format dxfId="1006">
      <pivotArea dataOnly="0" labelOnly="1" fieldPosition="0">
        <references count="4">
          <reference field="11" count="1" selected="0">
            <x v="6"/>
          </reference>
          <reference field="13" count="1" selected="0">
            <x v="4"/>
          </reference>
          <reference field="15" count="1" selected="0">
            <x v="29"/>
          </reference>
          <reference field="21" count="26">
            <x v="20"/>
            <x v="33"/>
            <x v="35"/>
            <x v="36"/>
            <x v="38"/>
            <x v="48"/>
            <x v="52"/>
            <x v="55"/>
            <x v="59"/>
            <x v="61"/>
            <x v="62"/>
            <x v="63"/>
            <x v="64"/>
            <x v="65"/>
            <x v="73"/>
            <x v="87"/>
            <x v="91"/>
            <x v="92"/>
            <x v="102"/>
            <x v="104"/>
            <x v="125"/>
            <x v="126"/>
            <x v="127"/>
            <x v="128"/>
            <x v="137"/>
            <x v="139"/>
          </reference>
        </references>
      </pivotArea>
    </format>
    <format dxfId="1005">
      <pivotArea dataOnly="0" labelOnly="1" fieldPosition="0">
        <references count="4">
          <reference field="11" count="1" selected="0">
            <x v="6"/>
          </reference>
          <reference field="13" count="1" selected="0">
            <x v="4"/>
          </reference>
          <reference field="15" count="1" selected="0">
            <x v="53"/>
          </reference>
          <reference field="21" count="8">
            <x v="68"/>
            <x v="75"/>
            <x v="78"/>
            <x v="81"/>
            <x v="137"/>
            <x v="140"/>
            <x v="143"/>
            <x v="144"/>
          </reference>
        </references>
      </pivotArea>
    </format>
    <format dxfId="1004">
      <pivotArea dataOnly="0" labelOnly="1" fieldPosition="0">
        <references count="4">
          <reference field="11" count="1" selected="0">
            <x v="7"/>
          </reference>
          <reference field="13" count="1" selected="0">
            <x v="5"/>
          </reference>
          <reference field="15" count="1" selected="0">
            <x v="31"/>
          </reference>
          <reference field="21" count="5">
            <x v="48"/>
            <x v="78"/>
            <x v="145"/>
            <x v="146"/>
            <x v="147"/>
          </reference>
        </references>
      </pivotArea>
    </format>
    <format dxfId="1003">
      <pivotArea dataOnly="0" labelOnly="1" fieldPosition="0">
        <references count="4">
          <reference field="11" count="1" selected="0">
            <x v="7"/>
          </reference>
          <reference field="13" count="1" selected="0">
            <x v="5"/>
          </reference>
          <reference field="15" count="1" selected="0">
            <x v="36"/>
          </reference>
          <reference field="21" count="3">
            <x v="145"/>
            <x v="146"/>
            <x v="147"/>
          </reference>
        </references>
      </pivotArea>
    </format>
    <format dxfId="1002">
      <pivotArea dataOnly="0" labelOnly="1" fieldPosition="0">
        <references count="4">
          <reference field="11" count="1" selected="0">
            <x v="7"/>
          </reference>
          <reference field="13" count="1" selected="0">
            <x v="5"/>
          </reference>
          <reference field="15" count="1" selected="0">
            <x v="42"/>
          </reference>
          <reference field="21" count="3">
            <x v="22"/>
            <x v="48"/>
            <x v="97"/>
          </reference>
        </references>
      </pivotArea>
    </format>
    <format dxfId="1001">
      <pivotArea dataOnly="0" labelOnly="1" fieldPosition="0">
        <references count="4">
          <reference field="11" count="1" selected="0">
            <x v="7"/>
          </reference>
          <reference field="13" count="1" selected="0">
            <x v="5"/>
          </reference>
          <reference field="15" count="1" selected="0">
            <x v="47"/>
          </reference>
          <reference field="21" count="4">
            <x v="35"/>
            <x v="48"/>
            <x v="52"/>
            <x v="60"/>
          </reference>
        </references>
      </pivotArea>
    </format>
    <format dxfId="1000">
      <pivotArea dataOnly="0" labelOnly="1" fieldPosition="0">
        <references count="4">
          <reference field="11" count="1" selected="0">
            <x v="7"/>
          </reference>
          <reference field="13" count="1" selected="0">
            <x v="5"/>
          </reference>
          <reference field="15" count="1" selected="0">
            <x v="48"/>
          </reference>
          <reference field="21" count="13">
            <x v="22"/>
            <x v="30"/>
            <x v="31"/>
            <x v="36"/>
            <x v="38"/>
            <x v="48"/>
            <x v="52"/>
            <x v="58"/>
            <x v="70"/>
            <x v="79"/>
            <x v="133"/>
            <x v="135"/>
            <x v="139"/>
          </reference>
        </references>
      </pivotArea>
    </format>
    <format dxfId="999">
      <pivotArea dataOnly="0" labelOnly="1" fieldPosition="0">
        <references count="4">
          <reference field="11" count="1" selected="0">
            <x v="7"/>
          </reference>
          <reference field="13" count="1" selected="0">
            <x v="5"/>
          </reference>
          <reference field="15" count="1" selected="0">
            <x v="50"/>
          </reference>
          <reference field="21" count="22">
            <x v="22"/>
            <x v="31"/>
            <x v="35"/>
            <x v="37"/>
            <x v="38"/>
            <x v="40"/>
            <x v="41"/>
            <x v="42"/>
            <x v="44"/>
            <x v="47"/>
            <x v="48"/>
            <x v="52"/>
            <x v="81"/>
            <x v="93"/>
            <x v="95"/>
            <x v="97"/>
            <x v="129"/>
            <x v="130"/>
            <x v="134"/>
            <x v="136"/>
            <x v="138"/>
            <x v="140"/>
          </reference>
        </references>
      </pivotArea>
    </format>
    <format dxfId="998">
      <pivotArea dataOnly="0" labelOnly="1" fieldPosition="0">
        <references count="4">
          <reference field="11" count="1" selected="0">
            <x v="7"/>
          </reference>
          <reference field="13" count="1" selected="0">
            <x v="3"/>
          </reference>
          <reference field="15" count="1" selected="0">
            <x v="54"/>
          </reference>
          <reference field="21" count="20">
            <x v="30"/>
            <x v="31"/>
            <x v="35"/>
            <x v="36"/>
            <x v="38"/>
            <x v="39"/>
            <x v="43"/>
            <x v="44"/>
            <x v="48"/>
            <x v="52"/>
            <x v="58"/>
            <x v="60"/>
            <x v="70"/>
            <x v="73"/>
            <x v="74"/>
            <x v="80"/>
            <x v="81"/>
            <x v="96"/>
            <x v="109"/>
            <x v="133"/>
          </reference>
        </references>
      </pivotArea>
    </format>
    <format dxfId="997">
      <pivotArea dataOnly="0" labelOnly="1" fieldPosition="0">
        <references count="4">
          <reference field="11" count="1" selected="0">
            <x v="8"/>
          </reference>
          <reference field="13" count="1" selected="0">
            <x v="1"/>
          </reference>
          <reference field="15" count="1" selected="0">
            <x v="40"/>
          </reference>
          <reference field="21" count="1">
            <x v="115"/>
          </reference>
        </references>
      </pivotArea>
    </format>
    <format dxfId="996">
      <pivotArea dataOnly="0" labelOnly="1" fieldPosition="0">
        <references count="4">
          <reference field="11" count="1" selected="0">
            <x v="9"/>
          </reference>
          <reference field="13" count="1" selected="0">
            <x v="1"/>
          </reference>
          <reference field="15" count="1" selected="0">
            <x v="10"/>
          </reference>
          <reference field="21" count="1">
            <x v="115"/>
          </reference>
        </references>
      </pivotArea>
    </format>
    <format dxfId="995">
      <pivotArea dataOnly="0" labelOnly="1" fieldPosition="0">
        <references count="4">
          <reference field="11" count="1" selected="0">
            <x v="10"/>
          </reference>
          <reference field="13" count="1" selected="0">
            <x v="4"/>
          </reference>
          <reference field="15" count="1" selected="0">
            <x v="13"/>
          </reference>
          <reference field="21" count="50">
            <x v="3"/>
            <x v="10"/>
            <x v="12"/>
            <x v="15"/>
            <x v="17"/>
            <x v="20"/>
            <x v="21"/>
            <x v="22"/>
            <x v="25"/>
            <x v="30"/>
            <x v="31"/>
            <x v="33"/>
            <x v="34"/>
            <x v="35"/>
            <x v="36"/>
            <x v="38"/>
            <x v="40"/>
            <x v="44"/>
            <x v="46"/>
            <x v="47"/>
            <x v="48"/>
            <x v="52"/>
            <x v="53"/>
            <x v="55"/>
            <x v="56"/>
            <x v="58"/>
            <x v="59"/>
            <x v="60"/>
            <x v="61"/>
            <x v="63"/>
            <x v="65"/>
            <x v="67"/>
            <x v="68"/>
            <x v="69"/>
            <x v="72"/>
            <x v="73"/>
            <x v="74"/>
            <x v="75"/>
            <x v="76"/>
            <x v="79"/>
            <x v="82"/>
            <x v="85"/>
            <x v="86"/>
            <x v="88"/>
            <x v="90"/>
            <x v="91"/>
            <x v="94"/>
            <x v="96"/>
            <x v="99"/>
            <x v="106"/>
          </reference>
        </references>
      </pivotArea>
    </format>
    <format dxfId="994">
      <pivotArea dataOnly="0" labelOnly="1" fieldPosition="0">
        <references count="4">
          <reference field="11" count="1" selected="0">
            <x v="10"/>
          </reference>
          <reference field="13" count="1" selected="0">
            <x v="4"/>
          </reference>
          <reference field="15" count="1" selected="0">
            <x v="13"/>
          </reference>
          <reference field="21" count="11">
            <x v="107"/>
            <x v="109"/>
            <x v="110"/>
            <x v="114"/>
            <x v="123"/>
            <x v="124"/>
            <x v="126"/>
            <x v="127"/>
            <x v="131"/>
            <x v="136"/>
            <x v="143"/>
          </reference>
        </references>
      </pivotArea>
    </format>
    <format dxfId="993">
      <pivotArea dataOnly="0" labelOnly="1" fieldPosition="0">
        <references count="4">
          <reference field="11" count="1" selected="0">
            <x v="10"/>
          </reference>
          <reference field="13" count="1" selected="0">
            <x v="4"/>
          </reference>
          <reference field="15" count="1" selected="0">
            <x v="22"/>
          </reference>
          <reference field="21" count="1">
            <x v="46"/>
          </reference>
        </references>
      </pivotArea>
    </format>
    <format dxfId="992">
      <pivotArea dataOnly="0" labelOnly="1" fieldPosition="0">
        <references count="4">
          <reference field="11" count="1" selected="0">
            <x v="10"/>
          </reference>
          <reference field="13" count="1" selected="0">
            <x v="4"/>
          </reference>
          <reference field="15" count="1" selected="0">
            <x v="23"/>
          </reference>
          <reference field="21" count="1">
            <x v="46"/>
          </reference>
        </references>
      </pivotArea>
    </format>
    <format dxfId="991">
      <pivotArea dataOnly="0" labelOnly="1" fieldPosition="0">
        <references count="4">
          <reference field="11" count="1" selected="0">
            <x v="10"/>
          </reference>
          <reference field="13" count="1" selected="0">
            <x v="4"/>
          </reference>
          <reference field="15" count="1" selected="0">
            <x v="51"/>
          </reference>
          <reference field="21" count="18">
            <x v="0"/>
            <x v="1"/>
            <x v="2"/>
            <x v="3"/>
            <x v="4"/>
            <x v="5"/>
            <x v="6"/>
            <x v="7"/>
            <x v="8"/>
            <x v="9"/>
            <x v="10"/>
            <x v="11"/>
            <x v="12"/>
            <x v="13"/>
            <x v="14"/>
            <x v="15"/>
            <x v="16"/>
            <x v="82"/>
          </reference>
        </references>
      </pivotArea>
    </format>
    <format dxfId="990">
      <pivotArea dataOnly="0" labelOnly="1" fieldPosition="0">
        <references count="4">
          <reference field="11" count="1" selected="0">
            <x v="11"/>
          </reference>
          <reference field="13" count="1" selected="0">
            <x v="1"/>
          </reference>
          <reference field="15" count="1" selected="0">
            <x v="8"/>
          </reference>
          <reference field="21" count="2">
            <x v="118"/>
            <x v="121"/>
          </reference>
        </references>
      </pivotArea>
    </format>
    <format dxfId="989">
      <pivotArea dataOnly="0" labelOnly="1" fieldPosition="0">
        <references count="4">
          <reference field="11" count="1" selected="0">
            <x v="11"/>
          </reference>
          <reference field="13" count="1" selected="0">
            <x v="7"/>
          </reference>
          <reference field="15" count="1" selected="0">
            <x v="9"/>
          </reference>
          <reference field="21" count="4">
            <x v="25"/>
            <x v="72"/>
            <x v="97"/>
            <x v="106"/>
          </reference>
        </references>
      </pivotArea>
    </format>
    <format dxfId="988">
      <pivotArea dataOnly="0" labelOnly="1" fieldPosition="0">
        <references count="4">
          <reference field="11" count="1" selected="0">
            <x v="11"/>
          </reference>
          <reference field="13" count="1" selected="0">
            <x v="4"/>
          </reference>
          <reference field="15" count="1" selected="0">
            <x v="16"/>
          </reference>
          <reference field="21" count="5">
            <x v="65"/>
            <x v="81"/>
            <x v="98"/>
            <x v="100"/>
            <x v="101"/>
          </reference>
        </references>
      </pivotArea>
    </format>
    <format dxfId="987">
      <pivotArea dataOnly="0" labelOnly="1" fieldPosition="0">
        <references count="4">
          <reference field="11" count="1" selected="0">
            <x v="11"/>
          </reference>
          <reference field="13" count="1" selected="0">
            <x v="4"/>
          </reference>
          <reference field="15" count="1" selected="0">
            <x v="19"/>
          </reference>
          <reference field="21" count="4">
            <x v="47"/>
            <x v="78"/>
            <x v="102"/>
            <x v="104"/>
          </reference>
        </references>
      </pivotArea>
    </format>
    <format dxfId="986">
      <pivotArea dataOnly="0" labelOnly="1" fieldPosition="0">
        <references count="4">
          <reference field="11" count="1" selected="0">
            <x v="11"/>
          </reference>
          <reference field="13" count="1" selected="0">
            <x v="4"/>
          </reference>
          <reference field="15" count="1" selected="0">
            <x v="37"/>
          </reference>
          <reference field="21" count="5">
            <x v="25"/>
            <x v="81"/>
            <x v="102"/>
            <x v="103"/>
            <x v="104"/>
          </reference>
        </references>
      </pivotArea>
    </format>
    <format dxfId="985">
      <pivotArea dataOnly="0" labelOnly="1" fieldPosition="0">
        <references count="4">
          <reference field="11" count="1" selected="0">
            <x v="11"/>
          </reference>
          <reference field="13" count="1" selected="0">
            <x v="7"/>
          </reference>
          <reference field="15" count="1" selected="0">
            <x v="45"/>
          </reference>
          <reference field="21" count="4">
            <x v="25"/>
            <x v="72"/>
            <x v="97"/>
            <x v="106"/>
          </reference>
        </references>
      </pivotArea>
    </format>
    <format dxfId="984">
      <pivotArea dataOnly="0" labelOnly="1" fieldPosition="0">
        <references count="4">
          <reference field="11" count="1" selected="0">
            <x v="12"/>
          </reference>
          <reference field="13" count="1" selected="0">
            <x v="5"/>
          </reference>
          <reference field="15" count="1" selected="0">
            <x v="2"/>
          </reference>
          <reference field="21" count="11">
            <x v="19"/>
            <x v="25"/>
            <x v="27"/>
            <x v="35"/>
            <x v="36"/>
            <x v="47"/>
            <x v="53"/>
            <x v="56"/>
            <x v="91"/>
            <x v="96"/>
            <x v="106"/>
          </reference>
        </references>
      </pivotArea>
    </format>
    <format dxfId="983">
      <pivotArea dataOnly="0" labelOnly="1" fieldPosition="0">
        <references count="4">
          <reference field="11" count="1" selected="0">
            <x v="12"/>
          </reference>
          <reference field="13" count="1" selected="0">
            <x v="1"/>
          </reference>
          <reference field="15" count="1" selected="0">
            <x v="3"/>
          </reference>
          <reference field="21" count="1">
            <x v="121"/>
          </reference>
        </references>
      </pivotArea>
    </format>
    <format dxfId="982">
      <pivotArea dataOnly="0" labelOnly="1" fieldPosition="0">
        <references count="4">
          <reference field="11" count="1" selected="0">
            <x v="12"/>
          </reference>
          <reference field="13" count="1" selected="0">
            <x v="1"/>
          </reference>
          <reference field="15" count="1" selected="0">
            <x v="20"/>
          </reference>
          <reference field="21" count="9">
            <x v="75"/>
            <x v="81"/>
            <x v="82"/>
            <x v="102"/>
            <x v="104"/>
            <x v="105"/>
            <x v="106"/>
            <x v="109"/>
            <x v="142"/>
          </reference>
        </references>
      </pivotArea>
    </format>
    <format dxfId="981">
      <pivotArea dataOnly="0" labelOnly="1" fieldPosition="0">
        <references count="4">
          <reference field="11" count="1" selected="0">
            <x v="12"/>
          </reference>
          <reference field="13" count="1" selected="0">
            <x v="5"/>
          </reference>
          <reference field="15" count="1" selected="0">
            <x v="25"/>
          </reference>
          <reference field="21" count="6">
            <x v="41"/>
            <x v="42"/>
            <x v="48"/>
            <x v="52"/>
            <x v="137"/>
            <x v="140"/>
          </reference>
        </references>
      </pivotArea>
    </format>
    <format dxfId="980">
      <pivotArea dataOnly="0" labelOnly="1" fieldPosition="0">
        <references count="4">
          <reference field="11" count="1" selected="0">
            <x v="12"/>
          </reference>
          <reference field="13" count="1" selected="0">
            <x v="1"/>
          </reference>
          <reference field="15" count="1" selected="0">
            <x v="26"/>
          </reference>
          <reference field="21" count="11">
            <x v="23"/>
            <x v="30"/>
            <x v="31"/>
            <x v="33"/>
            <x v="36"/>
            <x v="38"/>
            <x v="46"/>
            <x v="48"/>
            <x v="69"/>
            <x v="81"/>
            <x v="106"/>
          </reference>
        </references>
      </pivotArea>
    </format>
    <format dxfId="979">
      <pivotArea dataOnly="0" labelOnly="1" fieldPosition="0">
        <references count="4">
          <reference field="11" count="1" selected="0">
            <x v="12"/>
          </reference>
          <reference field="13" count="1" selected="0">
            <x v="1"/>
          </reference>
          <reference field="15" count="1" selected="0">
            <x v="27"/>
          </reference>
          <reference field="21" count="1">
            <x v="122"/>
          </reference>
        </references>
      </pivotArea>
    </format>
    <format dxfId="978">
      <pivotArea dataOnly="0" labelOnly="1" fieldPosition="0">
        <references count="4">
          <reference field="11" count="1" selected="0">
            <x v="12"/>
          </reference>
          <reference field="13" count="1" selected="0">
            <x v="1"/>
          </reference>
          <reference field="15" count="1" selected="0">
            <x v="35"/>
          </reference>
          <reference field="21" count="2">
            <x v="81"/>
            <x v="118"/>
          </reference>
        </references>
      </pivotArea>
    </format>
    <format dxfId="977">
      <pivotArea dataOnly="0" labelOnly="1" fieldPosition="0">
        <references count="4">
          <reference field="11" count="1" selected="0">
            <x v="12"/>
          </reference>
          <reference field="13" count="1" selected="0">
            <x v="1"/>
          </reference>
          <reference field="15" count="1" selected="0">
            <x v="39"/>
          </reference>
          <reference field="21" count="10">
            <x v="17"/>
            <x v="18"/>
            <x v="22"/>
            <x v="38"/>
            <x v="48"/>
            <x v="52"/>
            <x v="81"/>
            <x v="118"/>
            <x v="137"/>
            <x v="139"/>
          </reference>
        </references>
      </pivotArea>
    </format>
    <format dxfId="976">
      <pivotArea dataOnly="0" labelOnly="1" fieldPosition="0">
        <references count="4">
          <reference field="11" count="1" selected="0">
            <x v="12"/>
          </reference>
          <reference field="13" count="1" selected="0">
            <x v="1"/>
          </reference>
          <reference field="15" count="1" selected="0">
            <x v="44"/>
          </reference>
          <reference field="21" count="14">
            <x v="17"/>
            <x v="18"/>
            <x v="22"/>
            <x v="38"/>
            <x v="49"/>
            <x v="52"/>
            <x v="53"/>
            <x v="80"/>
            <x v="81"/>
            <x v="106"/>
            <x v="126"/>
            <x v="128"/>
            <x v="137"/>
            <x v="139"/>
          </reference>
        </references>
      </pivotArea>
    </format>
    <format dxfId="975">
      <pivotArea dataOnly="0" labelOnly="1" fieldPosition="0">
        <references count="4">
          <reference field="11" count="1" selected="0">
            <x v="12"/>
          </reference>
          <reference field="13" count="1" selected="0">
            <x v="5"/>
          </reference>
          <reference field="15" count="1" selected="0">
            <x v="49"/>
          </reference>
          <reference field="21" count="1">
            <x v="69"/>
          </reference>
        </references>
      </pivotArea>
    </format>
    <format dxfId="974">
      <pivotArea dataOnly="0" labelOnly="1" fieldPosition="0">
        <references count="4">
          <reference field="11" count="1" selected="0">
            <x v="12"/>
          </reference>
          <reference field="13" count="1" selected="0">
            <x v="1"/>
          </reference>
          <reference field="15" count="1" selected="0">
            <x v="55"/>
          </reference>
          <reference field="21" count="1">
            <x v="118"/>
          </reference>
        </references>
      </pivotArea>
    </format>
    <format dxfId="973">
      <pivotArea dataOnly="0" labelOnly="1" fieldPosition="0">
        <references count="4">
          <reference field="11" count="1" selected="0">
            <x v="13"/>
          </reference>
          <reference field="13" count="1" selected="0">
            <x v="1"/>
          </reference>
          <reference field="15" count="1" selected="0">
            <x v="18"/>
          </reference>
          <reference field="21" count="5">
            <x v="25"/>
            <x v="38"/>
            <x v="48"/>
            <x v="73"/>
            <x v="91"/>
          </reference>
        </references>
      </pivotArea>
    </format>
    <format dxfId="972">
      <pivotArea dataOnly="0" labelOnly="1" fieldPosition="0">
        <references count="4">
          <reference field="11" count="1" selected="0">
            <x v="14"/>
          </reference>
          <reference field="13" count="1" selected="0">
            <x v="1"/>
          </reference>
          <reference field="15" count="1" selected="0">
            <x v="52"/>
          </reference>
          <reference field="21" count="1">
            <x v="115"/>
          </reference>
        </references>
      </pivotArea>
    </format>
    <format dxfId="971">
      <pivotArea dataOnly="0" labelOnly="1" fieldPosition="0">
        <references count="4">
          <reference field="11" count="1" selected="0">
            <x v="15"/>
          </reference>
          <reference field="13" count="1" selected="0">
            <x v="4"/>
          </reference>
          <reference field="15" count="1" selected="0">
            <x v="21"/>
          </reference>
          <reference field="21" count="30">
            <x v="17"/>
            <x v="20"/>
            <x v="25"/>
            <x v="41"/>
            <x v="48"/>
            <x v="52"/>
            <x v="53"/>
            <x v="54"/>
            <x v="55"/>
            <x v="56"/>
            <x v="65"/>
            <x v="66"/>
            <x v="71"/>
            <x v="72"/>
            <x v="73"/>
            <x v="75"/>
            <x v="78"/>
            <x v="82"/>
            <x v="83"/>
            <x v="84"/>
            <x v="90"/>
            <x v="91"/>
            <x v="102"/>
            <x v="103"/>
            <x v="105"/>
            <x v="106"/>
            <x v="113"/>
            <x v="123"/>
            <x v="125"/>
            <x v="148"/>
          </reference>
        </references>
      </pivotArea>
    </format>
    <format dxfId="970">
      <pivotArea dataOnly="0" labelOnly="1" fieldPosition="0">
        <references count="4">
          <reference field="11" count="1" selected="0">
            <x v="15"/>
          </reference>
          <reference field="13" count="1" selected="0">
            <x v="4"/>
          </reference>
          <reference field="15" count="1" selected="0">
            <x v="41"/>
          </reference>
          <reference field="21" count="8">
            <x v="89"/>
            <x v="108"/>
            <x v="110"/>
            <x v="115"/>
            <x v="116"/>
            <x v="142"/>
            <x v="149"/>
            <x v="150"/>
          </reference>
        </references>
      </pivotArea>
    </format>
    <format dxfId="969">
      <pivotArea dataOnly="0" labelOnly="1" fieldPosition="0">
        <references count="4">
          <reference field="11" count="1" selected="0">
            <x v="15"/>
          </reference>
          <reference field="13" count="1" selected="0">
            <x v="4"/>
          </reference>
          <reference field="15" count="1" selected="0">
            <x v="43"/>
          </reference>
          <reference field="21" count="3">
            <x v="24"/>
            <x v="111"/>
            <x v="112"/>
          </reference>
        </references>
      </pivotArea>
    </format>
    <format dxfId="968">
      <pivotArea dataOnly="0" labelOnly="1" fieldPosition="0">
        <references count="4">
          <reference field="11" count="1" selected="0">
            <x v="16"/>
          </reference>
          <reference field="13" count="1" selected="0">
            <x v="0"/>
          </reference>
          <reference field="15" count="1" selected="0">
            <x v="17"/>
          </reference>
          <reference field="21" count="15">
            <x v="26"/>
            <x v="41"/>
            <x v="42"/>
            <x v="47"/>
            <x v="52"/>
            <x v="57"/>
            <x v="97"/>
            <x v="103"/>
            <x v="106"/>
            <x v="126"/>
            <x v="129"/>
            <x v="130"/>
            <x v="133"/>
            <x v="134"/>
            <x v="140"/>
          </reference>
        </references>
      </pivotArea>
    </format>
    <format dxfId="967">
      <pivotArea dataOnly="0" labelOnly="1" fieldPosition="0">
        <references count="5">
          <reference field="11" count="1" selected="0">
            <x v="0"/>
          </reference>
          <reference field="13" count="1" selected="0">
            <x v="1"/>
          </reference>
          <reference field="15" count="1" selected="0">
            <x v="11"/>
          </reference>
          <reference field="21" count="1" selected="0">
            <x v="115"/>
          </reference>
          <reference field="22" count="1">
            <x v="145"/>
          </reference>
        </references>
      </pivotArea>
    </format>
    <format dxfId="966">
      <pivotArea dataOnly="0" labelOnly="1" fieldPosition="0">
        <references count="5">
          <reference field="11" count="1" selected="0">
            <x v="1"/>
          </reference>
          <reference field="13" count="1" selected="0">
            <x v="6"/>
          </reference>
          <reference field="15" count="1" selected="0">
            <x v="15"/>
          </reference>
          <reference field="21" count="1" selected="0">
            <x v="65"/>
          </reference>
          <reference field="22" count="1">
            <x v="134"/>
          </reference>
        </references>
      </pivotArea>
    </format>
    <format dxfId="965">
      <pivotArea dataOnly="0" labelOnly="1" fieldPosition="0">
        <references count="5">
          <reference field="11" count="1" selected="0">
            <x v="1"/>
          </reference>
          <reference field="13" count="1" selected="0">
            <x v="6"/>
          </reference>
          <reference field="15" count="1" selected="0">
            <x v="15"/>
          </reference>
          <reference field="21" count="1" selected="0">
            <x v="76"/>
          </reference>
          <reference field="22" count="1">
            <x v="118"/>
          </reference>
        </references>
      </pivotArea>
    </format>
    <format dxfId="964">
      <pivotArea dataOnly="0" labelOnly="1" fieldPosition="0">
        <references count="5">
          <reference field="11" count="1" selected="0">
            <x v="1"/>
          </reference>
          <reference field="13" count="1" selected="0">
            <x v="6"/>
          </reference>
          <reference field="15" count="1" selected="0">
            <x v="15"/>
          </reference>
          <reference field="21" count="1" selected="0">
            <x v="103"/>
          </reference>
          <reference field="22" count="1">
            <x v="92"/>
          </reference>
        </references>
      </pivotArea>
    </format>
    <format dxfId="963">
      <pivotArea dataOnly="0" labelOnly="1" fieldPosition="0">
        <references count="5">
          <reference field="11" count="1" selected="0">
            <x v="1"/>
          </reference>
          <reference field="13" count="1" selected="0">
            <x v="6"/>
          </reference>
          <reference field="15" count="1" selected="0">
            <x v="15"/>
          </reference>
          <reference field="21" count="1" selected="0">
            <x v="110"/>
          </reference>
          <reference field="22" count="1">
            <x v="114"/>
          </reference>
        </references>
      </pivotArea>
    </format>
    <format dxfId="962">
      <pivotArea dataOnly="0" labelOnly="1" fieldPosition="0">
        <references count="5">
          <reference field="11" count="1" selected="0">
            <x v="1"/>
          </reference>
          <reference field="13" count="1" selected="0">
            <x v="6"/>
          </reference>
          <reference field="15" count="1" selected="0">
            <x v="24"/>
          </reference>
          <reference field="21" count="1" selected="0">
            <x v="24"/>
          </reference>
          <reference field="22" count="1">
            <x v="71"/>
          </reference>
        </references>
      </pivotArea>
    </format>
    <format dxfId="961">
      <pivotArea dataOnly="0" labelOnly="1" fieldPosition="0">
        <references count="5">
          <reference field="11" count="1" selected="0">
            <x v="1"/>
          </reference>
          <reference field="13" count="1" selected="0">
            <x v="6"/>
          </reference>
          <reference field="15" count="1" selected="0">
            <x v="24"/>
          </reference>
          <reference field="21" count="1" selected="0">
            <x v="25"/>
          </reference>
          <reference field="22" count="1">
            <x v="98"/>
          </reference>
        </references>
      </pivotArea>
    </format>
    <format dxfId="960">
      <pivotArea dataOnly="0" labelOnly="1" fieldPosition="0">
        <references count="5">
          <reference field="11" count="1" selected="0">
            <x v="1"/>
          </reference>
          <reference field="13" count="1" selected="0">
            <x v="6"/>
          </reference>
          <reference field="15" count="1" selected="0">
            <x v="24"/>
          </reference>
          <reference field="21" count="1" selected="0">
            <x v="38"/>
          </reference>
          <reference field="22" count="1">
            <x v="86"/>
          </reference>
        </references>
      </pivotArea>
    </format>
    <format dxfId="959">
      <pivotArea dataOnly="0" labelOnly="1" fieldPosition="0">
        <references count="5">
          <reference field="11" count="1" selected="0">
            <x v="1"/>
          </reference>
          <reference field="13" count="1" selected="0">
            <x v="6"/>
          </reference>
          <reference field="15" count="1" selected="0">
            <x v="24"/>
          </reference>
          <reference field="21" count="1" selected="0">
            <x v="47"/>
          </reference>
          <reference field="22" count="1">
            <x v="148"/>
          </reference>
        </references>
      </pivotArea>
    </format>
    <format dxfId="958">
      <pivotArea dataOnly="0" labelOnly="1" fieldPosition="0">
        <references count="5">
          <reference field="11" count="1" selected="0">
            <x v="1"/>
          </reference>
          <reference field="13" count="1" selected="0">
            <x v="6"/>
          </reference>
          <reference field="15" count="1" selected="0">
            <x v="24"/>
          </reference>
          <reference field="21" count="1" selected="0">
            <x v="50"/>
          </reference>
          <reference field="22" count="1">
            <x v="78"/>
          </reference>
        </references>
      </pivotArea>
    </format>
    <format dxfId="957">
      <pivotArea dataOnly="0" labelOnly="1" fieldPosition="0">
        <references count="5">
          <reference field="11" count="1" selected="0">
            <x v="1"/>
          </reference>
          <reference field="13" count="1" selected="0">
            <x v="6"/>
          </reference>
          <reference field="15" count="1" selected="0">
            <x v="24"/>
          </reference>
          <reference field="21" count="1" selected="0">
            <x v="51"/>
          </reference>
          <reference field="22" count="1">
            <x v="94"/>
          </reference>
        </references>
      </pivotArea>
    </format>
    <format dxfId="956">
      <pivotArea dataOnly="0" labelOnly="1" fieldPosition="0">
        <references count="5">
          <reference field="11" count="1" selected="0">
            <x v="1"/>
          </reference>
          <reference field="13" count="1" selected="0">
            <x v="6"/>
          </reference>
          <reference field="15" count="1" selected="0">
            <x v="24"/>
          </reference>
          <reference field="21" count="1" selected="0">
            <x v="56"/>
          </reference>
          <reference field="22" count="1">
            <x v="105"/>
          </reference>
        </references>
      </pivotArea>
    </format>
    <format dxfId="955">
      <pivotArea dataOnly="0" labelOnly="1" fieldPosition="0">
        <references count="5">
          <reference field="11" count="1" selected="0">
            <x v="1"/>
          </reference>
          <reference field="13" count="1" selected="0">
            <x v="6"/>
          </reference>
          <reference field="15" count="1" selected="0">
            <x v="24"/>
          </reference>
          <reference field="21" count="1" selected="0">
            <x v="57"/>
          </reference>
          <reference field="22" count="1">
            <x v="104"/>
          </reference>
        </references>
      </pivotArea>
    </format>
    <format dxfId="954">
      <pivotArea dataOnly="0" labelOnly="1" fieldPosition="0">
        <references count="5">
          <reference field="11" count="1" selected="0">
            <x v="1"/>
          </reference>
          <reference field="13" count="1" selected="0">
            <x v="6"/>
          </reference>
          <reference field="15" count="1" selected="0">
            <x v="24"/>
          </reference>
          <reference field="21" count="1" selected="0">
            <x v="63"/>
          </reference>
          <reference field="22" count="1">
            <x v="128"/>
          </reference>
        </references>
      </pivotArea>
    </format>
    <format dxfId="953">
      <pivotArea dataOnly="0" labelOnly="1" fieldPosition="0">
        <references count="5">
          <reference field="11" count="1" selected="0">
            <x v="1"/>
          </reference>
          <reference field="13" count="1" selected="0">
            <x v="6"/>
          </reference>
          <reference field="15" count="1" selected="0">
            <x v="24"/>
          </reference>
          <reference field="21" count="1" selected="0">
            <x v="78"/>
          </reference>
          <reference field="22" count="1">
            <x v="117"/>
          </reference>
        </references>
      </pivotArea>
    </format>
    <format dxfId="952">
      <pivotArea dataOnly="0" labelOnly="1" fieldPosition="0">
        <references count="5">
          <reference field="11" count="1" selected="0">
            <x v="1"/>
          </reference>
          <reference field="13" count="1" selected="0">
            <x v="6"/>
          </reference>
          <reference field="15" count="1" selected="0">
            <x v="24"/>
          </reference>
          <reference field="21" count="1" selected="0">
            <x v="81"/>
          </reference>
          <reference field="22" count="1">
            <x v="135"/>
          </reference>
        </references>
      </pivotArea>
    </format>
    <format dxfId="951">
      <pivotArea dataOnly="0" labelOnly="1" fieldPosition="0">
        <references count="5">
          <reference field="11" count="1" selected="0">
            <x v="1"/>
          </reference>
          <reference field="13" count="1" selected="0">
            <x v="6"/>
          </reference>
          <reference field="15" count="1" selected="0">
            <x v="24"/>
          </reference>
          <reference field="21" count="1" selected="0">
            <x v="94"/>
          </reference>
          <reference field="22" count="1">
            <x v="110"/>
          </reference>
        </references>
      </pivotArea>
    </format>
    <format dxfId="950">
      <pivotArea dataOnly="0" labelOnly="1" fieldPosition="0">
        <references count="5">
          <reference field="11" count="1" selected="0">
            <x v="1"/>
          </reference>
          <reference field="13" count="1" selected="0">
            <x v="6"/>
          </reference>
          <reference field="15" count="1" selected="0">
            <x v="24"/>
          </reference>
          <reference field="21" count="1" selected="0">
            <x v="102"/>
          </reference>
          <reference field="22" count="1">
            <x v="91"/>
          </reference>
        </references>
      </pivotArea>
    </format>
    <format dxfId="949">
      <pivotArea dataOnly="0" labelOnly="1" fieldPosition="0">
        <references count="5">
          <reference field="11" count="1" selected="0">
            <x v="1"/>
          </reference>
          <reference field="13" count="1" selected="0">
            <x v="6"/>
          </reference>
          <reference field="15" count="1" selected="0">
            <x v="24"/>
          </reference>
          <reference field="21" count="1" selected="0">
            <x v="104"/>
          </reference>
          <reference field="22" count="1">
            <x v="149"/>
          </reference>
        </references>
      </pivotArea>
    </format>
    <format dxfId="948">
      <pivotArea dataOnly="0" labelOnly="1" fieldPosition="0">
        <references count="5">
          <reference field="11" count="1" selected="0">
            <x v="1"/>
          </reference>
          <reference field="13" count="1" selected="0">
            <x v="6"/>
          </reference>
          <reference field="15" count="1" selected="0">
            <x v="24"/>
          </reference>
          <reference field="21" count="1" selected="0">
            <x v="114"/>
          </reference>
          <reference field="22" count="1">
            <x v="32"/>
          </reference>
        </references>
      </pivotArea>
    </format>
    <format dxfId="947">
      <pivotArea dataOnly="0" labelOnly="1" fieldPosition="0">
        <references count="5">
          <reference field="11" count="1" selected="0">
            <x v="2"/>
          </reference>
          <reference field="13" count="1" selected="0">
            <x v="7"/>
          </reference>
          <reference field="15" count="1" selected="0">
            <x v="0"/>
          </reference>
          <reference field="21" count="1" selected="0">
            <x v="115"/>
          </reference>
          <reference field="22" count="1">
            <x v="145"/>
          </reference>
        </references>
      </pivotArea>
    </format>
    <format dxfId="946">
      <pivotArea dataOnly="0" labelOnly="1" fieldPosition="0">
        <references count="5">
          <reference field="11" count="1" selected="0">
            <x v="3"/>
          </reference>
          <reference field="13" count="1" selected="0">
            <x v="7"/>
          </reference>
          <reference field="15" count="1" selected="0">
            <x v="4"/>
          </reference>
          <reference field="21" count="1" selected="0">
            <x v="38"/>
          </reference>
          <reference field="22" count="1">
            <x v="86"/>
          </reference>
        </references>
      </pivotArea>
    </format>
    <format dxfId="945">
      <pivotArea dataOnly="0" labelOnly="1" fieldPosition="0">
        <references count="5">
          <reference field="11" count="1" selected="0">
            <x v="3"/>
          </reference>
          <reference field="13" count="1" selected="0">
            <x v="7"/>
          </reference>
          <reference field="15" count="1" selected="0">
            <x v="4"/>
          </reference>
          <reference field="21" count="1" selected="0">
            <x v="118"/>
          </reference>
          <reference field="22" count="1">
            <x v="16"/>
          </reference>
        </references>
      </pivotArea>
    </format>
    <format dxfId="944">
      <pivotArea dataOnly="0" labelOnly="1" fieldPosition="0">
        <references count="5">
          <reference field="11" count="1" selected="0">
            <x v="3"/>
          </reference>
          <reference field="13" count="1" selected="0">
            <x v="7"/>
          </reference>
          <reference field="15" count="1" selected="0">
            <x v="4"/>
          </reference>
          <reference field="21" count="1" selected="0">
            <x v="120"/>
          </reference>
          <reference field="22" count="1">
            <x v="14"/>
          </reference>
        </references>
      </pivotArea>
    </format>
    <format dxfId="943">
      <pivotArea dataOnly="0" labelOnly="1" fieldPosition="0">
        <references count="5">
          <reference field="11" count="1" selected="0">
            <x v="3"/>
          </reference>
          <reference field="13" count="1" selected="0">
            <x v="7"/>
          </reference>
          <reference field="15" count="1" selected="0">
            <x v="4"/>
          </reference>
          <reference field="21" count="1" selected="0">
            <x v="139"/>
          </reference>
          <reference field="22" count="1">
            <x v="49"/>
          </reference>
        </references>
      </pivotArea>
    </format>
    <format dxfId="942">
      <pivotArea dataOnly="0" labelOnly="1" fieldPosition="0">
        <references count="5">
          <reference field="11" count="1" selected="0">
            <x v="3"/>
          </reference>
          <reference field="13" count="1" selected="0">
            <x v="7"/>
          </reference>
          <reference field="15" count="1" selected="0">
            <x v="5"/>
          </reference>
          <reference field="21" count="1" selected="0">
            <x v="106"/>
          </reference>
          <reference field="22" count="1">
            <x v="46"/>
          </reference>
        </references>
      </pivotArea>
    </format>
    <format dxfId="941">
      <pivotArea dataOnly="0" labelOnly="1" fieldPosition="0">
        <references count="5">
          <reference field="11" count="1" selected="0">
            <x v="3"/>
          </reference>
          <reference field="13" count="1" selected="0">
            <x v="7"/>
          </reference>
          <reference field="15" count="1" selected="0">
            <x v="5"/>
          </reference>
          <reference field="21" count="1" selected="0">
            <x v="121"/>
          </reference>
          <reference field="22" count="1">
            <x v="15"/>
          </reference>
        </references>
      </pivotArea>
    </format>
    <format dxfId="940">
      <pivotArea dataOnly="0" labelOnly="1" fieldPosition="0">
        <references count="5">
          <reference field="11" count="1" selected="0">
            <x v="3"/>
          </reference>
          <reference field="13" count="1" selected="0">
            <x v="7"/>
          </reference>
          <reference field="15" count="1" selected="0">
            <x v="6"/>
          </reference>
          <reference field="21" count="1" selected="0">
            <x v="118"/>
          </reference>
          <reference field="22" count="1">
            <x v="16"/>
          </reference>
        </references>
      </pivotArea>
    </format>
    <format dxfId="939">
      <pivotArea dataOnly="0" labelOnly="1" fieldPosition="0">
        <references count="5">
          <reference field="11" count="1" selected="0">
            <x v="3"/>
          </reference>
          <reference field="13" count="1" selected="0">
            <x v="7"/>
          </reference>
          <reference field="15" count="1" selected="0">
            <x v="12"/>
          </reference>
          <reference field="21" count="1" selected="0">
            <x v="77"/>
          </reference>
          <reference field="22" count="1">
            <x v="123"/>
          </reference>
        </references>
      </pivotArea>
    </format>
    <format dxfId="938">
      <pivotArea dataOnly="0" labelOnly="1" fieldPosition="0">
        <references count="5">
          <reference field="11" count="1" selected="0">
            <x v="3"/>
          </reference>
          <reference field="13" count="1" selected="0">
            <x v="7"/>
          </reference>
          <reference field="15" count="1" selected="0">
            <x v="12"/>
          </reference>
          <reference field="21" count="1" selected="0">
            <x v="106"/>
          </reference>
          <reference field="22" count="1">
            <x v="46"/>
          </reference>
        </references>
      </pivotArea>
    </format>
    <format dxfId="937">
      <pivotArea dataOnly="0" labelOnly="1" fieldPosition="0">
        <references count="5">
          <reference field="11" count="1" selected="0">
            <x v="3"/>
          </reference>
          <reference field="13" count="1" selected="0">
            <x v="7"/>
          </reference>
          <reference field="15" count="1" selected="0">
            <x v="12"/>
          </reference>
          <reference field="21" count="1" selected="0">
            <x v="118"/>
          </reference>
          <reference field="22" count="1">
            <x v="16"/>
          </reference>
        </references>
      </pivotArea>
    </format>
    <format dxfId="936">
      <pivotArea dataOnly="0" labelOnly="1" fieldPosition="0">
        <references count="5">
          <reference field="11" count="1" selected="0">
            <x v="3"/>
          </reference>
          <reference field="13" count="1" selected="0">
            <x v="7"/>
          </reference>
          <reference field="15" count="1" selected="0">
            <x v="30"/>
          </reference>
          <reference field="21" count="1" selected="0">
            <x v="118"/>
          </reference>
          <reference field="22" count="1">
            <x v="16"/>
          </reference>
        </references>
      </pivotArea>
    </format>
    <format dxfId="935">
      <pivotArea dataOnly="0" labelOnly="1" fieldPosition="0">
        <references count="5">
          <reference field="11" count="1" selected="0">
            <x v="3"/>
          </reference>
          <reference field="13" count="1" selected="0">
            <x v="7"/>
          </reference>
          <reference field="15" count="1" selected="0">
            <x v="33"/>
          </reference>
          <reference field="21" count="1" selected="0">
            <x v="38"/>
          </reference>
          <reference field="22" count="1">
            <x v="86"/>
          </reference>
        </references>
      </pivotArea>
    </format>
    <format dxfId="934">
      <pivotArea dataOnly="0" labelOnly="1" fieldPosition="0">
        <references count="5">
          <reference field="11" count="1" selected="0">
            <x v="3"/>
          </reference>
          <reference field="13" count="1" selected="0">
            <x v="7"/>
          </reference>
          <reference field="15" count="1" selected="0">
            <x v="33"/>
          </reference>
          <reference field="21" count="1" selected="0">
            <x v="42"/>
          </reference>
          <reference field="22" count="1">
            <x v="75"/>
          </reference>
        </references>
      </pivotArea>
    </format>
    <format dxfId="933">
      <pivotArea dataOnly="0" labelOnly="1" fieldPosition="0">
        <references count="5">
          <reference field="11" count="1" selected="0">
            <x v="3"/>
          </reference>
          <reference field="13" count="1" selected="0">
            <x v="7"/>
          </reference>
          <reference field="15" count="1" selected="0">
            <x v="33"/>
          </reference>
          <reference field="21" count="1" selected="0">
            <x v="52"/>
          </reference>
          <reference field="22" count="1">
            <x v="48"/>
          </reference>
        </references>
      </pivotArea>
    </format>
    <format dxfId="932">
      <pivotArea dataOnly="0" labelOnly="1" fieldPosition="0">
        <references count="5">
          <reference field="11" count="1" selected="0">
            <x v="3"/>
          </reference>
          <reference field="13" count="1" selected="0">
            <x v="7"/>
          </reference>
          <reference field="15" count="1" selected="0">
            <x v="33"/>
          </reference>
          <reference field="21" count="1" selected="0">
            <x v="67"/>
          </reference>
          <reference field="22" count="1">
            <x v="6"/>
          </reference>
        </references>
      </pivotArea>
    </format>
    <format dxfId="931">
      <pivotArea dataOnly="0" labelOnly="1" fieldPosition="0">
        <references count="5">
          <reference field="11" count="1" selected="0">
            <x v="3"/>
          </reference>
          <reference field="13" count="1" selected="0">
            <x v="7"/>
          </reference>
          <reference field="15" count="1" selected="0">
            <x v="33"/>
          </reference>
          <reference field="21" count="1" selected="0">
            <x v="106"/>
          </reference>
          <reference field="22" count="1">
            <x v="46"/>
          </reference>
        </references>
      </pivotArea>
    </format>
    <format dxfId="930">
      <pivotArea dataOnly="0" labelOnly="1" fieldPosition="0">
        <references count="5">
          <reference field="11" count="1" selected="0">
            <x v="3"/>
          </reference>
          <reference field="13" count="1" selected="0">
            <x v="7"/>
          </reference>
          <reference field="15" count="1" selected="0">
            <x v="38"/>
          </reference>
          <reference field="21" count="1" selected="0">
            <x v="119"/>
          </reference>
          <reference field="22" count="1">
            <x v="17"/>
          </reference>
        </references>
      </pivotArea>
    </format>
    <format dxfId="929">
      <pivotArea dataOnly="0" labelOnly="1" fieldPosition="0">
        <references count="5">
          <reference field="11" count="1" selected="0">
            <x v="3"/>
          </reference>
          <reference field="13" count="1" selected="0">
            <x v="7"/>
          </reference>
          <reference field="15" count="1" selected="0">
            <x v="56"/>
          </reference>
          <reference field="21" count="1" selected="0">
            <x v="118"/>
          </reference>
          <reference field="22" count="1">
            <x v="16"/>
          </reference>
        </references>
      </pivotArea>
    </format>
    <format dxfId="928">
      <pivotArea dataOnly="0" labelOnly="1" fieldPosition="0">
        <references count="5">
          <reference field="11" count="1" selected="0">
            <x v="4"/>
          </reference>
          <reference field="13" count="1" selected="0">
            <x v="2"/>
          </reference>
          <reference field="15" count="1" selected="0">
            <x v="1"/>
          </reference>
          <reference field="21" count="1" selected="0">
            <x v="26"/>
          </reference>
          <reference field="22" count="1">
            <x v="97"/>
          </reference>
        </references>
      </pivotArea>
    </format>
    <format dxfId="927">
      <pivotArea dataOnly="0" labelOnly="1" fieldPosition="0">
        <references count="5">
          <reference field="11" count="1" selected="0">
            <x v="4"/>
          </reference>
          <reference field="13" count="1" selected="0">
            <x v="2"/>
          </reference>
          <reference field="15" count="1" selected="0">
            <x v="1"/>
          </reference>
          <reference field="21" count="1" selected="0">
            <x v="28"/>
          </reference>
          <reference field="22" count="1">
            <x v="101"/>
          </reference>
        </references>
      </pivotArea>
    </format>
    <format dxfId="926">
      <pivotArea dataOnly="0" labelOnly="1" fieldPosition="0">
        <references count="5">
          <reference field="11" count="1" selected="0">
            <x v="4"/>
          </reference>
          <reference field="13" count="1" selected="0">
            <x v="2"/>
          </reference>
          <reference field="15" count="1" selected="0">
            <x v="1"/>
          </reference>
          <reference field="21" count="1" selected="0">
            <x v="29"/>
          </reference>
          <reference field="22" count="1">
            <x v="88"/>
          </reference>
        </references>
      </pivotArea>
    </format>
    <format dxfId="925">
      <pivotArea dataOnly="0" labelOnly="1" fieldPosition="0">
        <references count="5">
          <reference field="11" count="1" selected="0">
            <x v="4"/>
          </reference>
          <reference field="13" count="1" selected="0">
            <x v="2"/>
          </reference>
          <reference field="15" count="1" selected="0">
            <x v="1"/>
          </reference>
          <reference field="21" count="1" selected="0">
            <x v="32"/>
          </reference>
          <reference field="22" count="1">
            <x v="18"/>
          </reference>
        </references>
      </pivotArea>
    </format>
    <format dxfId="924">
      <pivotArea dataOnly="0" labelOnly="1" fieldPosition="0">
        <references count="5">
          <reference field="11" count="1" selected="0">
            <x v="4"/>
          </reference>
          <reference field="13" count="1" selected="0">
            <x v="2"/>
          </reference>
          <reference field="15" count="1" selected="0">
            <x v="1"/>
          </reference>
          <reference field="21" count="1" selected="0">
            <x v="34"/>
          </reference>
          <reference field="22" count="1">
            <x v="150"/>
          </reference>
        </references>
      </pivotArea>
    </format>
    <format dxfId="923">
      <pivotArea dataOnly="0" labelOnly="1" fieldPosition="0">
        <references count="5">
          <reference field="11" count="1" selected="0">
            <x v="4"/>
          </reference>
          <reference field="13" count="1" selected="0">
            <x v="2"/>
          </reference>
          <reference field="15" count="1" selected="0">
            <x v="1"/>
          </reference>
          <reference field="21" count="1" selected="0">
            <x v="48"/>
          </reference>
          <reference field="22" count="1">
            <x v="95"/>
          </reference>
        </references>
      </pivotArea>
    </format>
    <format dxfId="922">
      <pivotArea dataOnly="0" labelOnly="1" fieldPosition="0">
        <references count="5">
          <reference field="11" count="1" selected="0">
            <x v="4"/>
          </reference>
          <reference field="13" count="1" selected="0">
            <x v="2"/>
          </reference>
          <reference field="15" count="1" selected="0">
            <x v="1"/>
          </reference>
          <reference field="21" count="1" selected="0">
            <x v="52"/>
          </reference>
          <reference field="22" count="1">
            <x v="48"/>
          </reference>
        </references>
      </pivotArea>
    </format>
    <format dxfId="921">
      <pivotArea dataOnly="0" labelOnly="1" fieldPosition="0">
        <references count="5">
          <reference field="11" count="1" selected="0">
            <x v="4"/>
          </reference>
          <reference field="13" count="1" selected="0">
            <x v="2"/>
          </reference>
          <reference field="15" count="1" selected="0">
            <x v="1"/>
          </reference>
          <reference field="21" count="1" selected="0">
            <x v="70"/>
          </reference>
          <reference field="22" count="1">
            <x v="8"/>
          </reference>
        </references>
      </pivotArea>
    </format>
    <format dxfId="920">
      <pivotArea dataOnly="0" labelOnly="1" fieldPosition="0">
        <references count="5">
          <reference field="11" count="1" selected="0">
            <x v="4"/>
          </reference>
          <reference field="13" count="1" selected="0">
            <x v="2"/>
          </reference>
          <reference field="15" count="1" selected="0">
            <x v="1"/>
          </reference>
          <reference field="21" count="1" selected="0">
            <x v="72"/>
          </reference>
          <reference field="22" count="1">
            <x v="83"/>
          </reference>
        </references>
      </pivotArea>
    </format>
    <format dxfId="919">
      <pivotArea dataOnly="0" labelOnly="1" fieldPosition="0">
        <references count="5">
          <reference field="11" count="1" selected="0">
            <x v="4"/>
          </reference>
          <reference field="13" count="1" selected="0">
            <x v="2"/>
          </reference>
          <reference field="15" count="1" selected="0">
            <x v="1"/>
          </reference>
          <reference field="21" count="1" selected="0">
            <x v="106"/>
          </reference>
          <reference field="22" count="1">
            <x v="46"/>
          </reference>
        </references>
      </pivotArea>
    </format>
    <format dxfId="918">
      <pivotArea dataOnly="0" labelOnly="1" fieldPosition="0">
        <references count="5">
          <reference field="11" count="1" selected="0">
            <x v="4"/>
          </reference>
          <reference field="13" count="1" selected="0">
            <x v="2"/>
          </reference>
          <reference field="15" count="1" selected="0">
            <x v="1"/>
          </reference>
          <reference field="21" count="1" selected="0">
            <x v="124"/>
          </reference>
          <reference field="22" count="1">
            <x v="81"/>
          </reference>
        </references>
      </pivotArea>
    </format>
    <format dxfId="917">
      <pivotArea dataOnly="0" labelOnly="1" fieldPosition="0">
        <references count="5">
          <reference field="11" count="1" selected="0">
            <x v="4"/>
          </reference>
          <reference field="13" count="1" selected="0">
            <x v="2"/>
          </reference>
          <reference field="15" count="1" selected="0">
            <x v="1"/>
          </reference>
          <reference field="21" count="1" selected="0">
            <x v="129"/>
          </reference>
          <reference field="22" count="1">
            <x v="40"/>
          </reference>
        </references>
      </pivotArea>
    </format>
    <format dxfId="916">
      <pivotArea dataOnly="0" labelOnly="1" fieldPosition="0">
        <references count="5">
          <reference field="11" count="1" selected="0">
            <x v="4"/>
          </reference>
          <reference field="13" count="1" selected="0">
            <x v="2"/>
          </reference>
          <reference field="15" count="1" selected="0">
            <x v="1"/>
          </reference>
          <reference field="21" count="1" selected="0">
            <x v="132"/>
          </reference>
          <reference field="22" count="1">
            <x v="35"/>
          </reference>
        </references>
      </pivotArea>
    </format>
    <format dxfId="915">
      <pivotArea dataOnly="0" labelOnly="1" fieldPosition="0">
        <references count="5">
          <reference field="11" count="1" selected="0">
            <x v="4"/>
          </reference>
          <reference field="13" count="1" selected="0">
            <x v="2"/>
          </reference>
          <reference field="15" count="1" selected="0">
            <x v="1"/>
          </reference>
          <reference field="21" count="1" selected="0">
            <x v="139"/>
          </reference>
          <reference field="22" count="1">
            <x v="49"/>
          </reference>
        </references>
      </pivotArea>
    </format>
    <format dxfId="914">
      <pivotArea dataOnly="0" labelOnly="1" fieldPosition="0">
        <references count="5">
          <reference field="11" count="1" selected="0">
            <x v="4"/>
          </reference>
          <reference field="13" count="1" selected="0">
            <x v="2"/>
          </reference>
          <reference field="15" count="1" selected="0">
            <x v="7"/>
          </reference>
          <reference field="21" count="1" selected="0">
            <x v="106"/>
          </reference>
          <reference field="22" count="1">
            <x v="46"/>
          </reference>
        </references>
      </pivotArea>
    </format>
    <format dxfId="913">
      <pivotArea dataOnly="0" labelOnly="1" fieldPosition="0">
        <references count="5">
          <reference field="11" count="1" selected="0">
            <x v="4"/>
          </reference>
          <reference field="13" count="1" selected="0">
            <x v="2"/>
          </reference>
          <reference field="15" count="1" selected="0">
            <x v="7"/>
          </reference>
          <reference field="21" count="1" selected="0">
            <x v="118"/>
          </reference>
          <reference field="22" count="1">
            <x v="16"/>
          </reference>
        </references>
      </pivotArea>
    </format>
    <format dxfId="912">
      <pivotArea dataOnly="0" labelOnly="1" fieldPosition="0">
        <references count="5">
          <reference field="11" count="1" selected="0">
            <x v="4"/>
          </reference>
          <reference field="13" count="1" selected="0">
            <x v="2"/>
          </reference>
          <reference field="15" count="1" selected="0">
            <x v="14"/>
          </reference>
          <reference field="21" count="1" selected="0">
            <x v="117"/>
          </reference>
          <reference field="22" count="1">
            <x v="138"/>
          </reference>
        </references>
      </pivotArea>
    </format>
    <format dxfId="911">
      <pivotArea dataOnly="0" labelOnly="1" fieldPosition="0">
        <references count="5">
          <reference field="11" count="1" selected="0">
            <x v="4"/>
          </reference>
          <reference field="13" count="1" selected="0">
            <x v="2"/>
          </reference>
          <reference field="15" count="1" selected="0">
            <x v="28"/>
          </reference>
          <reference field="21" count="1" selected="0">
            <x v="117"/>
          </reference>
          <reference field="22" count="1">
            <x v="138"/>
          </reference>
        </references>
      </pivotArea>
    </format>
    <format dxfId="910">
      <pivotArea dataOnly="0" labelOnly="1" fieldPosition="0">
        <references count="5">
          <reference field="11" count="1" selected="0">
            <x v="4"/>
          </reference>
          <reference field="13" count="1" selected="0">
            <x v="2"/>
          </reference>
          <reference field="15" count="1" selected="0">
            <x v="32"/>
          </reference>
          <reference field="21" count="1" selected="0">
            <x v="40"/>
          </reference>
          <reference field="22" count="1">
            <x v="43"/>
          </reference>
        </references>
      </pivotArea>
    </format>
    <format dxfId="909">
      <pivotArea dataOnly="0" labelOnly="1" fieldPosition="0">
        <references count="5">
          <reference field="11" count="1" selected="0">
            <x v="4"/>
          </reference>
          <reference field="13" count="1" selected="0">
            <x v="2"/>
          </reference>
          <reference field="15" count="1" selected="0">
            <x v="32"/>
          </reference>
          <reference field="21" count="1" selected="0">
            <x v="117"/>
          </reference>
          <reference field="22" count="1">
            <x v="138"/>
          </reference>
        </references>
      </pivotArea>
    </format>
    <format dxfId="908">
      <pivotArea dataOnly="0" labelOnly="1" fieldPosition="0">
        <references count="5">
          <reference field="11" count="1" selected="0">
            <x v="4"/>
          </reference>
          <reference field="13" count="1" selected="0">
            <x v="5"/>
          </reference>
          <reference field="15" count="1" selected="0">
            <x v="46"/>
          </reference>
          <reference field="21" count="1" selected="0">
            <x v="26"/>
          </reference>
          <reference field="22" count="1">
            <x v="97"/>
          </reference>
        </references>
      </pivotArea>
    </format>
    <format dxfId="907">
      <pivotArea dataOnly="0" labelOnly="1" fieldPosition="0">
        <references count="5">
          <reference field="11" count="1" selected="0">
            <x v="4"/>
          </reference>
          <reference field="13" count="1" selected="0">
            <x v="5"/>
          </reference>
          <reference field="15" count="1" selected="0">
            <x v="46"/>
          </reference>
          <reference field="21" count="1" selected="0">
            <x v="48"/>
          </reference>
          <reference field="22" count="1">
            <x v="95"/>
          </reference>
        </references>
      </pivotArea>
    </format>
    <format dxfId="906">
      <pivotArea dataOnly="0" labelOnly="1" fieldPosition="0">
        <references count="5">
          <reference field="11" count="1" selected="0">
            <x v="4"/>
          </reference>
          <reference field="13" count="1" selected="0">
            <x v="5"/>
          </reference>
          <reference field="15" count="1" selected="0">
            <x v="46"/>
          </reference>
          <reference field="21" count="1" selected="0">
            <x v="52"/>
          </reference>
          <reference field="22" count="1">
            <x v="48"/>
          </reference>
        </references>
      </pivotArea>
    </format>
    <format dxfId="905">
      <pivotArea dataOnly="0" labelOnly="1" fieldPosition="0">
        <references count="5">
          <reference field="11" count="1" selected="0">
            <x v="4"/>
          </reference>
          <reference field="13" count="1" selected="0">
            <x v="5"/>
          </reference>
          <reference field="15" count="1" selected="0">
            <x v="46"/>
          </reference>
          <reference field="21" count="1" selected="0">
            <x v="96"/>
          </reference>
          <reference field="22" count="1">
            <x v="57"/>
          </reference>
        </references>
      </pivotArea>
    </format>
    <format dxfId="904">
      <pivotArea dataOnly="0" labelOnly="1" fieldPosition="0">
        <references count="5">
          <reference field="11" count="1" selected="0">
            <x v="5"/>
          </reference>
          <reference field="13" count="1" selected="0">
            <x v="0"/>
          </reference>
          <reference field="15" count="1" selected="0">
            <x v="34"/>
          </reference>
          <reference field="21" count="1" selected="0">
            <x v="23"/>
          </reference>
          <reference field="22" count="1">
            <x v="72"/>
          </reference>
        </references>
      </pivotArea>
    </format>
    <format dxfId="903">
      <pivotArea dataOnly="0" labelOnly="1" fieldPosition="0">
        <references count="5">
          <reference field="11" count="1" selected="0">
            <x v="5"/>
          </reference>
          <reference field="13" count="1" selected="0">
            <x v="0"/>
          </reference>
          <reference field="15" count="1" selected="0">
            <x v="34"/>
          </reference>
          <reference field="21" count="1" selected="0">
            <x v="25"/>
          </reference>
          <reference field="22" count="1">
            <x v="98"/>
          </reference>
        </references>
      </pivotArea>
    </format>
    <format dxfId="902">
      <pivotArea dataOnly="0" labelOnly="1" fieldPosition="0">
        <references count="5">
          <reference field="11" count="1" selected="0">
            <x v="5"/>
          </reference>
          <reference field="13" count="1" selected="0">
            <x v="0"/>
          </reference>
          <reference field="15" count="1" selected="0">
            <x v="34"/>
          </reference>
          <reference field="21" count="1" selected="0">
            <x v="26"/>
          </reference>
          <reference field="22" count="1">
            <x v="97"/>
          </reference>
        </references>
      </pivotArea>
    </format>
    <format dxfId="901">
      <pivotArea dataOnly="0" labelOnly="1" fieldPosition="0">
        <references count="5">
          <reference field="11" count="1" selected="0">
            <x v="5"/>
          </reference>
          <reference field="13" count="1" selected="0">
            <x v="0"/>
          </reference>
          <reference field="15" count="1" selected="0">
            <x v="34"/>
          </reference>
          <reference field="21" count="1" selected="0">
            <x v="40"/>
          </reference>
          <reference field="22" count="1">
            <x v="43"/>
          </reference>
        </references>
      </pivotArea>
    </format>
    <format dxfId="900">
      <pivotArea dataOnly="0" labelOnly="1" fieldPosition="0">
        <references count="5">
          <reference field="11" count="1" selected="0">
            <x v="5"/>
          </reference>
          <reference field="13" count="1" selected="0">
            <x v="0"/>
          </reference>
          <reference field="15" count="1" selected="0">
            <x v="34"/>
          </reference>
          <reference field="21" count="1" selected="0">
            <x v="45"/>
          </reference>
          <reference field="22" count="1">
            <x v="89"/>
          </reference>
        </references>
      </pivotArea>
    </format>
    <format dxfId="899">
      <pivotArea dataOnly="0" labelOnly="1" fieldPosition="0">
        <references count="5">
          <reference field="11" count="1" selected="0">
            <x v="5"/>
          </reference>
          <reference field="13" count="1" selected="0">
            <x v="0"/>
          </reference>
          <reference field="15" count="1" selected="0">
            <x v="34"/>
          </reference>
          <reference field="21" count="1" selected="0">
            <x v="81"/>
          </reference>
          <reference field="22" count="1">
            <x v="135"/>
          </reference>
        </references>
      </pivotArea>
    </format>
    <format dxfId="898">
      <pivotArea dataOnly="0" labelOnly="1" fieldPosition="0">
        <references count="5">
          <reference field="11" count="1" selected="0">
            <x v="5"/>
          </reference>
          <reference field="13" count="1" selected="0">
            <x v="0"/>
          </reference>
          <reference field="15" count="1" selected="0">
            <x v="34"/>
          </reference>
          <reference field="21" count="1" selected="0">
            <x v="106"/>
          </reference>
          <reference field="22" count="1">
            <x v="46"/>
          </reference>
        </references>
      </pivotArea>
    </format>
    <format dxfId="897">
      <pivotArea dataOnly="0" labelOnly="1" fieldPosition="0">
        <references count="5">
          <reference field="11" count="1" selected="0">
            <x v="5"/>
          </reference>
          <reference field="13" count="1" selected="0">
            <x v="0"/>
          </reference>
          <reference field="15" count="1" selected="0">
            <x v="34"/>
          </reference>
          <reference field="21" count="1" selected="0">
            <x v="115"/>
          </reference>
          <reference field="22" count="1">
            <x v="145"/>
          </reference>
        </references>
      </pivotArea>
    </format>
    <format dxfId="896">
      <pivotArea dataOnly="0" labelOnly="1" fieldPosition="0">
        <references count="5">
          <reference field="11" count="1" selected="0">
            <x v="5"/>
          </reference>
          <reference field="13" count="1" selected="0">
            <x v="0"/>
          </reference>
          <reference field="15" count="1" selected="0">
            <x v="34"/>
          </reference>
          <reference field="21" count="1" selected="0">
            <x v="118"/>
          </reference>
          <reference field="22" count="1">
            <x v="16"/>
          </reference>
        </references>
      </pivotArea>
    </format>
    <format dxfId="895">
      <pivotArea dataOnly="0" labelOnly="1" fieldPosition="0">
        <references count="5">
          <reference field="11" count="1" selected="0">
            <x v="5"/>
          </reference>
          <reference field="13" count="1" selected="0">
            <x v="0"/>
          </reference>
          <reference field="15" count="1" selected="0">
            <x v="34"/>
          </reference>
          <reference field="21" count="1" selected="0">
            <x v="139"/>
          </reference>
          <reference field="22" count="1">
            <x v="49"/>
          </reference>
        </references>
      </pivotArea>
    </format>
    <format dxfId="894">
      <pivotArea dataOnly="0" labelOnly="1" fieldPosition="0">
        <references count="5">
          <reference field="11" count="1" selected="0">
            <x v="5"/>
          </reference>
          <reference field="13" count="1" selected="0">
            <x v="0"/>
          </reference>
          <reference field="15" count="1" selected="0">
            <x v="34"/>
          </reference>
          <reference field="21" count="1" selected="0">
            <x v="141"/>
          </reference>
          <reference field="22" count="1">
            <x v="4"/>
          </reference>
        </references>
      </pivotArea>
    </format>
    <format dxfId="893">
      <pivotArea dataOnly="0" labelOnly="1" fieldPosition="0">
        <references count="5">
          <reference field="11" count="1" selected="0">
            <x v="6"/>
          </reference>
          <reference field="13" count="1" selected="0">
            <x v="4"/>
          </reference>
          <reference field="15" count="1" selected="0">
            <x v="29"/>
          </reference>
          <reference field="21" count="1" selected="0">
            <x v="20"/>
          </reference>
          <reference field="22" count="1">
            <x v="77"/>
          </reference>
        </references>
      </pivotArea>
    </format>
    <format dxfId="892">
      <pivotArea dataOnly="0" labelOnly="1" fieldPosition="0">
        <references count="5">
          <reference field="11" count="1" selected="0">
            <x v="6"/>
          </reference>
          <reference field="13" count="1" selected="0">
            <x v="4"/>
          </reference>
          <reference field="15" count="1" selected="0">
            <x v="29"/>
          </reference>
          <reference field="21" count="1" selected="0">
            <x v="33"/>
          </reference>
          <reference field="22" count="1">
            <x v="62"/>
          </reference>
        </references>
      </pivotArea>
    </format>
    <format dxfId="891">
      <pivotArea dataOnly="0" labelOnly="1" fieldPosition="0">
        <references count="5">
          <reference field="11" count="1" selected="0">
            <x v="6"/>
          </reference>
          <reference field="13" count="1" selected="0">
            <x v="4"/>
          </reference>
          <reference field="15" count="1" selected="0">
            <x v="29"/>
          </reference>
          <reference field="21" count="1" selected="0">
            <x v="35"/>
          </reference>
          <reference field="22" count="1">
            <x v="67"/>
          </reference>
        </references>
      </pivotArea>
    </format>
    <format dxfId="890">
      <pivotArea dataOnly="0" labelOnly="1" fieldPosition="0">
        <references count="5">
          <reference field="11" count="1" selected="0">
            <x v="6"/>
          </reference>
          <reference field="13" count="1" selected="0">
            <x v="4"/>
          </reference>
          <reference field="15" count="1" selected="0">
            <x v="29"/>
          </reference>
          <reference field="21" count="1" selected="0">
            <x v="36"/>
          </reference>
          <reference field="22" count="1">
            <x v="12"/>
          </reference>
        </references>
      </pivotArea>
    </format>
    <format dxfId="889">
      <pivotArea dataOnly="0" labelOnly="1" fieldPosition="0">
        <references count="5">
          <reference field="11" count="1" selected="0">
            <x v="6"/>
          </reference>
          <reference field="13" count="1" selected="0">
            <x v="4"/>
          </reference>
          <reference field="15" count="1" selected="0">
            <x v="29"/>
          </reference>
          <reference field="21" count="1" selected="0">
            <x v="38"/>
          </reference>
          <reference field="22" count="1">
            <x v="86"/>
          </reference>
        </references>
      </pivotArea>
    </format>
    <format dxfId="888">
      <pivotArea dataOnly="0" labelOnly="1" fieldPosition="0">
        <references count="5">
          <reference field="11" count="1" selected="0">
            <x v="6"/>
          </reference>
          <reference field="13" count="1" selected="0">
            <x v="4"/>
          </reference>
          <reference field="15" count="1" selected="0">
            <x v="29"/>
          </reference>
          <reference field="21" count="1" selected="0">
            <x v="48"/>
          </reference>
          <reference field="22" count="1">
            <x v="95"/>
          </reference>
        </references>
      </pivotArea>
    </format>
    <format dxfId="887">
      <pivotArea dataOnly="0" labelOnly="1" fieldPosition="0">
        <references count="5">
          <reference field="11" count="1" selected="0">
            <x v="6"/>
          </reference>
          <reference field="13" count="1" selected="0">
            <x v="4"/>
          </reference>
          <reference field="15" count="1" selected="0">
            <x v="29"/>
          </reference>
          <reference field="21" count="1" selected="0">
            <x v="52"/>
          </reference>
          <reference field="22" count="1">
            <x v="48"/>
          </reference>
        </references>
      </pivotArea>
    </format>
    <format dxfId="886">
      <pivotArea dataOnly="0" labelOnly="1" fieldPosition="0">
        <references count="5">
          <reference field="11" count="1" selected="0">
            <x v="6"/>
          </reference>
          <reference field="13" count="1" selected="0">
            <x v="4"/>
          </reference>
          <reference field="15" count="1" selected="0">
            <x v="29"/>
          </reference>
          <reference field="21" count="1" selected="0">
            <x v="55"/>
          </reference>
          <reference field="22" count="1">
            <x v="103"/>
          </reference>
        </references>
      </pivotArea>
    </format>
    <format dxfId="885">
      <pivotArea dataOnly="0" labelOnly="1" fieldPosition="0">
        <references count="5">
          <reference field="11" count="1" selected="0">
            <x v="6"/>
          </reference>
          <reference field="13" count="1" selected="0">
            <x v="4"/>
          </reference>
          <reference field="15" count="1" selected="0">
            <x v="29"/>
          </reference>
          <reference field="21" count="1" selected="0">
            <x v="59"/>
          </reference>
          <reference field="22" count="1">
            <x v="50"/>
          </reference>
        </references>
      </pivotArea>
    </format>
    <format dxfId="884">
      <pivotArea dataOnly="0" labelOnly="1" fieldPosition="0">
        <references count="5">
          <reference field="11" count="1" selected="0">
            <x v="6"/>
          </reference>
          <reference field="13" count="1" selected="0">
            <x v="4"/>
          </reference>
          <reference field="15" count="1" selected="0">
            <x v="29"/>
          </reference>
          <reference field="21" count="1" selected="0">
            <x v="61"/>
          </reference>
          <reference field="22" count="1">
            <x v="142"/>
          </reference>
        </references>
      </pivotArea>
    </format>
    <format dxfId="883">
      <pivotArea dataOnly="0" labelOnly="1" fieldPosition="0">
        <references count="5">
          <reference field="11" count="1" selected="0">
            <x v="6"/>
          </reference>
          <reference field="13" count="1" selected="0">
            <x v="4"/>
          </reference>
          <reference field="15" count="1" selected="0">
            <x v="29"/>
          </reference>
          <reference field="21" count="1" selected="0">
            <x v="62"/>
          </reference>
          <reference field="22" count="1">
            <x v="141"/>
          </reference>
        </references>
      </pivotArea>
    </format>
    <format dxfId="882">
      <pivotArea dataOnly="0" labelOnly="1" fieldPosition="0">
        <references count="5">
          <reference field="11" count="1" selected="0">
            <x v="6"/>
          </reference>
          <reference field="13" count="1" selected="0">
            <x v="4"/>
          </reference>
          <reference field="15" count="1" selected="0">
            <x v="29"/>
          </reference>
          <reference field="21" count="1" selected="0">
            <x v="63"/>
          </reference>
          <reference field="22" count="1">
            <x v="128"/>
          </reference>
        </references>
      </pivotArea>
    </format>
    <format dxfId="881">
      <pivotArea dataOnly="0" labelOnly="1" fieldPosition="0">
        <references count="5">
          <reference field="11" count="1" selected="0">
            <x v="6"/>
          </reference>
          <reference field="13" count="1" selected="0">
            <x v="4"/>
          </reference>
          <reference field="15" count="1" selected="0">
            <x v="29"/>
          </reference>
          <reference field="21" count="1" selected="0">
            <x v="64"/>
          </reference>
          <reference field="22" count="1">
            <x v="116"/>
          </reference>
        </references>
      </pivotArea>
    </format>
    <format dxfId="880">
      <pivotArea dataOnly="0" labelOnly="1" fieldPosition="0">
        <references count="5">
          <reference field="11" count="1" selected="0">
            <x v="6"/>
          </reference>
          <reference field="13" count="1" selected="0">
            <x v="4"/>
          </reference>
          <reference field="15" count="1" selected="0">
            <x v="29"/>
          </reference>
          <reference field="21" count="1" selected="0">
            <x v="65"/>
          </reference>
          <reference field="22" count="1">
            <x v="134"/>
          </reference>
        </references>
      </pivotArea>
    </format>
    <format dxfId="879">
      <pivotArea dataOnly="0" labelOnly="1" fieldPosition="0">
        <references count="5">
          <reference field="11" count="1" selected="0">
            <x v="6"/>
          </reference>
          <reference field="13" count="1" selected="0">
            <x v="4"/>
          </reference>
          <reference field="15" count="1" selected="0">
            <x v="29"/>
          </reference>
          <reference field="21" count="1" selected="0">
            <x v="73"/>
          </reference>
          <reference field="22" count="1">
            <x v="133"/>
          </reference>
        </references>
      </pivotArea>
    </format>
    <format dxfId="878">
      <pivotArea dataOnly="0" labelOnly="1" fieldPosition="0">
        <references count="5">
          <reference field="11" count="1" selected="0">
            <x v="6"/>
          </reference>
          <reference field="13" count="1" selected="0">
            <x v="4"/>
          </reference>
          <reference field="15" count="1" selected="0">
            <x v="29"/>
          </reference>
          <reference field="21" count="1" selected="0">
            <x v="87"/>
          </reference>
          <reference field="22" count="1">
            <x v="45"/>
          </reference>
        </references>
      </pivotArea>
    </format>
    <format dxfId="877">
      <pivotArea dataOnly="0" labelOnly="1" fieldPosition="0">
        <references count="5">
          <reference field="11" count="1" selected="0">
            <x v="6"/>
          </reference>
          <reference field="13" count="1" selected="0">
            <x v="4"/>
          </reference>
          <reference field="15" count="1" selected="0">
            <x v="29"/>
          </reference>
          <reference field="21" count="1" selected="0">
            <x v="91"/>
          </reference>
          <reference field="22" count="1">
            <x v="58"/>
          </reference>
        </references>
      </pivotArea>
    </format>
    <format dxfId="876">
      <pivotArea dataOnly="0" labelOnly="1" fieldPosition="0">
        <references count="5">
          <reference field="11" count="1" selected="0">
            <x v="6"/>
          </reference>
          <reference field="13" count="1" selected="0">
            <x v="4"/>
          </reference>
          <reference field="15" count="1" selected="0">
            <x v="29"/>
          </reference>
          <reference field="21" count="1" selected="0">
            <x v="92"/>
          </reference>
          <reference field="22" count="1">
            <x v="55"/>
          </reference>
        </references>
      </pivotArea>
    </format>
    <format dxfId="875">
      <pivotArea dataOnly="0" labelOnly="1" fieldPosition="0">
        <references count="5">
          <reference field="11" count="1" selected="0">
            <x v="6"/>
          </reference>
          <reference field="13" count="1" selected="0">
            <x v="4"/>
          </reference>
          <reference field="15" count="1" selected="0">
            <x v="29"/>
          </reference>
          <reference field="21" count="1" selected="0">
            <x v="102"/>
          </reference>
          <reference field="22" count="1">
            <x v="91"/>
          </reference>
        </references>
      </pivotArea>
    </format>
    <format dxfId="874">
      <pivotArea dataOnly="0" labelOnly="1" fieldPosition="0">
        <references count="5">
          <reference field="11" count="1" selected="0">
            <x v="6"/>
          </reference>
          <reference field="13" count="1" selected="0">
            <x v="4"/>
          </reference>
          <reference field="15" count="1" selected="0">
            <x v="29"/>
          </reference>
          <reference field="21" count="1" selected="0">
            <x v="104"/>
          </reference>
          <reference field="22" count="1">
            <x v="149"/>
          </reference>
        </references>
      </pivotArea>
    </format>
    <format dxfId="873">
      <pivotArea dataOnly="0" labelOnly="1" fieldPosition="0">
        <references count="5">
          <reference field="11" count="1" selected="0">
            <x v="6"/>
          </reference>
          <reference field="13" count="1" selected="0">
            <x v="4"/>
          </reference>
          <reference field="15" count="1" selected="0">
            <x v="29"/>
          </reference>
          <reference field="21" count="1" selected="0">
            <x v="125"/>
          </reference>
          <reference field="22" count="1">
            <x v="37"/>
          </reference>
        </references>
      </pivotArea>
    </format>
    <format dxfId="872">
      <pivotArea dataOnly="0" labelOnly="1" fieldPosition="0">
        <references count="5">
          <reference field="11" count="1" selected="0">
            <x v="6"/>
          </reference>
          <reference field="13" count="1" selected="0">
            <x v="4"/>
          </reference>
          <reference field="15" count="1" selected="0">
            <x v="29"/>
          </reference>
          <reference field="21" count="1" selected="0">
            <x v="126"/>
          </reference>
          <reference field="22" count="1">
            <x v="87"/>
          </reference>
        </references>
      </pivotArea>
    </format>
    <format dxfId="871">
      <pivotArea dataOnly="0" labelOnly="1" fieldPosition="0">
        <references count="5">
          <reference field="11" count="1" selected="0">
            <x v="6"/>
          </reference>
          <reference field="13" count="1" selected="0">
            <x v="4"/>
          </reference>
          <reference field="15" count="1" selected="0">
            <x v="29"/>
          </reference>
          <reference field="21" count="1" selected="0">
            <x v="127"/>
          </reference>
          <reference field="22" count="1">
            <x v="41"/>
          </reference>
        </references>
      </pivotArea>
    </format>
    <format dxfId="870">
      <pivotArea dataOnly="0" labelOnly="1" fieldPosition="0">
        <references count="5">
          <reference field="11" count="1" selected="0">
            <x v="6"/>
          </reference>
          <reference field="13" count="1" selected="0">
            <x v="4"/>
          </reference>
          <reference field="15" count="1" selected="0">
            <x v="29"/>
          </reference>
          <reference field="21" count="1" selected="0">
            <x v="128"/>
          </reference>
          <reference field="22" count="1">
            <x v="19"/>
          </reference>
        </references>
      </pivotArea>
    </format>
    <format dxfId="869">
      <pivotArea dataOnly="0" labelOnly="1" fieldPosition="0">
        <references count="5">
          <reference field="11" count="1" selected="0">
            <x v="6"/>
          </reference>
          <reference field="13" count="1" selected="0">
            <x v="4"/>
          </reference>
          <reference field="15" count="1" selected="0">
            <x v="29"/>
          </reference>
          <reference field="21" count="1" selected="0">
            <x v="137"/>
          </reference>
          <reference field="22" count="1">
            <x v="38"/>
          </reference>
        </references>
      </pivotArea>
    </format>
    <format dxfId="868">
      <pivotArea dataOnly="0" labelOnly="1" fieldPosition="0">
        <references count="5">
          <reference field="11" count="1" selected="0">
            <x v="6"/>
          </reference>
          <reference field="13" count="1" selected="0">
            <x v="4"/>
          </reference>
          <reference field="15" count="1" selected="0">
            <x v="29"/>
          </reference>
          <reference field="21" count="1" selected="0">
            <x v="139"/>
          </reference>
          <reference field="22" count="1">
            <x v="49"/>
          </reference>
        </references>
      </pivotArea>
    </format>
    <format dxfId="867">
      <pivotArea dataOnly="0" labelOnly="1" fieldPosition="0">
        <references count="5">
          <reference field="11" count="1" selected="0">
            <x v="6"/>
          </reference>
          <reference field="13" count="1" selected="0">
            <x v="4"/>
          </reference>
          <reference field="15" count="1" selected="0">
            <x v="53"/>
          </reference>
          <reference field="21" count="1" selected="0">
            <x v="68"/>
          </reference>
          <reference field="22" count="1">
            <x v="9"/>
          </reference>
        </references>
      </pivotArea>
    </format>
    <format dxfId="866">
      <pivotArea dataOnly="0" labelOnly="1" fieldPosition="0">
        <references count="5">
          <reference field="11" count="1" selected="0">
            <x v="6"/>
          </reference>
          <reference field="13" count="1" selected="0">
            <x v="4"/>
          </reference>
          <reference field="15" count="1" selected="0">
            <x v="53"/>
          </reference>
          <reference field="21" count="1" selected="0">
            <x v="75"/>
          </reference>
          <reference field="22" count="1">
            <x v="120"/>
          </reference>
        </references>
      </pivotArea>
    </format>
    <format dxfId="865">
      <pivotArea dataOnly="0" labelOnly="1" fieldPosition="0">
        <references count="5">
          <reference field="11" count="1" selected="0">
            <x v="6"/>
          </reference>
          <reference field="13" count="1" selected="0">
            <x v="4"/>
          </reference>
          <reference field="15" count="1" selected="0">
            <x v="53"/>
          </reference>
          <reference field="21" count="1" selected="0">
            <x v="78"/>
          </reference>
          <reference field="22" count="1">
            <x v="117"/>
          </reference>
        </references>
      </pivotArea>
    </format>
    <format dxfId="864">
      <pivotArea dataOnly="0" labelOnly="1" fieldPosition="0">
        <references count="5">
          <reference field="11" count="1" selected="0">
            <x v="6"/>
          </reference>
          <reference field="13" count="1" selected="0">
            <x v="4"/>
          </reference>
          <reference field="15" count="1" selected="0">
            <x v="53"/>
          </reference>
          <reference field="21" count="1" selected="0">
            <x v="81"/>
          </reference>
          <reference field="22" count="1">
            <x v="135"/>
          </reference>
        </references>
      </pivotArea>
    </format>
    <format dxfId="863">
      <pivotArea dataOnly="0" labelOnly="1" fieldPosition="0">
        <references count="5">
          <reference field="11" count="1" selected="0">
            <x v="6"/>
          </reference>
          <reference field="13" count="1" selected="0">
            <x v="4"/>
          </reference>
          <reference field="15" count="1" selected="0">
            <x v="53"/>
          </reference>
          <reference field="21" count="1" selected="0">
            <x v="137"/>
          </reference>
          <reference field="22" count="1">
            <x v="38"/>
          </reference>
        </references>
      </pivotArea>
    </format>
    <format dxfId="862">
      <pivotArea dataOnly="0" labelOnly="1" fieldPosition="0">
        <references count="5">
          <reference field="11" count="1" selected="0">
            <x v="6"/>
          </reference>
          <reference field="13" count="1" selected="0">
            <x v="4"/>
          </reference>
          <reference field="15" count="1" selected="0">
            <x v="53"/>
          </reference>
          <reference field="21" count="1" selected="0">
            <x v="140"/>
          </reference>
          <reference field="22" count="1">
            <x v="84"/>
          </reference>
        </references>
      </pivotArea>
    </format>
    <format dxfId="861">
      <pivotArea dataOnly="0" labelOnly="1" fieldPosition="0">
        <references count="5">
          <reference field="11" count="1" selected="0">
            <x v="6"/>
          </reference>
          <reference field="13" count="1" selected="0">
            <x v="4"/>
          </reference>
          <reference field="15" count="1" selected="0">
            <x v="53"/>
          </reference>
          <reference field="21" count="1" selected="0">
            <x v="143"/>
          </reference>
          <reference field="22" count="1">
            <x v="137"/>
          </reference>
        </references>
      </pivotArea>
    </format>
    <format dxfId="860">
      <pivotArea dataOnly="0" labelOnly="1" fieldPosition="0">
        <references count="5">
          <reference field="11" count="1" selected="0">
            <x v="6"/>
          </reference>
          <reference field="13" count="1" selected="0">
            <x v="4"/>
          </reference>
          <reference field="15" count="1" selected="0">
            <x v="53"/>
          </reference>
          <reference field="21" count="1" selected="0">
            <x v="144"/>
          </reference>
          <reference field="22" count="1">
            <x v="61"/>
          </reference>
        </references>
      </pivotArea>
    </format>
    <format dxfId="859">
      <pivotArea dataOnly="0" labelOnly="1" fieldPosition="0">
        <references count="5">
          <reference field="11" count="1" selected="0">
            <x v="7"/>
          </reference>
          <reference field="13" count="1" selected="0">
            <x v="5"/>
          </reference>
          <reference field="15" count="1" selected="0">
            <x v="31"/>
          </reference>
          <reference field="21" count="1" selected="0">
            <x v="48"/>
          </reference>
          <reference field="22" count="1">
            <x v="95"/>
          </reference>
        </references>
      </pivotArea>
    </format>
    <format dxfId="858">
      <pivotArea dataOnly="0" labelOnly="1" fieldPosition="0">
        <references count="5">
          <reference field="11" count="1" selected="0">
            <x v="7"/>
          </reference>
          <reference field="13" count="1" selected="0">
            <x v="5"/>
          </reference>
          <reference field="15" count="1" selected="0">
            <x v="31"/>
          </reference>
          <reference field="21" count="1" selected="0">
            <x v="78"/>
          </reference>
          <reference field="22" count="1">
            <x v="117"/>
          </reference>
        </references>
      </pivotArea>
    </format>
    <format dxfId="857">
      <pivotArea dataOnly="0" labelOnly="1" fieldPosition="0">
        <references count="5">
          <reference field="11" count="1" selected="0">
            <x v="7"/>
          </reference>
          <reference field="13" count="1" selected="0">
            <x v="5"/>
          </reference>
          <reference field="15" count="1" selected="0">
            <x v="31"/>
          </reference>
          <reference field="21" count="1" selected="0">
            <x v="145"/>
          </reference>
          <reference field="22" count="1">
            <x v="33"/>
          </reference>
        </references>
      </pivotArea>
    </format>
    <format dxfId="856">
      <pivotArea dataOnly="0" labelOnly="1" fieldPosition="0">
        <references count="5">
          <reference field="11" count="1" selected="0">
            <x v="7"/>
          </reference>
          <reference field="13" count="1" selected="0">
            <x v="5"/>
          </reference>
          <reference field="15" count="1" selected="0">
            <x v="31"/>
          </reference>
          <reference field="21" count="1" selected="0">
            <x v="146"/>
          </reference>
          <reference field="22" count="1">
            <x v="25"/>
          </reference>
        </references>
      </pivotArea>
    </format>
    <format dxfId="855">
      <pivotArea dataOnly="0" labelOnly="1" fieldPosition="0">
        <references count="5">
          <reference field="11" count="1" selected="0">
            <x v="7"/>
          </reference>
          <reference field="13" count="1" selected="0">
            <x v="5"/>
          </reference>
          <reference field="15" count="1" selected="0">
            <x v="31"/>
          </reference>
          <reference field="21" count="1" selected="0">
            <x v="147"/>
          </reference>
          <reference field="22" count="1">
            <x v="26"/>
          </reference>
        </references>
      </pivotArea>
    </format>
    <format dxfId="854">
      <pivotArea dataOnly="0" labelOnly="1" fieldPosition="0">
        <references count="5">
          <reference field="11" count="1" selected="0">
            <x v="7"/>
          </reference>
          <reference field="13" count="1" selected="0">
            <x v="5"/>
          </reference>
          <reference field="15" count="1" selected="0">
            <x v="36"/>
          </reference>
          <reference field="21" count="1" selected="0">
            <x v="145"/>
          </reference>
          <reference field="22" count="1">
            <x v="33"/>
          </reference>
        </references>
      </pivotArea>
    </format>
    <format dxfId="853">
      <pivotArea dataOnly="0" labelOnly="1" fieldPosition="0">
        <references count="5">
          <reference field="11" count="1" selected="0">
            <x v="7"/>
          </reference>
          <reference field="13" count="1" selected="0">
            <x v="5"/>
          </reference>
          <reference field="15" count="1" selected="0">
            <x v="36"/>
          </reference>
          <reference field="21" count="1" selected="0">
            <x v="146"/>
          </reference>
          <reference field="22" count="1">
            <x v="25"/>
          </reference>
        </references>
      </pivotArea>
    </format>
    <format dxfId="852">
      <pivotArea dataOnly="0" labelOnly="1" fieldPosition="0">
        <references count="5">
          <reference field="11" count="1" selected="0">
            <x v="7"/>
          </reference>
          <reference field="13" count="1" selected="0">
            <x v="5"/>
          </reference>
          <reference field="15" count="1" selected="0">
            <x v="36"/>
          </reference>
          <reference field="21" count="1" selected="0">
            <x v="147"/>
          </reference>
          <reference field="22" count="1">
            <x v="26"/>
          </reference>
        </references>
      </pivotArea>
    </format>
    <format dxfId="851">
      <pivotArea dataOnly="0" labelOnly="1" fieldPosition="0">
        <references count="5">
          <reference field="11" count="1" selected="0">
            <x v="7"/>
          </reference>
          <reference field="13" count="1" selected="0">
            <x v="5"/>
          </reference>
          <reference field="15" count="1" selected="0">
            <x v="42"/>
          </reference>
          <reference field="21" count="1" selected="0">
            <x v="22"/>
          </reference>
          <reference field="22" count="1">
            <x v="66"/>
          </reference>
        </references>
      </pivotArea>
    </format>
    <format dxfId="850">
      <pivotArea dataOnly="0" labelOnly="1" fieldPosition="0">
        <references count="5">
          <reference field="11" count="1" selected="0">
            <x v="7"/>
          </reference>
          <reference field="13" count="1" selected="0">
            <x v="5"/>
          </reference>
          <reference field="15" count="1" selected="0">
            <x v="42"/>
          </reference>
          <reference field="21" count="1" selected="0">
            <x v="48"/>
          </reference>
          <reference field="22" count="1">
            <x v="95"/>
          </reference>
        </references>
      </pivotArea>
    </format>
    <format dxfId="849">
      <pivotArea dataOnly="0" labelOnly="1" fieldPosition="0">
        <references count="5">
          <reference field="11" count="1" selected="0">
            <x v="7"/>
          </reference>
          <reference field="13" count="1" selected="0">
            <x v="5"/>
          </reference>
          <reference field="15" count="1" selected="0">
            <x v="42"/>
          </reference>
          <reference field="21" count="1" selected="0">
            <x v="97"/>
          </reference>
          <reference field="22" count="1">
            <x v="125"/>
          </reference>
        </references>
      </pivotArea>
    </format>
    <format dxfId="848">
      <pivotArea dataOnly="0" labelOnly="1" fieldPosition="0">
        <references count="5">
          <reference field="11" count="1" selected="0">
            <x v="7"/>
          </reference>
          <reference field="13" count="1" selected="0">
            <x v="5"/>
          </reference>
          <reference field="15" count="1" selected="0">
            <x v="47"/>
          </reference>
          <reference field="21" count="1" selected="0">
            <x v="35"/>
          </reference>
          <reference field="22" count="1">
            <x v="67"/>
          </reference>
        </references>
      </pivotArea>
    </format>
    <format dxfId="847">
      <pivotArea dataOnly="0" labelOnly="1" fieldPosition="0">
        <references count="5">
          <reference field="11" count="1" selected="0">
            <x v="7"/>
          </reference>
          <reference field="13" count="1" selected="0">
            <x v="5"/>
          </reference>
          <reference field="15" count="1" selected="0">
            <x v="47"/>
          </reference>
          <reference field="21" count="1" selected="0">
            <x v="48"/>
          </reference>
          <reference field="22" count="1">
            <x v="95"/>
          </reference>
        </references>
      </pivotArea>
    </format>
    <format dxfId="846">
      <pivotArea dataOnly="0" labelOnly="1" fieldPosition="0">
        <references count="5">
          <reference field="11" count="1" selected="0">
            <x v="7"/>
          </reference>
          <reference field="13" count="1" selected="0">
            <x v="5"/>
          </reference>
          <reference field="15" count="1" selected="0">
            <x v="47"/>
          </reference>
          <reference field="21" count="1" selected="0">
            <x v="52"/>
          </reference>
          <reference field="22" count="1">
            <x v="48"/>
          </reference>
        </references>
      </pivotArea>
    </format>
    <format dxfId="845">
      <pivotArea dataOnly="0" labelOnly="1" fieldPosition="0">
        <references count="5">
          <reference field="11" count="1" selected="0">
            <x v="7"/>
          </reference>
          <reference field="13" count="1" selected="0">
            <x v="5"/>
          </reference>
          <reference field="15" count="1" selected="0">
            <x v="47"/>
          </reference>
          <reference field="21" count="1" selected="0">
            <x v="60"/>
          </reference>
          <reference field="22" count="1">
            <x v="36"/>
          </reference>
        </references>
      </pivotArea>
    </format>
    <format dxfId="844">
      <pivotArea dataOnly="0" labelOnly="1" fieldPosition="0">
        <references count="5">
          <reference field="11" count="1" selected="0">
            <x v="7"/>
          </reference>
          <reference field="13" count="1" selected="0">
            <x v="5"/>
          </reference>
          <reference field="15" count="1" selected="0">
            <x v="48"/>
          </reference>
          <reference field="21" count="1" selected="0">
            <x v="22"/>
          </reference>
          <reference field="22" count="1">
            <x v="66"/>
          </reference>
        </references>
      </pivotArea>
    </format>
    <format dxfId="843">
      <pivotArea dataOnly="0" labelOnly="1" fieldPosition="0">
        <references count="5">
          <reference field="11" count="1" selected="0">
            <x v="7"/>
          </reference>
          <reference field="13" count="1" selected="0">
            <x v="5"/>
          </reference>
          <reference field="15" count="1" selected="0">
            <x v="48"/>
          </reference>
          <reference field="21" count="1" selected="0">
            <x v="30"/>
          </reference>
          <reference field="22" count="1">
            <x v="99"/>
          </reference>
        </references>
      </pivotArea>
    </format>
    <format dxfId="842">
      <pivotArea dataOnly="0" labelOnly="1" fieldPosition="0">
        <references count="5">
          <reference field="11" count="1" selected="0">
            <x v="7"/>
          </reference>
          <reference field="13" count="1" selected="0">
            <x v="5"/>
          </reference>
          <reference field="15" count="1" selected="0">
            <x v="48"/>
          </reference>
          <reference field="21" count="1" selected="0">
            <x v="31"/>
          </reference>
          <reference field="22" count="1">
            <x v="20"/>
          </reference>
        </references>
      </pivotArea>
    </format>
    <format dxfId="841">
      <pivotArea dataOnly="0" labelOnly="1" fieldPosition="0">
        <references count="5">
          <reference field="11" count="1" selected="0">
            <x v="7"/>
          </reference>
          <reference field="13" count="1" selected="0">
            <x v="5"/>
          </reference>
          <reference field="15" count="1" selected="0">
            <x v="48"/>
          </reference>
          <reference field="21" count="1" selected="0">
            <x v="36"/>
          </reference>
          <reference field="22" count="1">
            <x v="12"/>
          </reference>
        </references>
      </pivotArea>
    </format>
    <format dxfId="840">
      <pivotArea dataOnly="0" labelOnly="1" fieldPosition="0">
        <references count="5">
          <reference field="11" count="1" selected="0">
            <x v="7"/>
          </reference>
          <reference field="13" count="1" selected="0">
            <x v="5"/>
          </reference>
          <reference field="15" count="1" selected="0">
            <x v="48"/>
          </reference>
          <reference field="21" count="1" selected="0">
            <x v="38"/>
          </reference>
          <reference field="22" count="1">
            <x v="86"/>
          </reference>
        </references>
      </pivotArea>
    </format>
    <format dxfId="839">
      <pivotArea dataOnly="0" labelOnly="1" fieldPosition="0">
        <references count="5">
          <reference field="11" count="1" selected="0">
            <x v="7"/>
          </reference>
          <reference field="13" count="1" selected="0">
            <x v="5"/>
          </reference>
          <reference field="15" count="1" selected="0">
            <x v="48"/>
          </reference>
          <reference field="21" count="1" selected="0">
            <x v="48"/>
          </reference>
          <reference field="22" count="1">
            <x v="95"/>
          </reference>
        </references>
      </pivotArea>
    </format>
    <format dxfId="838">
      <pivotArea dataOnly="0" labelOnly="1" fieldPosition="0">
        <references count="5">
          <reference field="11" count="1" selected="0">
            <x v="7"/>
          </reference>
          <reference field="13" count="1" selected="0">
            <x v="5"/>
          </reference>
          <reference field="15" count="1" selected="0">
            <x v="48"/>
          </reference>
          <reference field="21" count="1" selected="0">
            <x v="52"/>
          </reference>
          <reference field="22" count="1">
            <x v="48"/>
          </reference>
        </references>
      </pivotArea>
    </format>
    <format dxfId="837">
      <pivotArea dataOnly="0" labelOnly="1" fieldPosition="0">
        <references count="5">
          <reference field="11" count="1" selected="0">
            <x v="7"/>
          </reference>
          <reference field="13" count="1" selected="0">
            <x v="5"/>
          </reference>
          <reference field="15" count="1" selected="0">
            <x v="48"/>
          </reference>
          <reference field="21" count="1" selected="0">
            <x v="58"/>
          </reference>
          <reference field="22" count="1">
            <x v="106"/>
          </reference>
        </references>
      </pivotArea>
    </format>
    <format dxfId="836">
      <pivotArea dataOnly="0" labelOnly="1" fieldPosition="0">
        <references count="5">
          <reference field="11" count="1" selected="0">
            <x v="7"/>
          </reference>
          <reference field="13" count="1" selected="0">
            <x v="5"/>
          </reference>
          <reference field="15" count="1" selected="0">
            <x v="48"/>
          </reference>
          <reference field="21" count="1" selected="0">
            <x v="70"/>
          </reference>
          <reference field="22" count="1">
            <x v="8"/>
          </reference>
        </references>
      </pivotArea>
    </format>
    <format dxfId="835">
      <pivotArea dataOnly="0" labelOnly="1" fieldPosition="0">
        <references count="5">
          <reference field="11" count="1" selected="0">
            <x v="7"/>
          </reference>
          <reference field="13" count="1" selected="0">
            <x v="5"/>
          </reference>
          <reference field="15" count="1" selected="0">
            <x v="48"/>
          </reference>
          <reference field="21" count="1" selected="0">
            <x v="79"/>
          </reference>
          <reference field="22" count="1">
            <x v="126"/>
          </reference>
        </references>
      </pivotArea>
    </format>
    <format dxfId="834">
      <pivotArea dataOnly="0" labelOnly="1" fieldPosition="0">
        <references count="5">
          <reference field="11" count="1" selected="0">
            <x v="7"/>
          </reference>
          <reference field="13" count="1" selected="0">
            <x v="5"/>
          </reference>
          <reference field="15" count="1" selected="0">
            <x v="48"/>
          </reference>
          <reference field="21" count="1" selected="0">
            <x v="133"/>
          </reference>
          <reference field="22" count="1">
            <x v="63"/>
          </reference>
        </references>
      </pivotArea>
    </format>
    <format dxfId="833">
      <pivotArea dataOnly="0" labelOnly="1" fieldPosition="0">
        <references count="5">
          <reference field="11" count="1" selected="0">
            <x v="7"/>
          </reference>
          <reference field="13" count="1" selected="0">
            <x v="5"/>
          </reference>
          <reference field="15" count="1" selected="0">
            <x v="48"/>
          </reference>
          <reference field="21" count="1" selected="0">
            <x v="135"/>
          </reference>
          <reference field="22" count="1">
            <x v="64"/>
          </reference>
        </references>
      </pivotArea>
    </format>
    <format dxfId="832">
      <pivotArea dataOnly="0" labelOnly="1" fieldPosition="0">
        <references count="5">
          <reference field="11" count="1" selected="0">
            <x v="7"/>
          </reference>
          <reference field="13" count="1" selected="0">
            <x v="5"/>
          </reference>
          <reference field="15" count="1" selected="0">
            <x v="48"/>
          </reference>
          <reference field="21" count="1" selected="0">
            <x v="139"/>
          </reference>
          <reference field="22" count="1">
            <x v="49"/>
          </reference>
        </references>
      </pivotArea>
    </format>
    <format dxfId="831">
      <pivotArea dataOnly="0" labelOnly="1" fieldPosition="0">
        <references count="5">
          <reference field="11" count="1" selected="0">
            <x v="7"/>
          </reference>
          <reference field="13" count="1" selected="0">
            <x v="5"/>
          </reference>
          <reference field="15" count="1" selected="0">
            <x v="50"/>
          </reference>
          <reference field="21" count="1" selected="0">
            <x v="22"/>
          </reference>
          <reference field="22" count="1">
            <x v="66"/>
          </reference>
        </references>
      </pivotArea>
    </format>
    <format dxfId="830">
      <pivotArea dataOnly="0" labelOnly="1" fieldPosition="0">
        <references count="5">
          <reference field="11" count="1" selected="0">
            <x v="7"/>
          </reference>
          <reference field="13" count="1" selected="0">
            <x v="5"/>
          </reference>
          <reference field="15" count="1" selected="0">
            <x v="50"/>
          </reference>
          <reference field="21" count="1" selected="0">
            <x v="31"/>
          </reference>
          <reference field="22" count="1">
            <x v="20"/>
          </reference>
        </references>
      </pivotArea>
    </format>
    <format dxfId="829">
      <pivotArea dataOnly="0" labelOnly="1" fieldPosition="0">
        <references count="5">
          <reference field="11" count="1" selected="0">
            <x v="7"/>
          </reference>
          <reference field="13" count="1" selected="0">
            <x v="5"/>
          </reference>
          <reference field="15" count="1" selected="0">
            <x v="50"/>
          </reference>
          <reference field="21" count="1" selected="0">
            <x v="35"/>
          </reference>
          <reference field="22" count="1">
            <x v="67"/>
          </reference>
        </references>
      </pivotArea>
    </format>
    <format dxfId="828">
      <pivotArea dataOnly="0" labelOnly="1" fieldPosition="0">
        <references count="5">
          <reference field="11" count="1" selected="0">
            <x v="7"/>
          </reference>
          <reference field="13" count="1" selected="0">
            <x v="5"/>
          </reference>
          <reference field="15" count="1" selected="0">
            <x v="50"/>
          </reference>
          <reference field="21" count="1" selected="0">
            <x v="37"/>
          </reference>
          <reference field="22" count="1">
            <x v="70"/>
          </reference>
        </references>
      </pivotArea>
    </format>
    <format dxfId="827">
      <pivotArea dataOnly="0" labelOnly="1" fieldPosition="0">
        <references count="5">
          <reference field="11" count="1" selected="0">
            <x v="7"/>
          </reference>
          <reference field="13" count="1" selected="0">
            <x v="5"/>
          </reference>
          <reference field="15" count="1" selected="0">
            <x v="50"/>
          </reference>
          <reference field="21" count="1" selected="0">
            <x v="38"/>
          </reference>
          <reference field="22" count="1">
            <x v="86"/>
          </reference>
        </references>
      </pivotArea>
    </format>
    <format dxfId="826">
      <pivotArea dataOnly="0" labelOnly="1" fieldPosition="0">
        <references count="5">
          <reference field="11" count="1" selected="0">
            <x v="7"/>
          </reference>
          <reference field="13" count="1" selected="0">
            <x v="5"/>
          </reference>
          <reference field="15" count="1" selected="0">
            <x v="50"/>
          </reference>
          <reference field="21" count="1" selected="0">
            <x v="40"/>
          </reference>
          <reference field="22" count="1">
            <x v="43"/>
          </reference>
        </references>
      </pivotArea>
    </format>
    <format dxfId="825">
      <pivotArea dataOnly="0" labelOnly="1" fieldPosition="0">
        <references count="5">
          <reference field="11" count="1" selected="0">
            <x v="7"/>
          </reference>
          <reference field="13" count="1" selected="0">
            <x v="5"/>
          </reference>
          <reference field="15" count="1" selected="0">
            <x v="50"/>
          </reference>
          <reference field="21" count="1" selected="0">
            <x v="41"/>
          </reference>
          <reference field="22" count="1">
            <x v="79"/>
          </reference>
        </references>
      </pivotArea>
    </format>
    <format dxfId="824">
      <pivotArea dataOnly="0" labelOnly="1" fieldPosition="0">
        <references count="5">
          <reference field="11" count="1" selected="0">
            <x v="7"/>
          </reference>
          <reference field="13" count="1" selected="0">
            <x v="5"/>
          </reference>
          <reference field="15" count="1" selected="0">
            <x v="50"/>
          </reference>
          <reference field="21" count="1" selected="0">
            <x v="42"/>
          </reference>
          <reference field="22" count="1">
            <x v="75"/>
          </reference>
        </references>
      </pivotArea>
    </format>
    <format dxfId="823">
      <pivotArea dataOnly="0" labelOnly="1" fieldPosition="0">
        <references count="5">
          <reference field="11" count="1" selected="0">
            <x v="7"/>
          </reference>
          <reference field="13" count="1" selected="0">
            <x v="5"/>
          </reference>
          <reference field="15" count="1" selected="0">
            <x v="50"/>
          </reference>
          <reference field="21" count="1" selected="0">
            <x v="44"/>
          </reference>
          <reference field="22" count="1">
            <x v="44"/>
          </reference>
        </references>
      </pivotArea>
    </format>
    <format dxfId="822">
      <pivotArea dataOnly="0" labelOnly="1" fieldPosition="0">
        <references count="5">
          <reference field="11" count="1" selected="0">
            <x v="7"/>
          </reference>
          <reference field="13" count="1" selected="0">
            <x v="5"/>
          </reference>
          <reference field="15" count="1" selected="0">
            <x v="50"/>
          </reference>
          <reference field="21" count="1" selected="0">
            <x v="47"/>
          </reference>
          <reference field="22" count="1">
            <x v="148"/>
          </reference>
        </references>
      </pivotArea>
    </format>
    <format dxfId="821">
      <pivotArea dataOnly="0" labelOnly="1" fieldPosition="0">
        <references count="5">
          <reference field="11" count="1" selected="0">
            <x v="7"/>
          </reference>
          <reference field="13" count="1" selected="0">
            <x v="5"/>
          </reference>
          <reference field="15" count="1" selected="0">
            <x v="50"/>
          </reference>
          <reference field="21" count="1" selected="0">
            <x v="48"/>
          </reference>
          <reference field="22" count="1">
            <x v="95"/>
          </reference>
        </references>
      </pivotArea>
    </format>
    <format dxfId="820">
      <pivotArea dataOnly="0" labelOnly="1" fieldPosition="0">
        <references count="5">
          <reference field="11" count="1" selected="0">
            <x v="7"/>
          </reference>
          <reference field="13" count="1" selected="0">
            <x v="5"/>
          </reference>
          <reference field="15" count="1" selected="0">
            <x v="50"/>
          </reference>
          <reference field="21" count="1" selected="0">
            <x v="52"/>
          </reference>
          <reference field="22" count="1">
            <x v="48"/>
          </reference>
        </references>
      </pivotArea>
    </format>
    <format dxfId="819">
      <pivotArea dataOnly="0" labelOnly="1" fieldPosition="0">
        <references count="5">
          <reference field="11" count="1" selected="0">
            <x v="7"/>
          </reference>
          <reference field="13" count="1" selected="0">
            <x v="5"/>
          </reference>
          <reference field="15" count="1" selected="0">
            <x v="50"/>
          </reference>
          <reference field="21" count="1" selected="0">
            <x v="81"/>
          </reference>
          <reference field="22" count="1">
            <x v="135"/>
          </reference>
        </references>
      </pivotArea>
    </format>
    <format dxfId="818">
      <pivotArea dataOnly="0" labelOnly="1" fieldPosition="0">
        <references count="5">
          <reference field="11" count="1" selected="0">
            <x v="7"/>
          </reference>
          <reference field="13" count="1" selected="0">
            <x v="5"/>
          </reference>
          <reference field="15" count="1" selected="0">
            <x v="50"/>
          </reference>
          <reference field="21" count="1" selected="0">
            <x v="93"/>
          </reference>
          <reference field="22" count="1">
            <x v="56"/>
          </reference>
        </references>
      </pivotArea>
    </format>
    <format dxfId="817">
      <pivotArea dataOnly="0" labelOnly="1" fieldPosition="0">
        <references count="5">
          <reference field="11" count="1" selected="0">
            <x v="7"/>
          </reference>
          <reference field="13" count="1" selected="0">
            <x v="5"/>
          </reference>
          <reference field="15" count="1" selected="0">
            <x v="50"/>
          </reference>
          <reference field="21" count="1" selected="0">
            <x v="95"/>
          </reference>
          <reference field="22" count="1">
            <x v="109"/>
          </reference>
        </references>
      </pivotArea>
    </format>
    <format dxfId="816">
      <pivotArea dataOnly="0" labelOnly="1" fieldPosition="0">
        <references count="5">
          <reference field="11" count="1" selected="0">
            <x v="7"/>
          </reference>
          <reference field="13" count="1" selected="0">
            <x v="5"/>
          </reference>
          <reference field="15" count="1" selected="0">
            <x v="50"/>
          </reference>
          <reference field="21" count="1" selected="0">
            <x v="97"/>
          </reference>
          <reference field="22" count="1">
            <x v="125"/>
          </reference>
        </references>
      </pivotArea>
    </format>
    <format dxfId="815">
      <pivotArea dataOnly="0" labelOnly="1" fieldPosition="0">
        <references count="5">
          <reference field="11" count="1" selected="0">
            <x v="7"/>
          </reference>
          <reference field="13" count="1" selected="0">
            <x v="5"/>
          </reference>
          <reference field="15" count="1" selected="0">
            <x v="50"/>
          </reference>
          <reference field="21" count="1" selected="0">
            <x v="129"/>
          </reference>
          <reference field="22" count="1">
            <x v="40"/>
          </reference>
        </references>
      </pivotArea>
    </format>
    <format dxfId="814">
      <pivotArea dataOnly="0" labelOnly="1" fieldPosition="0">
        <references count="5">
          <reference field="11" count="1" selected="0">
            <x v="7"/>
          </reference>
          <reference field="13" count="1" selected="0">
            <x v="5"/>
          </reference>
          <reference field="15" count="1" selected="0">
            <x v="50"/>
          </reference>
          <reference field="21" count="1" selected="0">
            <x v="130"/>
          </reference>
          <reference field="22" count="1">
            <x v="59"/>
          </reference>
        </references>
      </pivotArea>
    </format>
    <format dxfId="813">
      <pivotArea dataOnly="0" labelOnly="1" fieldPosition="0">
        <references count="5">
          <reference field="11" count="1" selected="0">
            <x v="7"/>
          </reference>
          <reference field="13" count="1" selected="0">
            <x v="5"/>
          </reference>
          <reference field="15" count="1" selected="0">
            <x v="50"/>
          </reference>
          <reference field="21" count="1" selected="0">
            <x v="134"/>
          </reference>
          <reference field="22" count="1">
            <x v="65"/>
          </reference>
        </references>
      </pivotArea>
    </format>
    <format dxfId="812">
      <pivotArea dataOnly="0" labelOnly="1" fieldPosition="0">
        <references count="5">
          <reference field="11" count="1" selected="0">
            <x v="7"/>
          </reference>
          <reference field="13" count="1" selected="0">
            <x v="5"/>
          </reference>
          <reference field="15" count="1" selected="0">
            <x v="50"/>
          </reference>
          <reference field="21" count="1" selected="0">
            <x v="136"/>
          </reference>
          <reference field="22" count="1">
            <x v="136"/>
          </reference>
        </references>
      </pivotArea>
    </format>
    <format dxfId="811">
      <pivotArea dataOnly="0" labelOnly="1" fieldPosition="0">
        <references count="5">
          <reference field="11" count="1" selected="0">
            <x v="7"/>
          </reference>
          <reference field="13" count="1" selected="0">
            <x v="5"/>
          </reference>
          <reference field="15" count="1" selected="0">
            <x v="50"/>
          </reference>
          <reference field="21" count="1" selected="0">
            <x v="138"/>
          </reference>
          <reference field="22" count="1">
            <x v="39"/>
          </reference>
        </references>
      </pivotArea>
    </format>
    <format dxfId="810">
      <pivotArea dataOnly="0" labelOnly="1" fieldPosition="0">
        <references count="5">
          <reference field="11" count="1" selected="0">
            <x v="7"/>
          </reference>
          <reference field="13" count="1" selected="0">
            <x v="5"/>
          </reference>
          <reference field="15" count="1" selected="0">
            <x v="50"/>
          </reference>
          <reference field="21" count="1" selected="0">
            <x v="140"/>
          </reference>
          <reference field="22" count="1">
            <x v="84"/>
          </reference>
        </references>
      </pivotArea>
    </format>
    <format dxfId="809">
      <pivotArea dataOnly="0" labelOnly="1" fieldPosition="0">
        <references count="5">
          <reference field="11" count="1" selected="0">
            <x v="7"/>
          </reference>
          <reference field="13" count="1" selected="0">
            <x v="3"/>
          </reference>
          <reference field="15" count="1" selected="0">
            <x v="54"/>
          </reference>
          <reference field="21" count="1" selected="0">
            <x v="30"/>
          </reference>
          <reference field="22" count="1">
            <x v="99"/>
          </reference>
        </references>
      </pivotArea>
    </format>
    <format dxfId="808">
      <pivotArea dataOnly="0" labelOnly="1" fieldPosition="0">
        <references count="5">
          <reference field="11" count="1" selected="0">
            <x v="7"/>
          </reference>
          <reference field="13" count="1" selected="0">
            <x v="3"/>
          </reference>
          <reference field="15" count="1" selected="0">
            <x v="54"/>
          </reference>
          <reference field="21" count="1" selected="0">
            <x v="31"/>
          </reference>
          <reference field="22" count="1">
            <x v="20"/>
          </reference>
        </references>
      </pivotArea>
    </format>
    <format dxfId="807">
      <pivotArea dataOnly="0" labelOnly="1" fieldPosition="0">
        <references count="5">
          <reference field="11" count="1" selected="0">
            <x v="7"/>
          </reference>
          <reference field="13" count="1" selected="0">
            <x v="3"/>
          </reference>
          <reference field="15" count="1" selected="0">
            <x v="54"/>
          </reference>
          <reference field="21" count="1" selected="0">
            <x v="35"/>
          </reference>
          <reference field="22" count="1">
            <x v="67"/>
          </reference>
        </references>
      </pivotArea>
    </format>
    <format dxfId="806">
      <pivotArea dataOnly="0" labelOnly="1" fieldPosition="0">
        <references count="5">
          <reference field="11" count="1" selected="0">
            <x v="7"/>
          </reference>
          <reference field="13" count="1" selected="0">
            <x v="3"/>
          </reference>
          <reference field="15" count="1" selected="0">
            <x v="54"/>
          </reference>
          <reference field="21" count="1" selected="0">
            <x v="36"/>
          </reference>
          <reference field="22" count="1">
            <x v="12"/>
          </reference>
        </references>
      </pivotArea>
    </format>
    <format dxfId="805">
      <pivotArea dataOnly="0" labelOnly="1" fieldPosition="0">
        <references count="5">
          <reference field="11" count="1" selected="0">
            <x v="7"/>
          </reference>
          <reference field="13" count="1" selected="0">
            <x v="3"/>
          </reference>
          <reference field="15" count="1" selected="0">
            <x v="54"/>
          </reference>
          <reference field="21" count="1" selected="0">
            <x v="38"/>
          </reference>
          <reference field="22" count="1">
            <x v="86"/>
          </reference>
        </references>
      </pivotArea>
    </format>
    <format dxfId="804">
      <pivotArea dataOnly="0" labelOnly="1" fieldPosition="0">
        <references count="5">
          <reference field="11" count="1" selected="0">
            <x v="7"/>
          </reference>
          <reference field="13" count="1" selected="0">
            <x v="3"/>
          </reference>
          <reference field="15" count="1" selected="0">
            <x v="54"/>
          </reference>
          <reference field="21" count="1" selected="0">
            <x v="39"/>
          </reference>
          <reference field="22" count="1">
            <x v="100"/>
          </reference>
        </references>
      </pivotArea>
    </format>
    <format dxfId="803">
      <pivotArea dataOnly="0" labelOnly="1" fieldPosition="0">
        <references count="5">
          <reference field="11" count="1" selected="0">
            <x v="7"/>
          </reference>
          <reference field="13" count="1" selected="0">
            <x v="3"/>
          </reference>
          <reference field="15" count="1" selected="0">
            <x v="54"/>
          </reference>
          <reference field="21" count="1" selected="0">
            <x v="43"/>
          </reference>
          <reference field="22" count="1">
            <x v="74"/>
          </reference>
        </references>
      </pivotArea>
    </format>
    <format dxfId="802">
      <pivotArea dataOnly="0" labelOnly="1" fieldPosition="0">
        <references count="5">
          <reference field="11" count="1" selected="0">
            <x v="7"/>
          </reference>
          <reference field="13" count="1" selected="0">
            <x v="3"/>
          </reference>
          <reference field="15" count="1" selected="0">
            <x v="54"/>
          </reference>
          <reference field="21" count="1" selected="0">
            <x v="44"/>
          </reference>
          <reference field="22" count="1">
            <x v="44"/>
          </reference>
        </references>
      </pivotArea>
    </format>
    <format dxfId="801">
      <pivotArea dataOnly="0" labelOnly="1" fieldPosition="0">
        <references count="5">
          <reference field="11" count="1" selected="0">
            <x v="7"/>
          </reference>
          <reference field="13" count="1" selected="0">
            <x v="3"/>
          </reference>
          <reference field="15" count="1" selected="0">
            <x v="54"/>
          </reference>
          <reference field="21" count="1" selected="0">
            <x v="48"/>
          </reference>
          <reference field="22" count="1">
            <x v="95"/>
          </reference>
        </references>
      </pivotArea>
    </format>
    <format dxfId="800">
      <pivotArea dataOnly="0" labelOnly="1" fieldPosition="0">
        <references count="5">
          <reference field="11" count="1" selected="0">
            <x v="7"/>
          </reference>
          <reference field="13" count="1" selected="0">
            <x v="3"/>
          </reference>
          <reference field="15" count="1" selected="0">
            <x v="54"/>
          </reference>
          <reference field="21" count="1" selected="0">
            <x v="52"/>
          </reference>
          <reference field="22" count="1">
            <x v="48"/>
          </reference>
        </references>
      </pivotArea>
    </format>
    <format dxfId="799">
      <pivotArea dataOnly="0" labelOnly="1" fieldPosition="0">
        <references count="5">
          <reference field="11" count="1" selected="0">
            <x v="7"/>
          </reference>
          <reference field="13" count="1" selected="0">
            <x v="3"/>
          </reference>
          <reference field="15" count="1" selected="0">
            <x v="54"/>
          </reference>
          <reference field="21" count="1" selected="0">
            <x v="58"/>
          </reference>
          <reference field="22" count="1">
            <x v="106"/>
          </reference>
        </references>
      </pivotArea>
    </format>
    <format dxfId="798">
      <pivotArea dataOnly="0" labelOnly="1" fieldPosition="0">
        <references count="5">
          <reference field="11" count="1" selected="0">
            <x v="7"/>
          </reference>
          <reference field="13" count="1" selected="0">
            <x v="3"/>
          </reference>
          <reference field="15" count="1" selected="0">
            <x v="54"/>
          </reference>
          <reference field="21" count="1" selected="0">
            <x v="60"/>
          </reference>
          <reference field="22" count="1">
            <x v="36"/>
          </reference>
        </references>
      </pivotArea>
    </format>
    <format dxfId="797">
      <pivotArea dataOnly="0" labelOnly="1" fieldPosition="0">
        <references count="5">
          <reference field="11" count="1" selected="0">
            <x v="7"/>
          </reference>
          <reference field="13" count="1" selected="0">
            <x v="3"/>
          </reference>
          <reference field="15" count="1" selected="0">
            <x v="54"/>
          </reference>
          <reference field="21" count="1" selected="0">
            <x v="70"/>
          </reference>
          <reference field="22" count="1">
            <x v="8"/>
          </reference>
        </references>
      </pivotArea>
    </format>
    <format dxfId="796">
      <pivotArea dataOnly="0" labelOnly="1" fieldPosition="0">
        <references count="5">
          <reference field="11" count="1" selected="0">
            <x v="7"/>
          </reference>
          <reference field="13" count="1" selected="0">
            <x v="3"/>
          </reference>
          <reference field="15" count="1" selected="0">
            <x v="54"/>
          </reference>
          <reference field="21" count="1" selected="0">
            <x v="73"/>
          </reference>
          <reference field="22" count="1">
            <x v="133"/>
          </reference>
        </references>
      </pivotArea>
    </format>
    <format dxfId="795">
      <pivotArea dataOnly="0" labelOnly="1" fieldPosition="0">
        <references count="5">
          <reference field="11" count="1" selected="0">
            <x v="7"/>
          </reference>
          <reference field="13" count="1" selected="0">
            <x v="3"/>
          </reference>
          <reference field="15" count="1" selected="0">
            <x v="54"/>
          </reference>
          <reference field="21" count="1" selected="0">
            <x v="74"/>
          </reference>
          <reference field="22" count="1">
            <x v="122"/>
          </reference>
        </references>
      </pivotArea>
    </format>
    <format dxfId="794">
      <pivotArea dataOnly="0" labelOnly="1" fieldPosition="0">
        <references count="5">
          <reference field="11" count="1" selected="0">
            <x v="7"/>
          </reference>
          <reference field="13" count="1" selected="0">
            <x v="3"/>
          </reference>
          <reference field="15" count="1" selected="0">
            <x v="54"/>
          </reference>
          <reference field="21" count="1" selected="0">
            <x v="80"/>
          </reference>
          <reference field="22" count="1">
            <x v="129"/>
          </reference>
        </references>
      </pivotArea>
    </format>
    <format dxfId="793">
      <pivotArea dataOnly="0" labelOnly="1" fieldPosition="0">
        <references count="5">
          <reference field="11" count="1" selected="0">
            <x v="7"/>
          </reference>
          <reference field="13" count="1" selected="0">
            <x v="3"/>
          </reference>
          <reference field="15" count="1" selected="0">
            <x v="54"/>
          </reference>
          <reference field="21" count="1" selected="0">
            <x v="81"/>
          </reference>
          <reference field="22" count="1">
            <x v="135"/>
          </reference>
        </references>
      </pivotArea>
    </format>
    <format dxfId="792">
      <pivotArea dataOnly="0" labelOnly="1" fieldPosition="0">
        <references count="5">
          <reference field="11" count="1" selected="0">
            <x v="7"/>
          </reference>
          <reference field="13" count="1" selected="0">
            <x v="3"/>
          </reference>
          <reference field="15" count="1" selected="0">
            <x v="54"/>
          </reference>
          <reference field="21" count="1" selected="0">
            <x v="96"/>
          </reference>
          <reference field="22" count="1">
            <x v="57"/>
          </reference>
        </references>
      </pivotArea>
    </format>
    <format dxfId="791">
      <pivotArea dataOnly="0" labelOnly="1" fieldPosition="0">
        <references count="5">
          <reference field="11" count="1" selected="0">
            <x v="7"/>
          </reference>
          <reference field="13" count="1" selected="0">
            <x v="3"/>
          </reference>
          <reference field="15" count="1" selected="0">
            <x v="54"/>
          </reference>
          <reference field="21" count="1" selected="0">
            <x v="109"/>
          </reference>
          <reference field="22" count="1">
            <x v="53"/>
          </reference>
        </references>
      </pivotArea>
    </format>
    <format dxfId="790">
      <pivotArea dataOnly="0" labelOnly="1" fieldPosition="0">
        <references count="5">
          <reference field="11" count="1" selected="0">
            <x v="7"/>
          </reference>
          <reference field="13" count="1" selected="0">
            <x v="3"/>
          </reference>
          <reference field="15" count="1" selected="0">
            <x v="54"/>
          </reference>
          <reference field="21" count="1" selected="0">
            <x v="133"/>
          </reference>
          <reference field="22" count="1">
            <x v="63"/>
          </reference>
        </references>
      </pivotArea>
    </format>
    <format dxfId="789">
      <pivotArea dataOnly="0" labelOnly="1" fieldPosition="0">
        <references count="5">
          <reference field="11" count="1" selected="0">
            <x v="8"/>
          </reference>
          <reference field="13" count="1" selected="0">
            <x v="1"/>
          </reference>
          <reference field="15" count="1" selected="0">
            <x v="40"/>
          </reference>
          <reference field="21" count="1" selected="0">
            <x v="115"/>
          </reference>
          <reference field="22" count="1">
            <x v="145"/>
          </reference>
        </references>
      </pivotArea>
    </format>
    <format dxfId="788">
      <pivotArea dataOnly="0" labelOnly="1" fieldPosition="0">
        <references count="5">
          <reference field="11" count="1" selected="0">
            <x v="9"/>
          </reference>
          <reference field="13" count="1" selected="0">
            <x v="1"/>
          </reference>
          <reference field="15" count="1" selected="0">
            <x v="10"/>
          </reference>
          <reference field="21" count="1" selected="0">
            <x v="115"/>
          </reference>
          <reference field="22" count="1">
            <x v="145"/>
          </reference>
        </references>
      </pivotArea>
    </format>
    <format dxfId="787">
      <pivotArea dataOnly="0" labelOnly="1" fieldPosition="0">
        <references count="5">
          <reference field="11" count="1" selected="0">
            <x v="10"/>
          </reference>
          <reference field="13" count="1" selected="0">
            <x v="4"/>
          </reference>
          <reference field="15" count="1" selected="0">
            <x v="13"/>
          </reference>
          <reference field="21" count="1" selected="0">
            <x v="3"/>
          </reference>
          <reference field="22" count="1">
            <x v="140"/>
          </reference>
        </references>
      </pivotArea>
    </format>
    <format dxfId="786">
      <pivotArea dataOnly="0" labelOnly="1" fieldPosition="0">
        <references count="5">
          <reference field="11" count="1" selected="0">
            <x v="10"/>
          </reference>
          <reference field="13" count="1" selected="0">
            <x v="4"/>
          </reference>
          <reference field="15" count="1" selected="0">
            <x v="13"/>
          </reference>
          <reference field="21" count="1" selected="0">
            <x v="10"/>
          </reference>
          <reference field="22" count="1">
            <x v="28"/>
          </reference>
        </references>
      </pivotArea>
    </format>
    <format dxfId="785">
      <pivotArea dataOnly="0" labelOnly="1" fieldPosition="0">
        <references count="5">
          <reference field="11" count="1" selected="0">
            <x v="10"/>
          </reference>
          <reference field="13" count="1" selected="0">
            <x v="4"/>
          </reference>
          <reference field="15" count="1" selected="0">
            <x v="13"/>
          </reference>
          <reference field="21" count="1" selected="0">
            <x v="12"/>
          </reference>
          <reference field="22" count="1">
            <x v="1"/>
          </reference>
        </references>
      </pivotArea>
    </format>
    <format dxfId="784">
      <pivotArea dataOnly="0" labelOnly="1" fieldPosition="0">
        <references count="5">
          <reference field="11" count="1" selected="0">
            <x v="10"/>
          </reference>
          <reference field="13" count="1" selected="0">
            <x v="4"/>
          </reference>
          <reference field="15" count="1" selected="0">
            <x v="13"/>
          </reference>
          <reference field="21" count="1" selected="0">
            <x v="15"/>
          </reference>
          <reference field="22" count="1">
            <x v="82"/>
          </reference>
        </references>
      </pivotArea>
    </format>
    <format dxfId="783">
      <pivotArea dataOnly="0" labelOnly="1" fieldPosition="0">
        <references count="5">
          <reference field="11" count="1" selected="0">
            <x v="10"/>
          </reference>
          <reference field="13" count="1" selected="0">
            <x v="4"/>
          </reference>
          <reference field="15" count="1" selected="0">
            <x v="13"/>
          </reference>
          <reference field="21" count="1" selected="0">
            <x v="17"/>
          </reference>
          <reference field="22" count="1">
            <x v="76"/>
          </reference>
        </references>
      </pivotArea>
    </format>
    <format dxfId="782">
      <pivotArea dataOnly="0" labelOnly="1" fieldPosition="0">
        <references count="5">
          <reference field="11" count="1" selected="0">
            <x v="10"/>
          </reference>
          <reference field="13" count="1" selected="0">
            <x v="4"/>
          </reference>
          <reference field="15" count="1" selected="0">
            <x v="13"/>
          </reference>
          <reference field="21" count="1" selected="0">
            <x v="20"/>
          </reference>
          <reference field="22" count="1">
            <x v="77"/>
          </reference>
        </references>
      </pivotArea>
    </format>
    <format dxfId="781">
      <pivotArea dataOnly="0" labelOnly="1" fieldPosition="0">
        <references count="5">
          <reference field="11" count="1" selected="0">
            <x v="10"/>
          </reference>
          <reference field="13" count="1" selected="0">
            <x v="4"/>
          </reference>
          <reference field="15" count="1" selected="0">
            <x v="13"/>
          </reference>
          <reference field="21" count="1" selected="0">
            <x v="21"/>
          </reference>
          <reference field="22" count="1">
            <x v="69"/>
          </reference>
        </references>
      </pivotArea>
    </format>
    <format dxfId="780">
      <pivotArea dataOnly="0" labelOnly="1" fieldPosition="0">
        <references count="5">
          <reference field="11" count="1" selected="0">
            <x v="10"/>
          </reference>
          <reference field="13" count="1" selected="0">
            <x v="4"/>
          </reference>
          <reference field="15" count="1" selected="0">
            <x v="13"/>
          </reference>
          <reference field="21" count="1" selected="0">
            <x v="22"/>
          </reference>
          <reference field="22" count="1">
            <x v="66"/>
          </reference>
        </references>
      </pivotArea>
    </format>
    <format dxfId="779">
      <pivotArea dataOnly="0" labelOnly="1" fieldPosition="0">
        <references count="5">
          <reference field="11" count="1" selected="0">
            <x v="10"/>
          </reference>
          <reference field="13" count="1" selected="0">
            <x v="4"/>
          </reference>
          <reference field="15" count="1" selected="0">
            <x v="13"/>
          </reference>
          <reference field="21" count="1" selected="0">
            <x v="25"/>
          </reference>
          <reference field="22" count="1">
            <x v="98"/>
          </reference>
        </references>
      </pivotArea>
    </format>
    <format dxfId="778">
      <pivotArea dataOnly="0" labelOnly="1" fieldPosition="0">
        <references count="5">
          <reference field="11" count="1" selected="0">
            <x v="10"/>
          </reference>
          <reference field="13" count="1" selected="0">
            <x v="4"/>
          </reference>
          <reference field="15" count="1" selected="0">
            <x v="13"/>
          </reference>
          <reference field="21" count="1" selected="0">
            <x v="30"/>
          </reference>
          <reference field="22" count="1">
            <x v="99"/>
          </reference>
        </references>
      </pivotArea>
    </format>
    <format dxfId="777">
      <pivotArea dataOnly="0" labelOnly="1" fieldPosition="0">
        <references count="5">
          <reference field="11" count="1" selected="0">
            <x v="10"/>
          </reference>
          <reference field="13" count="1" selected="0">
            <x v="4"/>
          </reference>
          <reference field="15" count="1" selected="0">
            <x v="13"/>
          </reference>
          <reference field="21" count="1" selected="0">
            <x v="31"/>
          </reference>
          <reference field="22" count="1">
            <x v="20"/>
          </reference>
        </references>
      </pivotArea>
    </format>
    <format dxfId="776">
      <pivotArea dataOnly="0" labelOnly="1" fieldPosition="0">
        <references count="5">
          <reference field="11" count="1" selected="0">
            <x v="10"/>
          </reference>
          <reference field="13" count="1" selected="0">
            <x v="4"/>
          </reference>
          <reference field="15" count="1" selected="0">
            <x v="13"/>
          </reference>
          <reference field="21" count="1" selected="0">
            <x v="33"/>
          </reference>
          <reference field="22" count="1">
            <x v="62"/>
          </reference>
        </references>
      </pivotArea>
    </format>
    <format dxfId="775">
      <pivotArea dataOnly="0" labelOnly="1" fieldPosition="0">
        <references count="5">
          <reference field="11" count="1" selected="0">
            <x v="10"/>
          </reference>
          <reference field="13" count="1" selected="0">
            <x v="4"/>
          </reference>
          <reference field="15" count="1" selected="0">
            <x v="13"/>
          </reference>
          <reference field="21" count="1" selected="0">
            <x v="34"/>
          </reference>
          <reference field="22" count="1">
            <x v="150"/>
          </reference>
        </references>
      </pivotArea>
    </format>
    <format dxfId="774">
      <pivotArea dataOnly="0" labelOnly="1" fieldPosition="0">
        <references count="5">
          <reference field="11" count="1" selected="0">
            <x v="10"/>
          </reference>
          <reference field="13" count="1" selected="0">
            <x v="4"/>
          </reference>
          <reference field="15" count="1" selected="0">
            <x v="13"/>
          </reference>
          <reference field="21" count="1" selected="0">
            <x v="35"/>
          </reference>
          <reference field="22" count="1">
            <x v="67"/>
          </reference>
        </references>
      </pivotArea>
    </format>
    <format dxfId="773">
      <pivotArea dataOnly="0" labelOnly="1" fieldPosition="0">
        <references count="5">
          <reference field="11" count="1" selected="0">
            <x v="10"/>
          </reference>
          <reference field="13" count="1" selected="0">
            <x v="4"/>
          </reference>
          <reference field="15" count="1" selected="0">
            <x v="13"/>
          </reference>
          <reference field="21" count="1" selected="0">
            <x v="36"/>
          </reference>
          <reference field="22" count="1">
            <x v="12"/>
          </reference>
        </references>
      </pivotArea>
    </format>
    <format dxfId="772">
      <pivotArea dataOnly="0" labelOnly="1" fieldPosition="0">
        <references count="5">
          <reference field="11" count="1" selected="0">
            <x v="10"/>
          </reference>
          <reference field="13" count="1" selected="0">
            <x v="4"/>
          </reference>
          <reference field="15" count="1" selected="0">
            <x v="13"/>
          </reference>
          <reference field="21" count="1" selected="0">
            <x v="38"/>
          </reference>
          <reference field="22" count="1">
            <x v="86"/>
          </reference>
        </references>
      </pivotArea>
    </format>
    <format dxfId="771">
      <pivotArea dataOnly="0" labelOnly="1" fieldPosition="0">
        <references count="5">
          <reference field="11" count="1" selected="0">
            <x v="10"/>
          </reference>
          <reference field="13" count="1" selected="0">
            <x v="4"/>
          </reference>
          <reference field="15" count="1" selected="0">
            <x v="13"/>
          </reference>
          <reference field="21" count="1" selected="0">
            <x v="40"/>
          </reference>
          <reference field="22" count="1">
            <x v="43"/>
          </reference>
        </references>
      </pivotArea>
    </format>
    <format dxfId="770">
      <pivotArea dataOnly="0" labelOnly="1" fieldPosition="0">
        <references count="5">
          <reference field="11" count="1" selected="0">
            <x v="10"/>
          </reference>
          <reference field="13" count="1" selected="0">
            <x v="4"/>
          </reference>
          <reference field="15" count="1" selected="0">
            <x v="13"/>
          </reference>
          <reference field="21" count="1" selected="0">
            <x v="44"/>
          </reference>
          <reference field="22" count="1">
            <x v="44"/>
          </reference>
        </references>
      </pivotArea>
    </format>
    <format dxfId="769">
      <pivotArea dataOnly="0" labelOnly="1" fieldPosition="0">
        <references count="5">
          <reference field="11" count="1" selected="0">
            <x v="10"/>
          </reference>
          <reference field="13" count="1" selected="0">
            <x v="4"/>
          </reference>
          <reference field="15" count="1" selected="0">
            <x v="13"/>
          </reference>
          <reference field="21" count="1" selected="0">
            <x v="46"/>
          </reference>
          <reference field="22" count="1">
            <x v="21"/>
          </reference>
        </references>
      </pivotArea>
    </format>
    <format dxfId="768">
      <pivotArea dataOnly="0" labelOnly="1" fieldPosition="0">
        <references count="5">
          <reference field="11" count="1" selected="0">
            <x v="10"/>
          </reference>
          <reference field="13" count="1" selected="0">
            <x v="4"/>
          </reference>
          <reference field="15" count="1" selected="0">
            <x v="13"/>
          </reference>
          <reference field="21" count="1" selected="0">
            <x v="47"/>
          </reference>
          <reference field="22" count="1">
            <x v="148"/>
          </reference>
        </references>
      </pivotArea>
    </format>
    <format dxfId="767">
      <pivotArea dataOnly="0" labelOnly="1" fieldPosition="0">
        <references count="5">
          <reference field="11" count="1" selected="0">
            <x v="10"/>
          </reference>
          <reference field="13" count="1" selected="0">
            <x v="4"/>
          </reference>
          <reference field="15" count="1" selected="0">
            <x v="13"/>
          </reference>
          <reference field="21" count="1" selected="0">
            <x v="48"/>
          </reference>
          <reference field="22" count="1">
            <x v="95"/>
          </reference>
        </references>
      </pivotArea>
    </format>
    <format dxfId="766">
      <pivotArea dataOnly="0" labelOnly="1" fieldPosition="0">
        <references count="5">
          <reference field="11" count="1" selected="0">
            <x v="10"/>
          </reference>
          <reference field="13" count="1" selected="0">
            <x v="4"/>
          </reference>
          <reference field="15" count="1" selected="0">
            <x v="13"/>
          </reference>
          <reference field="21" count="1" selected="0">
            <x v="52"/>
          </reference>
          <reference field="22" count="1">
            <x v="48"/>
          </reference>
        </references>
      </pivotArea>
    </format>
    <format dxfId="765">
      <pivotArea dataOnly="0" labelOnly="1" fieldPosition="0">
        <references count="5">
          <reference field="11" count="1" selected="0">
            <x v="10"/>
          </reference>
          <reference field="13" count="1" selected="0">
            <x v="4"/>
          </reference>
          <reference field="15" count="1" selected="0">
            <x v="13"/>
          </reference>
          <reference field="21" count="1" selected="0">
            <x v="53"/>
          </reference>
          <reference field="22" count="1">
            <x v="102"/>
          </reference>
        </references>
      </pivotArea>
    </format>
    <format dxfId="764">
      <pivotArea dataOnly="0" labelOnly="1" fieldPosition="0">
        <references count="5">
          <reference field="11" count="1" selected="0">
            <x v="10"/>
          </reference>
          <reference field="13" count="1" selected="0">
            <x v="4"/>
          </reference>
          <reference field="15" count="1" selected="0">
            <x v="13"/>
          </reference>
          <reference field="21" count="1" selected="0">
            <x v="55"/>
          </reference>
          <reference field="22" count="1">
            <x v="103"/>
          </reference>
        </references>
      </pivotArea>
    </format>
    <format dxfId="763">
      <pivotArea dataOnly="0" labelOnly="1" fieldPosition="0">
        <references count="5">
          <reference field="11" count="1" selected="0">
            <x v="10"/>
          </reference>
          <reference field="13" count="1" selected="0">
            <x v="4"/>
          </reference>
          <reference field="15" count="1" selected="0">
            <x v="13"/>
          </reference>
          <reference field="21" count="1" selected="0">
            <x v="56"/>
          </reference>
          <reference field="22" count="1">
            <x v="105"/>
          </reference>
        </references>
      </pivotArea>
    </format>
    <format dxfId="762">
      <pivotArea dataOnly="0" labelOnly="1" fieldPosition="0">
        <references count="5">
          <reference field="11" count="1" selected="0">
            <x v="10"/>
          </reference>
          <reference field="13" count="1" selected="0">
            <x v="4"/>
          </reference>
          <reference field="15" count="1" selected="0">
            <x v="13"/>
          </reference>
          <reference field="21" count="1" selected="0">
            <x v="58"/>
          </reference>
          <reference field="22" count="1">
            <x v="106"/>
          </reference>
        </references>
      </pivotArea>
    </format>
    <format dxfId="761">
      <pivotArea dataOnly="0" labelOnly="1" fieldPosition="0">
        <references count="5">
          <reference field="11" count="1" selected="0">
            <x v="10"/>
          </reference>
          <reference field="13" count="1" selected="0">
            <x v="4"/>
          </reference>
          <reference field="15" count="1" selected="0">
            <x v="13"/>
          </reference>
          <reference field="21" count="1" selected="0">
            <x v="59"/>
          </reference>
          <reference field="22" count="1">
            <x v="50"/>
          </reference>
        </references>
      </pivotArea>
    </format>
    <format dxfId="760">
      <pivotArea dataOnly="0" labelOnly="1" fieldPosition="0">
        <references count="5">
          <reference field="11" count="1" selected="0">
            <x v="10"/>
          </reference>
          <reference field="13" count="1" selected="0">
            <x v="4"/>
          </reference>
          <reference field="15" count="1" selected="0">
            <x v="13"/>
          </reference>
          <reference field="21" count="1" selected="0">
            <x v="60"/>
          </reference>
          <reference field="22" count="1">
            <x v="36"/>
          </reference>
        </references>
      </pivotArea>
    </format>
    <format dxfId="759">
      <pivotArea dataOnly="0" labelOnly="1" fieldPosition="0">
        <references count="5">
          <reference field="11" count="1" selected="0">
            <x v="10"/>
          </reference>
          <reference field="13" count="1" selected="0">
            <x v="4"/>
          </reference>
          <reference field="15" count="1" selected="0">
            <x v="13"/>
          </reference>
          <reference field="21" count="1" selected="0">
            <x v="61"/>
          </reference>
          <reference field="22" count="1">
            <x v="142"/>
          </reference>
        </references>
      </pivotArea>
    </format>
    <format dxfId="758">
      <pivotArea dataOnly="0" labelOnly="1" fieldPosition="0">
        <references count="5">
          <reference field="11" count="1" selected="0">
            <x v="10"/>
          </reference>
          <reference field="13" count="1" selected="0">
            <x v="4"/>
          </reference>
          <reference field="15" count="1" selected="0">
            <x v="13"/>
          </reference>
          <reference field="21" count="1" selected="0">
            <x v="63"/>
          </reference>
          <reference field="22" count="1">
            <x v="128"/>
          </reference>
        </references>
      </pivotArea>
    </format>
    <format dxfId="757">
      <pivotArea dataOnly="0" labelOnly="1" fieldPosition="0">
        <references count="5">
          <reference field="11" count="1" selected="0">
            <x v="10"/>
          </reference>
          <reference field="13" count="1" selected="0">
            <x v="4"/>
          </reference>
          <reference field="15" count="1" selected="0">
            <x v="13"/>
          </reference>
          <reference field="21" count="1" selected="0">
            <x v="65"/>
          </reference>
          <reference field="22" count="1">
            <x v="134"/>
          </reference>
        </references>
      </pivotArea>
    </format>
    <format dxfId="756">
      <pivotArea dataOnly="0" labelOnly="1" fieldPosition="0">
        <references count="5">
          <reference field="11" count="1" selected="0">
            <x v="10"/>
          </reference>
          <reference field="13" count="1" selected="0">
            <x v="4"/>
          </reference>
          <reference field="15" count="1" selected="0">
            <x v="13"/>
          </reference>
          <reference field="21" count="1" selected="0">
            <x v="67"/>
          </reference>
          <reference field="22" count="1">
            <x v="6"/>
          </reference>
        </references>
      </pivotArea>
    </format>
    <format dxfId="755">
      <pivotArea dataOnly="0" labelOnly="1" fieldPosition="0">
        <references count="5">
          <reference field="11" count="1" selected="0">
            <x v="10"/>
          </reference>
          <reference field="13" count="1" selected="0">
            <x v="4"/>
          </reference>
          <reference field="15" count="1" selected="0">
            <x v="13"/>
          </reference>
          <reference field="21" count="1" selected="0">
            <x v="68"/>
          </reference>
          <reference field="22" count="1">
            <x v="9"/>
          </reference>
        </references>
      </pivotArea>
    </format>
    <format dxfId="754">
      <pivotArea dataOnly="0" labelOnly="1" fieldPosition="0">
        <references count="5">
          <reference field="11" count="1" selected="0">
            <x v="10"/>
          </reference>
          <reference field="13" count="1" selected="0">
            <x v="4"/>
          </reference>
          <reference field="15" count="1" selected="0">
            <x v="13"/>
          </reference>
          <reference field="21" count="1" selected="0">
            <x v="69"/>
          </reference>
          <reference field="22" count="1">
            <x v="7"/>
          </reference>
        </references>
      </pivotArea>
    </format>
    <format dxfId="753">
      <pivotArea dataOnly="0" labelOnly="1" fieldPosition="0">
        <references count="5">
          <reference field="11" count="1" selected="0">
            <x v="10"/>
          </reference>
          <reference field="13" count="1" selected="0">
            <x v="4"/>
          </reference>
          <reference field="15" count="1" selected="0">
            <x v="13"/>
          </reference>
          <reference field="21" count="1" selected="0">
            <x v="72"/>
          </reference>
          <reference field="22" count="1">
            <x v="83"/>
          </reference>
        </references>
      </pivotArea>
    </format>
    <format dxfId="752">
      <pivotArea dataOnly="0" labelOnly="1" fieldPosition="0">
        <references count="5">
          <reference field="11" count="1" selected="0">
            <x v="10"/>
          </reference>
          <reference field="13" count="1" selected="0">
            <x v="4"/>
          </reference>
          <reference field="15" count="1" selected="0">
            <x v="13"/>
          </reference>
          <reference field="21" count="1" selected="0">
            <x v="73"/>
          </reference>
          <reference field="22" count="1">
            <x v="133"/>
          </reference>
        </references>
      </pivotArea>
    </format>
    <format dxfId="751">
      <pivotArea dataOnly="0" labelOnly="1" fieldPosition="0">
        <references count="5">
          <reference field="11" count="1" selected="0">
            <x v="10"/>
          </reference>
          <reference field="13" count="1" selected="0">
            <x v="4"/>
          </reference>
          <reference field="15" count="1" selected="0">
            <x v="13"/>
          </reference>
          <reference field="21" count="1" selected="0">
            <x v="74"/>
          </reference>
          <reference field="22" count="1">
            <x v="122"/>
          </reference>
        </references>
      </pivotArea>
    </format>
    <format dxfId="750">
      <pivotArea dataOnly="0" labelOnly="1" fieldPosition="0">
        <references count="5">
          <reference field="11" count="1" selected="0">
            <x v="10"/>
          </reference>
          <reference field="13" count="1" selected="0">
            <x v="4"/>
          </reference>
          <reference field="15" count="1" selected="0">
            <x v="13"/>
          </reference>
          <reference field="21" count="1" selected="0">
            <x v="75"/>
          </reference>
          <reference field="22" count="1">
            <x v="120"/>
          </reference>
        </references>
      </pivotArea>
    </format>
    <format dxfId="749">
      <pivotArea dataOnly="0" labelOnly="1" fieldPosition="0">
        <references count="5">
          <reference field="11" count="1" selected="0">
            <x v="10"/>
          </reference>
          <reference field="13" count="1" selected="0">
            <x v="4"/>
          </reference>
          <reference field="15" count="1" selected="0">
            <x v="13"/>
          </reference>
          <reference field="21" count="1" selected="0">
            <x v="76"/>
          </reference>
          <reference field="22" count="1">
            <x v="118"/>
          </reference>
        </references>
      </pivotArea>
    </format>
    <format dxfId="748">
      <pivotArea dataOnly="0" labelOnly="1" fieldPosition="0">
        <references count="5">
          <reference field="11" count="1" selected="0">
            <x v="10"/>
          </reference>
          <reference field="13" count="1" selected="0">
            <x v="4"/>
          </reference>
          <reference field="15" count="1" selected="0">
            <x v="13"/>
          </reference>
          <reference field="21" count="1" selected="0">
            <x v="79"/>
          </reference>
          <reference field="22" count="1">
            <x v="126"/>
          </reference>
        </references>
      </pivotArea>
    </format>
    <format dxfId="747">
      <pivotArea dataOnly="0" labelOnly="1" fieldPosition="0">
        <references count="5">
          <reference field="11" count="1" selected="0">
            <x v="10"/>
          </reference>
          <reference field="13" count="1" selected="0">
            <x v="4"/>
          </reference>
          <reference field="15" count="1" selected="0">
            <x v="13"/>
          </reference>
          <reference field="21" count="1" selected="0">
            <x v="82"/>
          </reference>
          <reference field="22" count="1">
            <x v="130"/>
          </reference>
        </references>
      </pivotArea>
    </format>
    <format dxfId="746">
      <pivotArea dataOnly="0" labelOnly="1" fieldPosition="0">
        <references count="5">
          <reference field="11" count="1" selected="0">
            <x v="10"/>
          </reference>
          <reference field="13" count="1" selected="0">
            <x v="4"/>
          </reference>
          <reference field="15" count="1" selected="0">
            <x v="13"/>
          </reference>
          <reference field="21" count="1" selected="0">
            <x v="85"/>
          </reference>
          <reference field="22" count="1">
            <x v="113"/>
          </reference>
        </references>
      </pivotArea>
    </format>
    <format dxfId="745">
      <pivotArea dataOnly="0" labelOnly="1" fieldPosition="0">
        <references count="5">
          <reference field="11" count="1" selected="0">
            <x v="10"/>
          </reference>
          <reference field="13" count="1" selected="0">
            <x v="4"/>
          </reference>
          <reference field="15" count="1" selected="0">
            <x v="13"/>
          </reference>
          <reference field="21" count="1" selected="0">
            <x v="86"/>
          </reference>
          <reference field="22" count="1">
            <x v="112"/>
          </reference>
        </references>
      </pivotArea>
    </format>
    <format dxfId="744">
      <pivotArea dataOnly="0" labelOnly="1" fieldPosition="0">
        <references count="5">
          <reference field="11" count="1" selected="0">
            <x v="10"/>
          </reference>
          <reference field="13" count="1" selected="0">
            <x v="4"/>
          </reference>
          <reference field="15" count="1" selected="0">
            <x v="13"/>
          </reference>
          <reference field="21" count="1" selected="0">
            <x v="88"/>
          </reference>
          <reference field="22" count="1">
            <x v="22"/>
          </reference>
        </references>
      </pivotArea>
    </format>
    <format dxfId="743">
      <pivotArea dataOnly="0" labelOnly="1" fieldPosition="0">
        <references count="5">
          <reference field="11" count="1" selected="0">
            <x v="10"/>
          </reference>
          <reference field="13" count="1" selected="0">
            <x v="4"/>
          </reference>
          <reference field="15" count="1" selected="0">
            <x v="13"/>
          </reference>
          <reference field="21" count="1" selected="0">
            <x v="90"/>
          </reference>
          <reference field="22" count="1">
            <x v="24"/>
          </reference>
        </references>
      </pivotArea>
    </format>
    <format dxfId="742">
      <pivotArea dataOnly="0" labelOnly="1" fieldPosition="0">
        <references count="5">
          <reference field="11" count="1" selected="0">
            <x v="10"/>
          </reference>
          <reference field="13" count="1" selected="0">
            <x v="4"/>
          </reference>
          <reference field="15" count="1" selected="0">
            <x v="13"/>
          </reference>
          <reference field="21" count="1" selected="0">
            <x v="91"/>
          </reference>
          <reference field="22" count="1">
            <x v="58"/>
          </reference>
        </references>
      </pivotArea>
    </format>
    <format dxfId="741">
      <pivotArea dataOnly="0" labelOnly="1" fieldPosition="0">
        <references count="5">
          <reference field="11" count="1" selected="0">
            <x v="10"/>
          </reference>
          <reference field="13" count="1" selected="0">
            <x v="4"/>
          </reference>
          <reference field="15" count="1" selected="0">
            <x v="13"/>
          </reference>
          <reference field="21" count="1" selected="0">
            <x v="94"/>
          </reference>
          <reference field="22" count="1">
            <x v="110"/>
          </reference>
        </references>
      </pivotArea>
    </format>
    <format dxfId="740">
      <pivotArea dataOnly="0" labelOnly="1" fieldPosition="0">
        <references count="5">
          <reference field="11" count="1" selected="0">
            <x v="10"/>
          </reference>
          <reference field="13" count="1" selected="0">
            <x v="4"/>
          </reference>
          <reference field="15" count="1" selected="0">
            <x v="13"/>
          </reference>
          <reference field="21" count="1" selected="0">
            <x v="96"/>
          </reference>
          <reference field="22" count="1">
            <x v="57"/>
          </reference>
        </references>
      </pivotArea>
    </format>
    <format dxfId="739">
      <pivotArea dataOnly="0" labelOnly="1" fieldPosition="0">
        <references count="5">
          <reference field="11" count="1" selected="0">
            <x v="10"/>
          </reference>
          <reference field="13" count="1" selected="0">
            <x v="4"/>
          </reference>
          <reference field="15" count="1" selected="0">
            <x v="13"/>
          </reference>
          <reference field="21" count="1" selected="0">
            <x v="99"/>
          </reference>
          <reference field="22" count="1">
            <x v="121"/>
          </reference>
        </references>
      </pivotArea>
    </format>
    <format dxfId="738">
      <pivotArea dataOnly="0" labelOnly="1" fieldPosition="0">
        <references count="5">
          <reference field="11" count="1" selected="0">
            <x v="10"/>
          </reference>
          <reference field="13" count="1" selected="0">
            <x v="4"/>
          </reference>
          <reference field="15" count="1" selected="0">
            <x v="13"/>
          </reference>
          <reference field="21" count="1" selected="0">
            <x v="106"/>
          </reference>
          <reference field="22" count="1">
            <x v="46"/>
          </reference>
        </references>
      </pivotArea>
    </format>
    <format dxfId="737">
      <pivotArea dataOnly="0" labelOnly="1" fieldPosition="0">
        <references count="5">
          <reference field="11" count="1" selected="0">
            <x v="10"/>
          </reference>
          <reference field="13" count="1" selected="0">
            <x v="4"/>
          </reference>
          <reference field="15" count="1" selected="0">
            <x v="13"/>
          </reference>
          <reference field="21" count="1" selected="0">
            <x v="107"/>
          </reference>
          <reference field="22" count="1">
            <x v="132"/>
          </reference>
        </references>
      </pivotArea>
    </format>
    <format dxfId="736">
      <pivotArea dataOnly="0" labelOnly="1" fieldPosition="0">
        <references count="5">
          <reference field="11" count="1" selected="0">
            <x v="10"/>
          </reference>
          <reference field="13" count="1" selected="0">
            <x v="4"/>
          </reference>
          <reference field="15" count="1" selected="0">
            <x v="13"/>
          </reference>
          <reference field="21" count="1" selected="0">
            <x v="109"/>
          </reference>
          <reference field="22" count="1">
            <x v="53"/>
          </reference>
        </references>
      </pivotArea>
    </format>
    <format dxfId="735">
      <pivotArea dataOnly="0" labelOnly="1" fieldPosition="0">
        <references count="5">
          <reference field="11" count="1" selected="0">
            <x v="10"/>
          </reference>
          <reference field="13" count="1" selected="0">
            <x v="4"/>
          </reference>
          <reference field="15" count="1" selected="0">
            <x v="13"/>
          </reference>
          <reference field="21" count="1" selected="0">
            <x v="110"/>
          </reference>
          <reference field="22" count="1">
            <x v="114"/>
          </reference>
        </references>
      </pivotArea>
    </format>
    <format dxfId="734">
      <pivotArea dataOnly="0" labelOnly="1" fieldPosition="0">
        <references count="5">
          <reference field="11" count="1" selected="0">
            <x v="10"/>
          </reference>
          <reference field="13" count="1" selected="0">
            <x v="4"/>
          </reference>
          <reference field="15" count="1" selected="0">
            <x v="13"/>
          </reference>
          <reference field="21" count="1" selected="0">
            <x v="114"/>
          </reference>
          <reference field="22" count="1">
            <x v="32"/>
          </reference>
        </references>
      </pivotArea>
    </format>
    <format dxfId="733">
      <pivotArea dataOnly="0" labelOnly="1" fieldPosition="0">
        <references count="5">
          <reference field="11" count="1" selected="0">
            <x v="10"/>
          </reference>
          <reference field="13" count="1" selected="0">
            <x v="4"/>
          </reference>
          <reference field="15" count="1" selected="0">
            <x v="13"/>
          </reference>
          <reference field="21" count="1" selected="0">
            <x v="123"/>
          </reference>
          <reference field="22" count="1">
            <x v="80"/>
          </reference>
        </references>
      </pivotArea>
    </format>
    <format dxfId="732">
      <pivotArea dataOnly="0" labelOnly="1" fieldPosition="0">
        <references count="5">
          <reference field="11" count="1" selected="0">
            <x v="10"/>
          </reference>
          <reference field="13" count="1" selected="0">
            <x v="4"/>
          </reference>
          <reference field="15" count="1" selected="0">
            <x v="13"/>
          </reference>
          <reference field="21" count="1" selected="0">
            <x v="124"/>
          </reference>
          <reference field="22" count="1">
            <x v="81"/>
          </reference>
        </references>
      </pivotArea>
    </format>
    <format dxfId="731">
      <pivotArea dataOnly="0" labelOnly="1" fieldPosition="0">
        <references count="5">
          <reference field="11" count="1" selected="0">
            <x v="10"/>
          </reference>
          <reference field="13" count="1" selected="0">
            <x v="4"/>
          </reference>
          <reference field="15" count="1" selected="0">
            <x v="13"/>
          </reference>
          <reference field="21" count="1" selected="0">
            <x v="126"/>
          </reference>
          <reference field="22" count="1">
            <x v="87"/>
          </reference>
        </references>
      </pivotArea>
    </format>
    <format dxfId="730">
      <pivotArea dataOnly="0" labelOnly="1" fieldPosition="0">
        <references count="5">
          <reference field="11" count="1" selected="0">
            <x v="10"/>
          </reference>
          <reference field="13" count="1" selected="0">
            <x v="4"/>
          </reference>
          <reference field="15" count="1" selected="0">
            <x v="13"/>
          </reference>
          <reference field="21" count="1" selected="0">
            <x v="127"/>
          </reference>
          <reference field="22" count="1">
            <x v="41"/>
          </reference>
        </references>
      </pivotArea>
    </format>
    <format dxfId="729">
      <pivotArea dataOnly="0" labelOnly="1" fieldPosition="0">
        <references count="5">
          <reference field="11" count="1" selected="0">
            <x v="10"/>
          </reference>
          <reference field="13" count="1" selected="0">
            <x v="4"/>
          </reference>
          <reference field="15" count="1" selected="0">
            <x v="13"/>
          </reference>
          <reference field="21" count="1" selected="0">
            <x v="131"/>
          </reference>
          <reference field="22" count="1">
            <x v="147"/>
          </reference>
        </references>
      </pivotArea>
    </format>
    <format dxfId="728">
      <pivotArea dataOnly="0" labelOnly="1" fieldPosition="0">
        <references count="5">
          <reference field="11" count="1" selected="0">
            <x v="10"/>
          </reference>
          <reference field="13" count="1" selected="0">
            <x v="4"/>
          </reference>
          <reference field="15" count="1" selected="0">
            <x v="13"/>
          </reference>
          <reference field="21" count="1" selected="0">
            <x v="136"/>
          </reference>
          <reference field="22" count="1">
            <x v="136"/>
          </reference>
        </references>
      </pivotArea>
    </format>
    <format dxfId="727">
      <pivotArea dataOnly="0" labelOnly="1" fieldPosition="0">
        <references count="5">
          <reference field="11" count="1" selected="0">
            <x v="10"/>
          </reference>
          <reference field="13" count="1" selected="0">
            <x v="4"/>
          </reference>
          <reference field="15" count="1" selected="0">
            <x v="13"/>
          </reference>
          <reference field="21" count="1" selected="0">
            <x v="143"/>
          </reference>
          <reference field="22" count="1">
            <x v="137"/>
          </reference>
        </references>
      </pivotArea>
    </format>
    <format dxfId="726">
      <pivotArea dataOnly="0" labelOnly="1" fieldPosition="0">
        <references count="5">
          <reference field="11" count="1" selected="0">
            <x v="10"/>
          </reference>
          <reference field="13" count="1" selected="0">
            <x v="4"/>
          </reference>
          <reference field="15" count="1" selected="0">
            <x v="22"/>
          </reference>
          <reference field="21" count="1" selected="0">
            <x v="46"/>
          </reference>
          <reference field="22" count="1">
            <x v="21"/>
          </reference>
        </references>
      </pivotArea>
    </format>
    <format dxfId="725">
      <pivotArea dataOnly="0" labelOnly="1" fieldPosition="0">
        <references count="5">
          <reference field="11" count="1" selected="0">
            <x v="10"/>
          </reference>
          <reference field="13" count="1" selected="0">
            <x v="4"/>
          </reference>
          <reference field="15" count="1" selected="0">
            <x v="23"/>
          </reference>
          <reference field="21" count="1" selected="0">
            <x v="46"/>
          </reference>
          <reference field="22" count="1">
            <x v="21"/>
          </reference>
        </references>
      </pivotArea>
    </format>
    <format dxfId="724">
      <pivotArea dataOnly="0" labelOnly="1" fieldPosition="0">
        <references count="5">
          <reference field="11" count="1" selected="0">
            <x v="10"/>
          </reference>
          <reference field="13" count="1" selected="0">
            <x v="4"/>
          </reference>
          <reference field="15" count="1" selected="0">
            <x v="51"/>
          </reference>
          <reference field="21" count="1" selected="0">
            <x v="0"/>
          </reference>
          <reference field="22" count="1">
            <x v="29"/>
          </reference>
        </references>
      </pivotArea>
    </format>
    <format dxfId="723">
      <pivotArea dataOnly="0" labelOnly="1" fieldPosition="0">
        <references count="5">
          <reference field="11" count="1" selected="0">
            <x v="10"/>
          </reference>
          <reference field="13" count="1" selected="0">
            <x v="4"/>
          </reference>
          <reference field="15" count="1" selected="0">
            <x v="51"/>
          </reference>
          <reference field="21" count="1" selected="0">
            <x v="1"/>
          </reference>
          <reference field="22" count="1">
            <x v="139"/>
          </reference>
        </references>
      </pivotArea>
    </format>
    <format dxfId="722">
      <pivotArea dataOnly="0" labelOnly="1" fieldPosition="0">
        <references count="5">
          <reference field="11" count="1" selected="0">
            <x v="10"/>
          </reference>
          <reference field="13" count="1" selected="0">
            <x v="4"/>
          </reference>
          <reference field="15" count="1" selected="0">
            <x v="51"/>
          </reference>
          <reference field="21" count="1" selected="0">
            <x v="2"/>
          </reference>
          <reference field="22" count="1">
            <x v="51"/>
          </reference>
        </references>
      </pivotArea>
    </format>
    <format dxfId="721">
      <pivotArea dataOnly="0" labelOnly="1" fieldPosition="0">
        <references count="5">
          <reference field="11" count="1" selected="0">
            <x v="10"/>
          </reference>
          <reference field="13" count="1" selected="0">
            <x v="4"/>
          </reference>
          <reference field="15" count="1" selected="0">
            <x v="51"/>
          </reference>
          <reference field="21" count="1" selected="0">
            <x v="3"/>
          </reference>
          <reference field="22" count="1">
            <x v="140"/>
          </reference>
        </references>
      </pivotArea>
    </format>
    <format dxfId="720">
      <pivotArea dataOnly="0" labelOnly="1" fieldPosition="0">
        <references count="5">
          <reference field="11" count="1" selected="0">
            <x v="10"/>
          </reference>
          <reference field="13" count="1" selected="0">
            <x v="4"/>
          </reference>
          <reference field="15" count="1" selected="0">
            <x v="51"/>
          </reference>
          <reference field="21" count="1" selected="0">
            <x v="4"/>
          </reference>
          <reference field="22" count="1">
            <x v="111"/>
          </reference>
        </references>
      </pivotArea>
    </format>
    <format dxfId="719">
      <pivotArea dataOnly="0" labelOnly="1" fieldPosition="0">
        <references count="5">
          <reference field="11" count="1" selected="0">
            <x v="10"/>
          </reference>
          <reference field="13" count="1" selected="0">
            <x v="4"/>
          </reference>
          <reference field="15" count="1" selected="0">
            <x v="51"/>
          </reference>
          <reference field="21" count="1" selected="0">
            <x v="5"/>
          </reference>
          <reference field="22" count="1">
            <x v="96"/>
          </reference>
        </references>
      </pivotArea>
    </format>
    <format dxfId="718">
      <pivotArea dataOnly="0" labelOnly="1" fieldPosition="0">
        <references count="5">
          <reference field="11" count="1" selected="0">
            <x v="10"/>
          </reference>
          <reference field="13" count="1" selected="0">
            <x v="4"/>
          </reference>
          <reference field="15" count="1" selected="0">
            <x v="51"/>
          </reference>
          <reference field="21" count="1" selected="0">
            <x v="6"/>
          </reference>
          <reference field="22" count="1">
            <x v="47"/>
          </reference>
        </references>
      </pivotArea>
    </format>
    <format dxfId="717">
      <pivotArea dataOnly="0" labelOnly="1" fieldPosition="0">
        <references count="5">
          <reference field="11" count="1" selected="0">
            <x v="10"/>
          </reference>
          <reference field="13" count="1" selected="0">
            <x v="4"/>
          </reference>
          <reference field="15" count="1" selected="0">
            <x v="51"/>
          </reference>
          <reference field="21" count="1" selected="0">
            <x v="7"/>
          </reference>
          <reference field="22" count="1">
            <x v="52"/>
          </reference>
        </references>
      </pivotArea>
    </format>
    <format dxfId="716">
      <pivotArea dataOnly="0" labelOnly="1" fieldPosition="0">
        <references count="5">
          <reference field="11" count="1" selected="0">
            <x v="10"/>
          </reference>
          <reference field="13" count="1" selected="0">
            <x v="4"/>
          </reference>
          <reference field="15" count="1" selected="0">
            <x v="51"/>
          </reference>
          <reference field="21" count="1" selected="0">
            <x v="8"/>
          </reference>
          <reference field="22" count="1">
            <x v="23"/>
          </reference>
        </references>
      </pivotArea>
    </format>
    <format dxfId="715">
      <pivotArea dataOnly="0" labelOnly="1" fieldPosition="0">
        <references count="5">
          <reference field="11" count="1" selected="0">
            <x v="10"/>
          </reference>
          <reference field="13" count="1" selected="0">
            <x v="4"/>
          </reference>
          <reference field="15" count="1" selected="0">
            <x v="51"/>
          </reference>
          <reference field="21" count="1" selected="0">
            <x v="9"/>
          </reference>
          <reference field="22" count="1">
            <x v="27"/>
          </reference>
        </references>
      </pivotArea>
    </format>
    <format dxfId="714">
      <pivotArea dataOnly="0" labelOnly="1" fieldPosition="0">
        <references count="5">
          <reference field="11" count="1" selected="0">
            <x v="10"/>
          </reference>
          <reference field="13" count="1" selected="0">
            <x v="4"/>
          </reference>
          <reference field="15" count="1" selected="0">
            <x v="51"/>
          </reference>
          <reference field="21" count="1" selected="0">
            <x v="10"/>
          </reference>
          <reference field="22" count="1">
            <x v="28"/>
          </reference>
        </references>
      </pivotArea>
    </format>
    <format dxfId="713">
      <pivotArea dataOnly="0" labelOnly="1" fieldPosition="0">
        <references count="5">
          <reference field="11" count="1" selected="0">
            <x v="10"/>
          </reference>
          <reference field="13" count="1" selected="0">
            <x v="4"/>
          </reference>
          <reference field="15" count="1" selected="0">
            <x v="51"/>
          </reference>
          <reference field="21" count="1" selected="0">
            <x v="11"/>
          </reference>
          <reference field="22" count="1">
            <x v="2"/>
          </reference>
        </references>
      </pivotArea>
    </format>
    <format dxfId="712">
      <pivotArea dataOnly="0" labelOnly="1" fieldPosition="0">
        <references count="5">
          <reference field="11" count="1" selected="0">
            <x v="10"/>
          </reference>
          <reference field="13" count="1" selected="0">
            <x v="4"/>
          </reference>
          <reference field="15" count="1" selected="0">
            <x v="51"/>
          </reference>
          <reference field="21" count="1" selected="0">
            <x v="12"/>
          </reference>
          <reference field="22" count="1">
            <x v="1"/>
          </reference>
        </references>
      </pivotArea>
    </format>
    <format dxfId="711">
      <pivotArea dataOnly="0" labelOnly="1" fieldPosition="0">
        <references count="5">
          <reference field="11" count="1" selected="0">
            <x v="10"/>
          </reference>
          <reference field="13" count="1" selected="0">
            <x v="4"/>
          </reference>
          <reference field="15" count="1" selected="0">
            <x v="51"/>
          </reference>
          <reference field="21" count="1" selected="0">
            <x v="13"/>
          </reference>
          <reference field="22" count="1">
            <x v="3"/>
          </reference>
        </references>
      </pivotArea>
    </format>
    <format dxfId="710">
      <pivotArea dataOnly="0" labelOnly="1" fieldPosition="0">
        <references count="5">
          <reference field="11" count="1" selected="0">
            <x v="10"/>
          </reference>
          <reference field="13" count="1" selected="0">
            <x v="4"/>
          </reference>
          <reference field="15" count="1" selected="0">
            <x v="51"/>
          </reference>
          <reference field="21" count="1" selected="0">
            <x v="14"/>
          </reference>
          <reference field="22" count="1">
            <x v="54"/>
          </reference>
        </references>
      </pivotArea>
    </format>
    <format dxfId="709">
      <pivotArea dataOnly="0" labelOnly="1" fieldPosition="0">
        <references count="5">
          <reference field="11" count="1" selected="0">
            <x v="10"/>
          </reference>
          <reference field="13" count="1" selected="0">
            <x v="4"/>
          </reference>
          <reference field="15" count="1" selected="0">
            <x v="51"/>
          </reference>
          <reference field="21" count="1" selected="0">
            <x v="15"/>
          </reference>
          <reference field="22" count="1">
            <x v="82"/>
          </reference>
        </references>
      </pivotArea>
    </format>
    <format dxfId="708">
      <pivotArea dataOnly="0" labelOnly="1" fieldPosition="0">
        <references count="5">
          <reference field="11" count="1" selected="0">
            <x v="10"/>
          </reference>
          <reference field="13" count="1" selected="0">
            <x v="4"/>
          </reference>
          <reference field="15" count="1" selected="0">
            <x v="51"/>
          </reference>
          <reference field="21" count="1" selected="0">
            <x v="16"/>
          </reference>
          <reference field="22" count="1">
            <x v="42"/>
          </reference>
        </references>
      </pivotArea>
    </format>
    <format dxfId="707">
      <pivotArea dataOnly="0" labelOnly="1" fieldPosition="0">
        <references count="5">
          <reference field="11" count="1" selected="0">
            <x v="10"/>
          </reference>
          <reference field="13" count="1" selected="0">
            <x v="4"/>
          </reference>
          <reference field="15" count="1" selected="0">
            <x v="51"/>
          </reference>
          <reference field="21" count="1" selected="0">
            <x v="82"/>
          </reference>
          <reference field="22" count="1">
            <x v="130"/>
          </reference>
        </references>
      </pivotArea>
    </format>
    <format dxfId="706">
      <pivotArea dataOnly="0" labelOnly="1" fieldPosition="0">
        <references count="5">
          <reference field="11" count="1" selected="0">
            <x v="11"/>
          </reference>
          <reference field="13" count="1" selected="0">
            <x v="1"/>
          </reference>
          <reference field="15" count="1" selected="0">
            <x v="8"/>
          </reference>
          <reference field="21" count="1" selected="0">
            <x v="118"/>
          </reference>
          <reference field="22" count="1">
            <x v="16"/>
          </reference>
        </references>
      </pivotArea>
    </format>
    <format dxfId="705">
      <pivotArea dataOnly="0" labelOnly="1" fieldPosition="0">
        <references count="5">
          <reference field="11" count="1" selected="0">
            <x v="11"/>
          </reference>
          <reference field="13" count="1" selected="0">
            <x v="1"/>
          </reference>
          <reference field="15" count="1" selected="0">
            <x v="8"/>
          </reference>
          <reference field="21" count="1" selected="0">
            <x v="121"/>
          </reference>
          <reference field="22" count="1">
            <x v="15"/>
          </reference>
        </references>
      </pivotArea>
    </format>
    <format dxfId="704">
      <pivotArea dataOnly="0" labelOnly="1" fieldPosition="0">
        <references count="5">
          <reference field="11" count="1" selected="0">
            <x v="11"/>
          </reference>
          <reference field="13" count="1" selected="0">
            <x v="7"/>
          </reference>
          <reference field="15" count="1" selected="0">
            <x v="9"/>
          </reference>
          <reference field="21" count="1" selected="0">
            <x v="25"/>
          </reference>
          <reference field="22" count="1">
            <x v="98"/>
          </reference>
        </references>
      </pivotArea>
    </format>
    <format dxfId="703">
      <pivotArea dataOnly="0" labelOnly="1" fieldPosition="0">
        <references count="5">
          <reference field="11" count="1" selected="0">
            <x v="11"/>
          </reference>
          <reference field="13" count="1" selected="0">
            <x v="7"/>
          </reference>
          <reference field="15" count="1" selected="0">
            <x v="9"/>
          </reference>
          <reference field="21" count="1" selected="0">
            <x v="72"/>
          </reference>
          <reference field="22" count="1">
            <x v="83"/>
          </reference>
        </references>
      </pivotArea>
    </format>
    <format dxfId="702">
      <pivotArea dataOnly="0" labelOnly="1" fieldPosition="0">
        <references count="5">
          <reference field="11" count="1" selected="0">
            <x v="11"/>
          </reference>
          <reference field="13" count="1" selected="0">
            <x v="7"/>
          </reference>
          <reference field="15" count="1" selected="0">
            <x v="9"/>
          </reference>
          <reference field="21" count="1" selected="0">
            <x v="97"/>
          </reference>
          <reference field="22" count="1">
            <x v="125"/>
          </reference>
        </references>
      </pivotArea>
    </format>
    <format dxfId="701">
      <pivotArea dataOnly="0" labelOnly="1" fieldPosition="0">
        <references count="5">
          <reference field="11" count="1" selected="0">
            <x v="11"/>
          </reference>
          <reference field="13" count="1" selected="0">
            <x v="7"/>
          </reference>
          <reference field="15" count="1" selected="0">
            <x v="9"/>
          </reference>
          <reference field="21" count="1" selected="0">
            <x v="106"/>
          </reference>
          <reference field="22" count="1">
            <x v="46"/>
          </reference>
        </references>
      </pivotArea>
    </format>
    <format dxfId="700">
      <pivotArea dataOnly="0" labelOnly="1" fieldPosition="0">
        <references count="5">
          <reference field="11" count="1" selected="0">
            <x v="11"/>
          </reference>
          <reference field="13" count="1" selected="0">
            <x v="4"/>
          </reference>
          <reference field="15" count="1" selected="0">
            <x v="16"/>
          </reference>
          <reference field="21" count="1" selected="0">
            <x v="65"/>
          </reference>
          <reference field="22" count="1">
            <x v="134"/>
          </reference>
        </references>
      </pivotArea>
    </format>
    <format dxfId="699">
      <pivotArea dataOnly="0" labelOnly="1" fieldPosition="0">
        <references count="5">
          <reference field="11" count="1" selected="0">
            <x v="11"/>
          </reference>
          <reference field="13" count="1" selected="0">
            <x v="4"/>
          </reference>
          <reference field="15" count="1" selected="0">
            <x v="16"/>
          </reference>
          <reference field="21" count="1" selected="0">
            <x v="81"/>
          </reference>
          <reference field="22" count="1">
            <x v="135"/>
          </reference>
        </references>
      </pivotArea>
    </format>
    <format dxfId="698">
      <pivotArea dataOnly="0" labelOnly="1" fieldPosition="0">
        <references count="5">
          <reference field="11" count="1" selected="0">
            <x v="11"/>
          </reference>
          <reference field="13" count="1" selected="0">
            <x v="4"/>
          </reference>
          <reference field="15" count="1" selected="0">
            <x v="16"/>
          </reference>
          <reference field="21" count="1" selected="0">
            <x v="98"/>
          </reference>
          <reference field="22" count="1">
            <x v="30"/>
          </reference>
        </references>
      </pivotArea>
    </format>
    <format dxfId="697">
      <pivotArea dataOnly="0" labelOnly="1" fieldPosition="0">
        <references count="5">
          <reference field="11" count="1" selected="0">
            <x v="11"/>
          </reference>
          <reference field="13" count="1" selected="0">
            <x v="4"/>
          </reference>
          <reference field="15" count="1" selected="0">
            <x v="16"/>
          </reference>
          <reference field="21" count="1" selected="0">
            <x v="100"/>
          </reference>
          <reference field="22" count="1">
            <x v="124"/>
          </reference>
        </references>
      </pivotArea>
    </format>
    <format dxfId="696">
      <pivotArea dataOnly="0" labelOnly="1" fieldPosition="0">
        <references count="5">
          <reference field="11" count="1" selected="0">
            <x v="11"/>
          </reference>
          <reference field="13" count="1" selected="0">
            <x v="4"/>
          </reference>
          <reference field="15" count="1" selected="0">
            <x v="16"/>
          </reference>
          <reference field="21" count="1" selected="0">
            <x v="101"/>
          </reference>
          <reference field="22" count="1">
            <x v="115"/>
          </reference>
        </references>
      </pivotArea>
    </format>
    <format dxfId="695">
      <pivotArea dataOnly="0" labelOnly="1" fieldPosition="0">
        <references count="5">
          <reference field="11" count="1" selected="0">
            <x v="11"/>
          </reference>
          <reference field="13" count="1" selected="0">
            <x v="4"/>
          </reference>
          <reference field="15" count="1" selected="0">
            <x v="19"/>
          </reference>
          <reference field="21" count="1" selected="0">
            <x v="47"/>
          </reference>
          <reference field="22" count="1">
            <x v="148"/>
          </reference>
        </references>
      </pivotArea>
    </format>
    <format dxfId="694">
      <pivotArea dataOnly="0" labelOnly="1" fieldPosition="0">
        <references count="5">
          <reference field="11" count="1" selected="0">
            <x v="11"/>
          </reference>
          <reference field="13" count="1" selected="0">
            <x v="4"/>
          </reference>
          <reference field="15" count="1" selected="0">
            <x v="19"/>
          </reference>
          <reference field="21" count="1" selected="0">
            <x v="78"/>
          </reference>
          <reference field="22" count="1">
            <x v="117"/>
          </reference>
        </references>
      </pivotArea>
    </format>
    <format dxfId="693">
      <pivotArea dataOnly="0" labelOnly="1" fieldPosition="0">
        <references count="5">
          <reference field="11" count="1" selected="0">
            <x v="11"/>
          </reference>
          <reference field="13" count="1" selected="0">
            <x v="4"/>
          </reference>
          <reference field="15" count="1" selected="0">
            <x v="19"/>
          </reference>
          <reference field="21" count="1" selected="0">
            <x v="102"/>
          </reference>
          <reference field="22" count="1">
            <x v="91"/>
          </reference>
        </references>
      </pivotArea>
    </format>
    <format dxfId="692">
      <pivotArea dataOnly="0" labelOnly="1" fieldPosition="0">
        <references count="5">
          <reference field="11" count="1" selected="0">
            <x v="11"/>
          </reference>
          <reference field="13" count="1" selected="0">
            <x v="4"/>
          </reference>
          <reference field="15" count="1" selected="0">
            <x v="19"/>
          </reference>
          <reference field="21" count="1" selected="0">
            <x v="104"/>
          </reference>
          <reference field="22" count="1">
            <x v="149"/>
          </reference>
        </references>
      </pivotArea>
    </format>
    <format dxfId="691">
      <pivotArea dataOnly="0" labelOnly="1" fieldPosition="0">
        <references count="5">
          <reference field="11" count="1" selected="0">
            <x v="11"/>
          </reference>
          <reference field="13" count="1" selected="0">
            <x v="4"/>
          </reference>
          <reference field="15" count="1" selected="0">
            <x v="37"/>
          </reference>
          <reference field="21" count="1" selected="0">
            <x v="25"/>
          </reference>
          <reference field="22" count="1">
            <x v="98"/>
          </reference>
        </references>
      </pivotArea>
    </format>
    <format dxfId="690">
      <pivotArea dataOnly="0" labelOnly="1" fieldPosition="0">
        <references count="5">
          <reference field="11" count="1" selected="0">
            <x v="11"/>
          </reference>
          <reference field="13" count="1" selected="0">
            <x v="4"/>
          </reference>
          <reference field="15" count="1" selected="0">
            <x v="37"/>
          </reference>
          <reference field="21" count="1" selected="0">
            <x v="81"/>
          </reference>
          <reference field="22" count="1">
            <x v="135"/>
          </reference>
        </references>
      </pivotArea>
    </format>
    <format dxfId="689">
      <pivotArea dataOnly="0" labelOnly="1" fieldPosition="0">
        <references count="5">
          <reference field="11" count="1" selected="0">
            <x v="11"/>
          </reference>
          <reference field="13" count="1" selected="0">
            <x v="4"/>
          </reference>
          <reference field="15" count="1" selected="0">
            <x v="37"/>
          </reference>
          <reference field="21" count="1" selected="0">
            <x v="102"/>
          </reference>
          <reference field="22" count="1">
            <x v="91"/>
          </reference>
        </references>
      </pivotArea>
    </format>
    <format dxfId="688">
      <pivotArea dataOnly="0" labelOnly="1" fieldPosition="0">
        <references count="5">
          <reference field="11" count="1" selected="0">
            <x v="11"/>
          </reference>
          <reference field="13" count="1" selected="0">
            <x v="4"/>
          </reference>
          <reference field="15" count="1" selected="0">
            <x v="37"/>
          </reference>
          <reference field="21" count="1" selected="0">
            <x v="103"/>
          </reference>
          <reference field="22" count="1">
            <x v="92"/>
          </reference>
        </references>
      </pivotArea>
    </format>
    <format dxfId="687">
      <pivotArea dataOnly="0" labelOnly="1" fieldPosition="0">
        <references count="5">
          <reference field="11" count="1" selected="0">
            <x v="11"/>
          </reference>
          <reference field="13" count="1" selected="0">
            <x v="4"/>
          </reference>
          <reference field="15" count="1" selected="0">
            <x v="37"/>
          </reference>
          <reference field="21" count="1" selected="0">
            <x v="104"/>
          </reference>
          <reference field="22" count="1">
            <x v="149"/>
          </reference>
        </references>
      </pivotArea>
    </format>
    <format dxfId="686">
      <pivotArea dataOnly="0" labelOnly="1" fieldPosition="0">
        <references count="5">
          <reference field="11" count="1" selected="0">
            <x v="11"/>
          </reference>
          <reference field="13" count="1" selected="0">
            <x v="7"/>
          </reference>
          <reference field="15" count="1" selected="0">
            <x v="45"/>
          </reference>
          <reference field="21" count="1" selected="0">
            <x v="25"/>
          </reference>
          <reference field="22" count="1">
            <x v="98"/>
          </reference>
        </references>
      </pivotArea>
    </format>
    <format dxfId="685">
      <pivotArea dataOnly="0" labelOnly="1" fieldPosition="0">
        <references count="5">
          <reference field="11" count="1" selected="0">
            <x v="11"/>
          </reference>
          <reference field="13" count="1" selected="0">
            <x v="7"/>
          </reference>
          <reference field="15" count="1" selected="0">
            <x v="45"/>
          </reference>
          <reference field="21" count="1" selected="0">
            <x v="72"/>
          </reference>
          <reference field="22" count="1">
            <x v="83"/>
          </reference>
        </references>
      </pivotArea>
    </format>
    <format dxfId="684">
      <pivotArea dataOnly="0" labelOnly="1" fieldPosition="0">
        <references count="5">
          <reference field="11" count="1" selected="0">
            <x v="11"/>
          </reference>
          <reference field="13" count="1" selected="0">
            <x v="7"/>
          </reference>
          <reference field="15" count="1" selected="0">
            <x v="45"/>
          </reference>
          <reference field="21" count="1" selected="0">
            <x v="97"/>
          </reference>
          <reference field="22" count="1">
            <x v="125"/>
          </reference>
        </references>
      </pivotArea>
    </format>
    <format dxfId="683">
      <pivotArea dataOnly="0" labelOnly="1" fieldPosition="0">
        <references count="5">
          <reference field="11" count="1" selected="0">
            <x v="11"/>
          </reference>
          <reference field="13" count="1" selected="0">
            <x v="7"/>
          </reference>
          <reference field="15" count="1" selected="0">
            <x v="45"/>
          </reference>
          <reference field="21" count="1" selected="0">
            <x v="106"/>
          </reference>
          <reference field="22" count="1">
            <x v="46"/>
          </reference>
        </references>
      </pivotArea>
    </format>
    <format dxfId="682">
      <pivotArea dataOnly="0" labelOnly="1" fieldPosition="0">
        <references count="5">
          <reference field="11" count="1" selected="0">
            <x v="12"/>
          </reference>
          <reference field="13" count="1" selected="0">
            <x v="5"/>
          </reference>
          <reference field="15" count="1" selected="0">
            <x v="2"/>
          </reference>
          <reference field="21" count="1" selected="0">
            <x v="19"/>
          </reference>
          <reference field="22" count="1">
            <x v="68"/>
          </reference>
        </references>
      </pivotArea>
    </format>
    <format dxfId="681">
      <pivotArea dataOnly="0" labelOnly="1" fieldPosition="0">
        <references count="5">
          <reference field="11" count="1" selected="0">
            <x v="12"/>
          </reference>
          <reference field="13" count="1" selected="0">
            <x v="5"/>
          </reference>
          <reference field="15" count="1" selected="0">
            <x v="2"/>
          </reference>
          <reference field="21" count="1" selected="0">
            <x v="25"/>
          </reference>
          <reference field="22" count="1">
            <x v="98"/>
          </reference>
        </references>
      </pivotArea>
    </format>
    <format dxfId="680">
      <pivotArea dataOnly="0" labelOnly="1" fieldPosition="0">
        <references count="5">
          <reference field="11" count="1" selected="0">
            <x v="12"/>
          </reference>
          <reference field="13" count="1" selected="0">
            <x v="5"/>
          </reference>
          <reference field="15" count="1" selected="0">
            <x v="2"/>
          </reference>
          <reference field="21" count="1" selected="0">
            <x v="27"/>
          </reference>
          <reference field="22" count="1">
            <x v="146"/>
          </reference>
        </references>
      </pivotArea>
    </format>
    <format dxfId="679">
      <pivotArea dataOnly="0" labelOnly="1" fieldPosition="0">
        <references count="5">
          <reference field="11" count="1" selected="0">
            <x v="12"/>
          </reference>
          <reference field="13" count="1" selected="0">
            <x v="5"/>
          </reference>
          <reference field="15" count="1" selected="0">
            <x v="2"/>
          </reference>
          <reference field="21" count="1" selected="0">
            <x v="35"/>
          </reference>
          <reference field="22" count="1">
            <x v="67"/>
          </reference>
        </references>
      </pivotArea>
    </format>
    <format dxfId="678">
      <pivotArea dataOnly="0" labelOnly="1" fieldPosition="0">
        <references count="5">
          <reference field="11" count="1" selected="0">
            <x v="12"/>
          </reference>
          <reference field="13" count="1" selected="0">
            <x v="5"/>
          </reference>
          <reference field="15" count="1" selected="0">
            <x v="2"/>
          </reference>
          <reference field="21" count="1" selected="0">
            <x v="36"/>
          </reference>
          <reference field="22" count="1">
            <x v="12"/>
          </reference>
        </references>
      </pivotArea>
    </format>
    <format dxfId="677">
      <pivotArea dataOnly="0" labelOnly="1" fieldPosition="0">
        <references count="5">
          <reference field="11" count="1" selected="0">
            <x v="12"/>
          </reference>
          <reference field="13" count="1" selected="0">
            <x v="5"/>
          </reference>
          <reference field="15" count="1" selected="0">
            <x v="2"/>
          </reference>
          <reference field="21" count="1" selected="0">
            <x v="47"/>
          </reference>
          <reference field="22" count="1">
            <x v="148"/>
          </reference>
        </references>
      </pivotArea>
    </format>
    <format dxfId="676">
      <pivotArea dataOnly="0" labelOnly="1" fieldPosition="0">
        <references count="5">
          <reference field="11" count="1" selected="0">
            <x v="12"/>
          </reference>
          <reference field="13" count="1" selected="0">
            <x v="5"/>
          </reference>
          <reference field="15" count="1" selected="0">
            <x v="2"/>
          </reference>
          <reference field="21" count="1" selected="0">
            <x v="53"/>
          </reference>
          <reference field="22" count="1">
            <x v="102"/>
          </reference>
        </references>
      </pivotArea>
    </format>
    <format dxfId="675">
      <pivotArea dataOnly="0" labelOnly="1" fieldPosition="0">
        <references count="5">
          <reference field="11" count="1" selected="0">
            <x v="12"/>
          </reference>
          <reference field="13" count="1" selected="0">
            <x v="5"/>
          </reference>
          <reference field="15" count="1" selected="0">
            <x v="2"/>
          </reference>
          <reference field="21" count="1" selected="0">
            <x v="56"/>
          </reference>
          <reference field="22" count="1">
            <x v="105"/>
          </reference>
        </references>
      </pivotArea>
    </format>
    <format dxfId="674">
      <pivotArea dataOnly="0" labelOnly="1" fieldPosition="0">
        <references count="5">
          <reference field="11" count="1" selected="0">
            <x v="12"/>
          </reference>
          <reference field="13" count="1" selected="0">
            <x v="5"/>
          </reference>
          <reference field="15" count="1" selected="0">
            <x v="2"/>
          </reference>
          <reference field="21" count="1" selected="0">
            <x v="91"/>
          </reference>
          <reference field="22" count="1">
            <x v="58"/>
          </reference>
        </references>
      </pivotArea>
    </format>
    <format dxfId="673">
      <pivotArea dataOnly="0" labelOnly="1" fieldPosition="0">
        <references count="5">
          <reference field="11" count="1" selected="0">
            <x v="12"/>
          </reference>
          <reference field="13" count="1" selected="0">
            <x v="5"/>
          </reference>
          <reference field="15" count="1" selected="0">
            <x v="2"/>
          </reference>
          <reference field="21" count="1" selected="0">
            <x v="96"/>
          </reference>
          <reference field="22" count="1">
            <x v="57"/>
          </reference>
        </references>
      </pivotArea>
    </format>
    <format dxfId="672">
      <pivotArea dataOnly="0" labelOnly="1" fieldPosition="0">
        <references count="5">
          <reference field="11" count="1" selected="0">
            <x v="12"/>
          </reference>
          <reference field="13" count="1" selected="0">
            <x v="5"/>
          </reference>
          <reference field="15" count="1" selected="0">
            <x v="2"/>
          </reference>
          <reference field="21" count="1" selected="0">
            <x v="106"/>
          </reference>
          <reference field="22" count="1">
            <x v="46"/>
          </reference>
        </references>
      </pivotArea>
    </format>
    <format dxfId="671">
      <pivotArea dataOnly="0" labelOnly="1" fieldPosition="0">
        <references count="5">
          <reference field="11" count="1" selected="0">
            <x v="12"/>
          </reference>
          <reference field="13" count="1" selected="0">
            <x v="1"/>
          </reference>
          <reference field="15" count="1" selected="0">
            <x v="3"/>
          </reference>
          <reference field="21" count="1" selected="0">
            <x v="121"/>
          </reference>
          <reference field="22" count="1">
            <x v="15"/>
          </reference>
        </references>
      </pivotArea>
    </format>
    <format dxfId="670">
      <pivotArea dataOnly="0" labelOnly="1" fieldPosition="0">
        <references count="5">
          <reference field="11" count="1" selected="0">
            <x v="12"/>
          </reference>
          <reference field="13" count="1" selected="0">
            <x v="1"/>
          </reference>
          <reference field="15" count="1" selected="0">
            <x v="20"/>
          </reference>
          <reference field="21" count="1" selected="0">
            <x v="75"/>
          </reference>
          <reference field="22" count="1">
            <x v="120"/>
          </reference>
        </references>
      </pivotArea>
    </format>
    <format dxfId="669">
      <pivotArea dataOnly="0" labelOnly="1" fieldPosition="0">
        <references count="5">
          <reference field="11" count="1" selected="0">
            <x v="12"/>
          </reference>
          <reference field="13" count="1" selected="0">
            <x v="1"/>
          </reference>
          <reference field="15" count="1" selected="0">
            <x v="20"/>
          </reference>
          <reference field="21" count="1" selected="0">
            <x v="81"/>
          </reference>
          <reference field="22" count="1">
            <x v="135"/>
          </reference>
        </references>
      </pivotArea>
    </format>
    <format dxfId="668">
      <pivotArea dataOnly="0" labelOnly="1" fieldPosition="0">
        <references count="5">
          <reference field="11" count="1" selected="0">
            <x v="12"/>
          </reference>
          <reference field="13" count="1" selected="0">
            <x v="1"/>
          </reference>
          <reference field="15" count="1" selected="0">
            <x v="20"/>
          </reference>
          <reference field="21" count="1" selected="0">
            <x v="82"/>
          </reference>
          <reference field="22" count="1">
            <x v="130"/>
          </reference>
        </references>
      </pivotArea>
    </format>
    <format dxfId="667">
      <pivotArea dataOnly="0" labelOnly="1" fieldPosition="0">
        <references count="5">
          <reference field="11" count="1" selected="0">
            <x v="12"/>
          </reference>
          <reference field="13" count="1" selected="0">
            <x v="1"/>
          </reference>
          <reference field="15" count="1" selected="0">
            <x v="20"/>
          </reference>
          <reference field="21" count="1" selected="0">
            <x v="102"/>
          </reference>
          <reference field="22" count="1">
            <x v="91"/>
          </reference>
        </references>
      </pivotArea>
    </format>
    <format dxfId="666">
      <pivotArea dataOnly="0" labelOnly="1" fieldPosition="0">
        <references count="5">
          <reference field="11" count="1" selected="0">
            <x v="12"/>
          </reference>
          <reference field="13" count="1" selected="0">
            <x v="1"/>
          </reference>
          <reference field="15" count="1" selected="0">
            <x v="20"/>
          </reference>
          <reference field="21" count="1" selected="0">
            <x v="104"/>
          </reference>
          <reference field="22" count="1">
            <x v="149"/>
          </reference>
        </references>
      </pivotArea>
    </format>
    <format dxfId="665">
      <pivotArea dataOnly="0" labelOnly="1" fieldPosition="0">
        <references count="5">
          <reference field="11" count="1" selected="0">
            <x v="12"/>
          </reference>
          <reference field="13" count="1" selected="0">
            <x v="1"/>
          </reference>
          <reference field="15" count="1" selected="0">
            <x v="20"/>
          </reference>
          <reference field="21" count="1" selected="0">
            <x v="105"/>
          </reference>
          <reference field="22" count="1">
            <x v="90"/>
          </reference>
        </references>
      </pivotArea>
    </format>
    <format dxfId="664">
      <pivotArea dataOnly="0" labelOnly="1" fieldPosition="0">
        <references count="5">
          <reference field="11" count="1" selected="0">
            <x v="12"/>
          </reference>
          <reference field="13" count="1" selected="0">
            <x v="1"/>
          </reference>
          <reference field="15" count="1" selected="0">
            <x v="20"/>
          </reference>
          <reference field="21" count="1" selected="0">
            <x v="106"/>
          </reference>
          <reference field="22" count="1">
            <x v="46"/>
          </reference>
        </references>
      </pivotArea>
    </format>
    <format dxfId="663">
      <pivotArea dataOnly="0" labelOnly="1" fieldPosition="0">
        <references count="5">
          <reference field="11" count="1" selected="0">
            <x v="12"/>
          </reference>
          <reference field="13" count="1" selected="0">
            <x v="1"/>
          </reference>
          <reference field="15" count="1" selected="0">
            <x v="20"/>
          </reference>
          <reference field="21" count="1" selected="0">
            <x v="109"/>
          </reference>
          <reference field="22" count="1">
            <x v="53"/>
          </reference>
        </references>
      </pivotArea>
    </format>
    <format dxfId="662">
      <pivotArea dataOnly="0" labelOnly="1" fieldPosition="0">
        <references count="5">
          <reference field="11" count="1" selected="0">
            <x v="12"/>
          </reference>
          <reference field="13" count="1" selected="0">
            <x v="1"/>
          </reference>
          <reference field="15" count="1" selected="0">
            <x v="20"/>
          </reference>
          <reference field="21" count="1" selected="0">
            <x v="142"/>
          </reference>
          <reference field="22" count="1">
            <x v="143"/>
          </reference>
        </references>
      </pivotArea>
    </format>
    <format dxfId="661">
      <pivotArea dataOnly="0" labelOnly="1" fieldPosition="0">
        <references count="5">
          <reference field="11" count="1" selected="0">
            <x v="12"/>
          </reference>
          <reference field="13" count="1" selected="0">
            <x v="5"/>
          </reference>
          <reference field="15" count="1" selected="0">
            <x v="25"/>
          </reference>
          <reference field="21" count="1" selected="0">
            <x v="41"/>
          </reference>
          <reference field="22" count="1">
            <x v="79"/>
          </reference>
        </references>
      </pivotArea>
    </format>
    <format dxfId="660">
      <pivotArea dataOnly="0" labelOnly="1" fieldPosition="0">
        <references count="5">
          <reference field="11" count="1" selected="0">
            <x v="12"/>
          </reference>
          <reference field="13" count="1" selected="0">
            <x v="5"/>
          </reference>
          <reference field="15" count="1" selected="0">
            <x v="25"/>
          </reference>
          <reference field="21" count="1" selected="0">
            <x v="42"/>
          </reference>
          <reference field="22" count="1">
            <x v="75"/>
          </reference>
        </references>
      </pivotArea>
    </format>
    <format dxfId="659">
      <pivotArea dataOnly="0" labelOnly="1" fieldPosition="0">
        <references count="5">
          <reference field="11" count="1" selected="0">
            <x v="12"/>
          </reference>
          <reference field="13" count="1" selected="0">
            <x v="5"/>
          </reference>
          <reference field="15" count="1" selected="0">
            <x v="25"/>
          </reference>
          <reference field="21" count="1" selected="0">
            <x v="48"/>
          </reference>
          <reference field="22" count="1">
            <x v="95"/>
          </reference>
        </references>
      </pivotArea>
    </format>
    <format dxfId="658">
      <pivotArea dataOnly="0" labelOnly="1" fieldPosition="0">
        <references count="5">
          <reference field="11" count="1" selected="0">
            <x v="12"/>
          </reference>
          <reference field="13" count="1" selected="0">
            <x v="5"/>
          </reference>
          <reference field="15" count="1" selected="0">
            <x v="25"/>
          </reference>
          <reference field="21" count="1" selected="0">
            <x v="52"/>
          </reference>
          <reference field="22" count="1">
            <x v="48"/>
          </reference>
        </references>
      </pivotArea>
    </format>
    <format dxfId="657">
      <pivotArea dataOnly="0" labelOnly="1" fieldPosition="0">
        <references count="5">
          <reference field="11" count="1" selected="0">
            <x v="12"/>
          </reference>
          <reference field="13" count="1" selected="0">
            <x v="5"/>
          </reference>
          <reference field="15" count="1" selected="0">
            <x v="25"/>
          </reference>
          <reference field="21" count="1" selected="0">
            <x v="137"/>
          </reference>
          <reference field="22" count="1">
            <x v="38"/>
          </reference>
        </references>
      </pivotArea>
    </format>
    <format dxfId="656">
      <pivotArea dataOnly="0" labelOnly="1" fieldPosition="0">
        <references count="5">
          <reference field="11" count="1" selected="0">
            <x v="12"/>
          </reference>
          <reference field="13" count="1" selected="0">
            <x v="5"/>
          </reference>
          <reference field="15" count="1" selected="0">
            <x v="25"/>
          </reference>
          <reference field="21" count="1" selected="0">
            <x v="140"/>
          </reference>
          <reference field="22" count="1">
            <x v="84"/>
          </reference>
        </references>
      </pivotArea>
    </format>
    <format dxfId="655">
      <pivotArea dataOnly="0" labelOnly="1" fieldPosition="0">
        <references count="5">
          <reference field="11" count="1" selected="0">
            <x v="12"/>
          </reference>
          <reference field="13" count="1" selected="0">
            <x v="1"/>
          </reference>
          <reference field="15" count="1" selected="0">
            <x v="26"/>
          </reference>
          <reference field="21" count="1" selected="0">
            <x v="23"/>
          </reference>
          <reference field="22" count="1">
            <x v="72"/>
          </reference>
        </references>
      </pivotArea>
    </format>
    <format dxfId="654">
      <pivotArea dataOnly="0" labelOnly="1" fieldPosition="0">
        <references count="5">
          <reference field="11" count="1" selected="0">
            <x v="12"/>
          </reference>
          <reference field="13" count="1" selected="0">
            <x v="1"/>
          </reference>
          <reference field="15" count="1" selected="0">
            <x v="26"/>
          </reference>
          <reference field="21" count="1" selected="0">
            <x v="30"/>
          </reference>
          <reference field="22" count="1">
            <x v="99"/>
          </reference>
        </references>
      </pivotArea>
    </format>
    <format dxfId="653">
      <pivotArea dataOnly="0" labelOnly="1" fieldPosition="0">
        <references count="5">
          <reference field="11" count="1" selected="0">
            <x v="12"/>
          </reference>
          <reference field="13" count="1" selected="0">
            <x v="1"/>
          </reference>
          <reference field="15" count="1" selected="0">
            <x v="26"/>
          </reference>
          <reference field="21" count="1" selected="0">
            <x v="31"/>
          </reference>
          <reference field="22" count="1">
            <x v="20"/>
          </reference>
        </references>
      </pivotArea>
    </format>
    <format dxfId="652">
      <pivotArea dataOnly="0" labelOnly="1" fieldPosition="0">
        <references count="5">
          <reference field="11" count="1" selected="0">
            <x v="12"/>
          </reference>
          <reference field="13" count="1" selected="0">
            <x v="1"/>
          </reference>
          <reference field="15" count="1" selected="0">
            <x v="26"/>
          </reference>
          <reference field="21" count="1" selected="0">
            <x v="33"/>
          </reference>
          <reference field="22" count="1">
            <x v="62"/>
          </reference>
        </references>
      </pivotArea>
    </format>
    <format dxfId="651">
      <pivotArea dataOnly="0" labelOnly="1" fieldPosition="0">
        <references count="5">
          <reference field="11" count="1" selected="0">
            <x v="12"/>
          </reference>
          <reference field="13" count="1" selected="0">
            <x v="1"/>
          </reference>
          <reference field="15" count="1" selected="0">
            <x v="26"/>
          </reference>
          <reference field="21" count="1" selected="0">
            <x v="36"/>
          </reference>
          <reference field="22" count="1">
            <x v="12"/>
          </reference>
        </references>
      </pivotArea>
    </format>
    <format dxfId="650">
      <pivotArea dataOnly="0" labelOnly="1" fieldPosition="0">
        <references count="5">
          <reference field="11" count="1" selected="0">
            <x v="12"/>
          </reference>
          <reference field="13" count="1" selected="0">
            <x v="1"/>
          </reference>
          <reference field="15" count="1" selected="0">
            <x v="26"/>
          </reference>
          <reference field="21" count="1" selected="0">
            <x v="38"/>
          </reference>
          <reference field="22" count="1">
            <x v="86"/>
          </reference>
        </references>
      </pivotArea>
    </format>
    <format dxfId="649">
      <pivotArea dataOnly="0" labelOnly="1" fieldPosition="0">
        <references count="5">
          <reference field="11" count="1" selected="0">
            <x v="12"/>
          </reference>
          <reference field="13" count="1" selected="0">
            <x v="1"/>
          </reference>
          <reference field="15" count="1" selected="0">
            <x v="26"/>
          </reference>
          <reference field="21" count="1" selected="0">
            <x v="46"/>
          </reference>
          <reference field="22" count="1">
            <x v="21"/>
          </reference>
        </references>
      </pivotArea>
    </format>
    <format dxfId="648">
      <pivotArea dataOnly="0" labelOnly="1" fieldPosition="0">
        <references count="5">
          <reference field="11" count="1" selected="0">
            <x v="12"/>
          </reference>
          <reference field="13" count="1" selected="0">
            <x v="1"/>
          </reference>
          <reference field="15" count="1" selected="0">
            <x v="26"/>
          </reference>
          <reference field="21" count="1" selected="0">
            <x v="48"/>
          </reference>
          <reference field="22" count="1">
            <x v="95"/>
          </reference>
        </references>
      </pivotArea>
    </format>
    <format dxfId="647">
      <pivotArea dataOnly="0" labelOnly="1" fieldPosition="0">
        <references count="5">
          <reference field="11" count="1" selected="0">
            <x v="12"/>
          </reference>
          <reference field="13" count="1" selected="0">
            <x v="1"/>
          </reference>
          <reference field="15" count="1" selected="0">
            <x v="26"/>
          </reference>
          <reference field="21" count="1" selected="0">
            <x v="69"/>
          </reference>
          <reference field="22" count="1">
            <x v="7"/>
          </reference>
        </references>
      </pivotArea>
    </format>
    <format dxfId="646">
      <pivotArea dataOnly="0" labelOnly="1" fieldPosition="0">
        <references count="5">
          <reference field="11" count="1" selected="0">
            <x v="12"/>
          </reference>
          <reference field="13" count="1" selected="0">
            <x v="1"/>
          </reference>
          <reference field="15" count="1" selected="0">
            <x v="26"/>
          </reference>
          <reference field="21" count="1" selected="0">
            <x v="81"/>
          </reference>
          <reference field="22" count="1">
            <x v="135"/>
          </reference>
        </references>
      </pivotArea>
    </format>
    <format dxfId="645">
      <pivotArea dataOnly="0" labelOnly="1" fieldPosition="0">
        <references count="5">
          <reference field="11" count="1" selected="0">
            <x v="12"/>
          </reference>
          <reference field="13" count="1" selected="0">
            <x v="1"/>
          </reference>
          <reference field="15" count="1" selected="0">
            <x v="26"/>
          </reference>
          <reference field="21" count="1" selected="0">
            <x v="106"/>
          </reference>
          <reference field="22" count="1">
            <x v="46"/>
          </reference>
        </references>
      </pivotArea>
    </format>
    <format dxfId="644">
      <pivotArea dataOnly="0" labelOnly="1" fieldPosition="0">
        <references count="5">
          <reference field="11" count="1" selected="0">
            <x v="12"/>
          </reference>
          <reference field="13" count="1" selected="0">
            <x v="1"/>
          </reference>
          <reference field="15" count="1" selected="0">
            <x v="27"/>
          </reference>
          <reference field="21" count="1" selected="0">
            <x v="122"/>
          </reference>
          <reference field="22" count="1">
            <x v="13"/>
          </reference>
        </references>
      </pivotArea>
    </format>
    <format dxfId="643">
      <pivotArea dataOnly="0" labelOnly="1" fieldPosition="0">
        <references count="5">
          <reference field="11" count="1" selected="0">
            <x v="12"/>
          </reference>
          <reference field="13" count="1" selected="0">
            <x v="1"/>
          </reference>
          <reference field="15" count="1" selected="0">
            <x v="35"/>
          </reference>
          <reference field="21" count="1" selected="0">
            <x v="81"/>
          </reference>
          <reference field="22" count="1">
            <x v="135"/>
          </reference>
        </references>
      </pivotArea>
    </format>
    <format dxfId="642">
      <pivotArea dataOnly="0" labelOnly="1" fieldPosition="0">
        <references count="5">
          <reference field="11" count="1" selected="0">
            <x v="12"/>
          </reference>
          <reference field="13" count="1" selected="0">
            <x v="1"/>
          </reference>
          <reference field="15" count="1" selected="0">
            <x v="35"/>
          </reference>
          <reference field="21" count="1" selected="0">
            <x v="118"/>
          </reference>
          <reference field="22" count="1">
            <x v="16"/>
          </reference>
        </references>
      </pivotArea>
    </format>
    <format dxfId="641">
      <pivotArea dataOnly="0" labelOnly="1" fieldPosition="0">
        <references count="5">
          <reference field="11" count="1" selected="0">
            <x v="12"/>
          </reference>
          <reference field="13" count="1" selected="0">
            <x v="1"/>
          </reference>
          <reference field="15" count="1" selected="0">
            <x v="39"/>
          </reference>
          <reference field="21" count="1" selected="0">
            <x v="17"/>
          </reference>
          <reference field="22" count="1">
            <x v="76"/>
          </reference>
        </references>
      </pivotArea>
    </format>
    <format dxfId="640">
      <pivotArea dataOnly="0" labelOnly="1" fieldPosition="0">
        <references count="5">
          <reference field="11" count="1" selected="0">
            <x v="12"/>
          </reference>
          <reference field="13" count="1" selected="0">
            <x v="1"/>
          </reference>
          <reference field="15" count="1" selected="0">
            <x v="39"/>
          </reference>
          <reference field="21" count="1" selected="0">
            <x v="18"/>
          </reference>
          <reference field="22" count="1">
            <x v="73"/>
          </reference>
        </references>
      </pivotArea>
    </format>
    <format dxfId="639">
      <pivotArea dataOnly="0" labelOnly="1" fieldPosition="0">
        <references count="5">
          <reference field="11" count="1" selected="0">
            <x v="12"/>
          </reference>
          <reference field="13" count="1" selected="0">
            <x v="1"/>
          </reference>
          <reference field="15" count="1" selected="0">
            <x v="39"/>
          </reference>
          <reference field="21" count="1" selected="0">
            <x v="22"/>
          </reference>
          <reference field="22" count="1">
            <x v="66"/>
          </reference>
        </references>
      </pivotArea>
    </format>
    <format dxfId="638">
      <pivotArea dataOnly="0" labelOnly="1" fieldPosition="0">
        <references count="5">
          <reference field="11" count="1" selected="0">
            <x v="12"/>
          </reference>
          <reference field="13" count="1" selected="0">
            <x v="1"/>
          </reference>
          <reference field="15" count="1" selected="0">
            <x v="39"/>
          </reference>
          <reference field="21" count="1" selected="0">
            <x v="38"/>
          </reference>
          <reference field="22" count="1">
            <x v="86"/>
          </reference>
        </references>
      </pivotArea>
    </format>
    <format dxfId="637">
      <pivotArea dataOnly="0" labelOnly="1" fieldPosition="0">
        <references count="5">
          <reference field="11" count="1" selected="0">
            <x v="12"/>
          </reference>
          <reference field="13" count="1" selected="0">
            <x v="1"/>
          </reference>
          <reference field="15" count="1" selected="0">
            <x v="39"/>
          </reference>
          <reference field="21" count="1" selected="0">
            <x v="48"/>
          </reference>
          <reference field="22" count="1">
            <x v="95"/>
          </reference>
        </references>
      </pivotArea>
    </format>
    <format dxfId="636">
      <pivotArea dataOnly="0" labelOnly="1" fieldPosition="0">
        <references count="5">
          <reference field="11" count="1" selected="0">
            <x v="12"/>
          </reference>
          <reference field="13" count="1" selected="0">
            <x v="1"/>
          </reference>
          <reference field="15" count="1" selected="0">
            <x v="39"/>
          </reference>
          <reference field="21" count="1" selected="0">
            <x v="52"/>
          </reference>
          <reference field="22" count="1">
            <x v="48"/>
          </reference>
        </references>
      </pivotArea>
    </format>
    <format dxfId="635">
      <pivotArea dataOnly="0" labelOnly="1" fieldPosition="0">
        <references count="5">
          <reference field="11" count="1" selected="0">
            <x v="12"/>
          </reference>
          <reference field="13" count="1" selected="0">
            <x v="1"/>
          </reference>
          <reference field="15" count="1" selected="0">
            <x v="39"/>
          </reference>
          <reference field="21" count="1" selected="0">
            <x v="81"/>
          </reference>
          <reference field="22" count="1">
            <x v="135"/>
          </reference>
        </references>
      </pivotArea>
    </format>
    <format dxfId="634">
      <pivotArea dataOnly="0" labelOnly="1" fieldPosition="0">
        <references count="5">
          <reference field="11" count="1" selected="0">
            <x v="12"/>
          </reference>
          <reference field="13" count="1" selected="0">
            <x v="1"/>
          </reference>
          <reference field="15" count="1" selected="0">
            <x v="39"/>
          </reference>
          <reference field="21" count="1" selected="0">
            <x v="118"/>
          </reference>
          <reference field="22" count="1">
            <x v="16"/>
          </reference>
        </references>
      </pivotArea>
    </format>
    <format dxfId="633">
      <pivotArea dataOnly="0" labelOnly="1" fieldPosition="0">
        <references count="5">
          <reference field="11" count="1" selected="0">
            <x v="12"/>
          </reference>
          <reference field="13" count="1" selected="0">
            <x v="1"/>
          </reference>
          <reference field="15" count="1" selected="0">
            <x v="39"/>
          </reference>
          <reference field="21" count="1" selected="0">
            <x v="137"/>
          </reference>
          <reference field="22" count="1">
            <x v="38"/>
          </reference>
        </references>
      </pivotArea>
    </format>
    <format dxfId="632">
      <pivotArea dataOnly="0" labelOnly="1" fieldPosition="0">
        <references count="5">
          <reference field="11" count="1" selected="0">
            <x v="12"/>
          </reference>
          <reference field="13" count="1" selected="0">
            <x v="1"/>
          </reference>
          <reference field="15" count="1" selected="0">
            <x v="39"/>
          </reference>
          <reference field="21" count="1" selected="0">
            <x v="139"/>
          </reference>
          <reference field="22" count="1">
            <x v="49"/>
          </reference>
        </references>
      </pivotArea>
    </format>
    <format dxfId="631">
      <pivotArea dataOnly="0" labelOnly="1" fieldPosition="0">
        <references count="5">
          <reference field="11" count="1" selected="0">
            <x v="12"/>
          </reference>
          <reference field="13" count="1" selected="0">
            <x v="1"/>
          </reference>
          <reference field="15" count="1" selected="0">
            <x v="44"/>
          </reference>
          <reference field="21" count="1" selected="0">
            <x v="17"/>
          </reference>
          <reference field="22" count="1">
            <x v="76"/>
          </reference>
        </references>
      </pivotArea>
    </format>
    <format dxfId="630">
      <pivotArea dataOnly="0" labelOnly="1" fieldPosition="0">
        <references count="5">
          <reference field="11" count="1" selected="0">
            <x v="12"/>
          </reference>
          <reference field="13" count="1" selected="0">
            <x v="1"/>
          </reference>
          <reference field="15" count="1" selected="0">
            <x v="44"/>
          </reference>
          <reference field="21" count="1" selected="0">
            <x v="18"/>
          </reference>
          <reference field="22" count="1">
            <x v="73"/>
          </reference>
        </references>
      </pivotArea>
    </format>
    <format dxfId="629">
      <pivotArea dataOnly="0" labelOnly="1" fieldPosition="0">
        <references count="5">
          <reference field="11" count="1" selected="0">
            <x v="12"/>
          </reference>
          <reference field="13" count="1" selected="0">
            <x v="1"/>
          </reference>
          <reference field="15" count="1" selected="0">
            <x v="44"/>
          </reference>
          <reference field="21" count="1" selected="0">
            <x v="22"/>
          </reference>
          <reference field="22" count="1">
            <x v="66"/>
          </reference>
        </references>
      </pivotArea>
    </format>
    <format dxfId="628">
      <pivotArea dataOnly="0" labelOnly="1" fieldPosition="0">
        <references count="5">
          <reference field="11" count="1" selected="0">
            <x v="12"/>
          </reference>
          <reference field="13" count="1" selected="0">
            <x v="1"/>
          </reference>
          <reference field="15" count="1" selected="0">
            <x v="44"/>
          </reference>
          <reference field="21" count="1" selected="0">
            <x v="38"/>
          </reference>
          <reference field="22" count="1">
            <x v="86"/>
          </reference>
        </references>
      </pivotArea>
    </format>
    <format dxfId="627">
      <pivotArea dataOnly="0" labelOnly="1" fieldPosition="0">
        <references count="5">
          <reference field="11" count="1" selected="0">
            <x v="12"/>
          </reference>
          <reference field="13" count="1" selected="0">
            <x v="1"/>
          </reference>
          <reference field="15" count="1" selected="0">
            <x v="44"/>
          </reference>
          <reference field="21" count="1" selected="0">
            <x v="49"/>
          </reference>
          <reference field="22" count="1">
            <x v="11"/>
          </reference>
        </references>
      </pivotArea>
    </format>
    <format dxfId="626">
      <pivotArea dataOnly="0" labelOnly="1" fieldPosition="0">
        <references count="5">
          <reference field="11" count="1" selected="0">
            <x v="12"/>
          </reference>
          <reference field="13" count="1" selected="0">
            <x v="1"/>
          </reference>
          <reference field="15" count="1" selected="0">
            <x v="44"/>
          </reference>
          <reference field="21" count="1" selected="0">
            <x v="52"/>
          </reference>
          <reference field="22" count="1">
            <x v="48"/>
          </reference>
        </references>
      </pivotArea>
    </format>
    <format dxfId="625">
      <pivotArea dataOnly="0" labelOnly="1" fieldPosition="0">
        <references count="5">
          <reference field="11" count="1" selected="0">
            <x v="12"/>
          </reference>
          <reference field="13" count="1" selected="0">
            <x v="1"/>
          </reference>
          <reference field="15" count="1" selected="0">
            <x v="44"/>
          </reference>
          <reference field="21" count="1" selected="0">
            <x v="53"/>
          </reference>
          <reference field="22" count="1">
            <x v="102"/>
          </reference>
        </references>
      </pivotArea>
    </format>
    <format dxfId="624">
      <pivotArea dataOnly="0" labelOnly="1" fieldPosition="0">
        <references count="5">
          <reference field="11" count="1" selected="0">
            <x v="12"/>
          </reference>
          <reference field="13" count="1" selected="0">
            <x v="1"/>
          </reference>
          <reference field="15" count="1" selected="0">
            <x v="44"/>
          </reference>
          <reference field="21" count="1" selected="0">
            <x v="80"/>
          </reference>
          <reference field="22" count="1">
            <x v="129"/>
          </reference>
        </references>
      </pivotArea>
    </format>
    <format dxfId="623">
      <pivotArea dataOnly="0" labelOnly="1" fieldPosition="0">
        <references count="5">
          <reference field="11" count="1" selected="0">
            <x v="12"/>
          </reference>
          <reference field="13" count="1" selected="0">
            <x v="1"/>
          </reference>
          <reference field="15" count="1" selected="0">
            <x v="44"/>
          </reference>
          <reference field="21" count="1" selected="0">
            <x v="81"/>
          </reference>
          <reference field="22" count="1">
            <x v="135"/>
          </reference>
        </references>
      </pivotArea>
    </format>
    <format dxfId="622">
      <pivotArea dataOnly="0" labelOnly="1" fieldPosition="0">
        <references count="5">
          <reference field="11" count="1" selected="0">
            <x v="12"/>
          </reference>
          <reference field="13" count="1" selected="0">
            <x v="1"/>
          </reference>
          <reference field="15" count="1" selected="0">
            <x v="44"/>
          </reference>
          <reference field="21" count="1" selected="0">
            <x v="106"/>
          </reference>
          <reference field="22" count="1">
            <x v="46"/>
          </reference>
        </references>
      </pivotArea>
    </format>
    <format dxfId="621">
      <pivotArea dataOnly="0" labelOnly="1" fieldPosition="0">
        <references count="5">
          <reference field="11" count="1" selected="0">
            <x v="12"/>
          </reference>
          <reference field="13" count="1" selected="0">
            <x v="1"/>
          </reference>
          <reference field="15" count="1" selected="0">
            <x v="44"/>
          </reference>
          <reference field="21" count="1" selected="0">
            <x v="126"/>
          </reference>
          <reference field="22" count="1">
            <x v="87"/>
          </reference>
        </references>
      </pivotArea>
    </format>
    <format dxfId="620">
      <pivotArea dataOnly="0" labelOnly="1" fieldPosition="0">
        <references count="5">
          <reference field="11" count="1" selected="0">
            <x v="12"/>
          </reference>
          <reference field="13" count="1" selected="0">
            <x v="1"/>
          </reference>
          <reference field="15" count="1" selected="0">
            <x v="44"/>
          </reference>
          <reference field="21" count="1" selected="0">
            <x v="128"/>
          </reference>
          <reference field="22" count="1">
            <x v="19"/>
          </reference>
        </references>
      </pivotArea>
    </format>
    <format dxfId="619">
      <pivotArea dataOnly="0" labelOnly="1" fieldPosition="0">
        <references count="5">
          <reference field="11" count="1" selected="0">
            <x v="12"/>
          </reference>
          <reference field="13" count="1" selected="0">
            <x v="1"/>
          </reference>
          <reference field="15" count="1" selected="0">
            <x v="44"/>
          </reference>
          <reference field="21" count="1" selected="0">
            <x v="137"/>
          </reference>
          <reference field="22" count="1">
            <x v="38"/>
          </reference>
        </references>
      </pivotArea>
    </format>
    <format dxfId="618">
      <pivotArea dataOnly="0" labelOnly="1" fieldPosition="0">
        <references count="5">
          <reference field="11" count="1" selected="0">
            <x v="12"/>
          </reference>
          <reference field="13" count="1" selected="0">
            <x v="1"/>
          </reference>
          <reference field="15" count="1" selected="0">
            <x v="44"/>
          </reference>
          <reference field="21" count="1" selected="0">
            <x v="139"/>
          </reference>
          <reference field="22" count="1">
            <x v="49"/>
          </reference>
        </references>
      </pivotArea>
    </format>
    <format dxfId="617">
      <pivotArea dataOnly="0" labelOnly="1" fieldPosition="0">
        <references count="5">
          <reference field="11" count="1" selected="0">
            <x v="12"/>
          </reference>
          <reference field="13" count="1" selected="0">
            <x v="5"/>
          </reference>
          <reference field="15" count="1" selected="0">
            <x v="49"/>
          </reference>
          <reference field="21" count="1" selected="0">
            <x v="69"/>
          </reference>
          <reference field="22" count="1">
            <x v="7"/>
          </reference>
        </references>
      </pivotArea>
    </format>
    <format dxfId="616">
      <pivotArea dataOnly="0" labelOnly="1" fieldPosition="0">
        <references count="5">
          <reference field="11" count="1" selected="0">
            <x v="12"/>
          </reference>
          <reference field="13" count="1" selected="0">
            <x v="1"/>
          </reference>
          <reference field="15" count="1" selected="0">
            <x v="55"/>
          </reference>
          <reference field="21" count="1" selected="0">
            <x v="118"/>
          </reference>
          <reference field="22" count="1">
            <x v="16"/>
          </reference>
        </references>
      </pivotArea>
    </format>
    <format dxfId="615">
      <pivotArea dataOnly="0" labelOnly="1" fieldPosition="0">
        <references count="5">
          <reference field="11" count="1" selected="0">
            <x v="13"/>
          </reference>
          <reference field="13" count="1" selected="0">
            <x v="1"/>
          </reference>
          <reference field="15" count="1" selected="0">
            <x v="18"/>
          </reference>
          <reference field="21" count="1" selected="0">
            <x v="25"/>
          </reference>
          <reference field="22" count="1">
            <x v="98"/>
          </reference>
        </references>
      </pivotArea>
    </format>
    <format dxfId="614">
      <pivotArea dataOnly="0" labelOnly="1" fieldPosition="0">
        <references count="5">
          <reference field="11" count="1" selected="0">
            <x v="13"/>
          </reference>
          <reference field="13" count="1" selected="0">
            <x v="1"/>
          </reference>
          <reference field="15" count="1" selected="0">
            <x v="18"/>
          </reference>
          <reference field="21" count="1" selected="0">
            <x v="38"/>
          </reference>
          <reference field="22" count="1">
            <x v="86"/>
          </reference>
        </references>
      </pivotArea>
    </format>
    <format dxfId="613">
      <pivotArea dataOnly="0" labelOnly="1" fieldPosition="0">
        <references count="5">
          <reference field="11" count="1" selected="0">
            <x v="13"/>
          </reference>
          <reference field="13" count="1" selected="0">
            <x v="1"/>
          </reference>
          <reference field="15" count="1" selected="0">
            <x v="18"/>
          </reference>
          <reference field="21" count="1" selected="0">
            <x v="48"/>
          </reference>
          <reference field="22" count="1">
            <x v="95"/>
          </reference>
        </references>
      </pivotArea>
    </format>
    <format dxfId="612">
      <pivotArea dataOnly="0" labelOnly="1" fieldPosition="0">
        <references count="5">
          <reference field="11" count="1" selected="0">
            <x v="13"/>
          </reference>
          <reference field="13" count="1" selected="0">
            <x v="1"/>
          </reference>
          <reference field="15" count="1" selected="0">
            <x v="18"/>
          </reference>
          <reference field="21" count="1" selected="0">
            <x v="73"/>
          </reference>
          <reference field="22" count="1">
            <x v="133"/>
          </reference>
        </references>
      </pivotArea>
    </format>
    <format dxfId="611">
      <pivotArea dataOnly="0" labelOnly="1" fieldPosition="0">
        <references count="5">
          <reference field="11" count="1" selected="0">
            <x v="13"/>
          </reference>
          <reference field="13" count="1" selected="0">
            <x v="1"/>
          </reference>
          <reference field="15" count="1" selected="0">
            <x v="18"/>
          </reference>
          <reference field="21" count="1" selected="0">
            <x v="91"/>
          </reference>
          <reference field="22" count="1">
            <x v="58"/>
          </reference>
        </references>
      </pivotArea>
    </format>
    <format dxfId="610">
      <pivotArea dataOnly="0" labelOnly="1" fieldPosition="0">
        <references count="5">
          <reference field="11" count="1" selected="0">
            <x v="14"/>
          </reference>
          <reference field="13" count="1" selected="0">
            <x v="1"/>
          </reference>
          <reference field="15" count="1" selected="0">
            <x v="52"/>
          </reference>
          <reference field="21" count="1" selected="0">
            <x v="115"/>
          </reference>
          <reference field="22" count="1">
            <x v="145"/>
          </reference>
        </references>
      </pivotArea>
    </format>
    <format dxfId="609">
      <pivotArea dataOnly="0" labelOnly="1" fieldPosition="0">
        <references count="5">
          <reference field="11" count="1" selected="0">
            <x v="15"/>
          </reference>
          <reference field="13" count="1" selected="0">
            <x v="4"/>
          </reference>
          <reference field="15" count="1" selected="0">
            <x v="21"/>
          </reference>
          <reference field="21" count="1" selected="0">
            <x v="17"/>
          </reference>
          <reference field="22" count="1">
            <x v="76"/>
          </reference>
        </references>
      </pivotArea>
    </format>
    <format dxfId="608">
      <pivotArea dataOnly="0" labelOnly="1" fieldPosition="0">
        <references count="5">
          <reference field="11" count="1" selected="0">
            <x v="15"/>
          </reference>
          <reference field="13" count="1" selected="0">
            <x v="4"/>
          </reference>
          <reference field="15" count="1" selected="0">
            <x v="21"/>
          </reference>
          <reference field="21" count="1" selected="0">
            <x v="20"/>
          </reference>
          <reference field="22" count="1">
            <x v="77"/>
          </reference>
        </references>
      </pivotArea>
    </format>
    <format dxfId="607">
      <pivotArea dataOnly="0" labelOnly="1" fieldPosition="0">
        <references count="5">
          <reference field="11" count="1" selected="0">
            <x v="15"/>
          </reference>
          <reference field="13" count="1" selected="0">
            <x v="4"/>
          </reference>
          <reference field="15" count="1" selected="0">
            <x v="21"/>
          </reference>
          <reference field="21" count="1" selected="0">
            <x v="25"/>
          </reference>
          <reference field="22" count="1">
            <x v="98"/>
          </reference>
        </references>
      </pivotArea>
    </format>
    <format dxfId="606">
      <pivotArea dataOnly="0" labelOnly="1" fieldPosition="0">
        <references count="5">
          <reference field="11" count="1" selected="0">
            <x v="15"/>
          </reference>
          <reference field="13" count="1" selected="0">
            <x v="4"/>
          </reference>
          <reference field="15" count="1" selected="0">
            <x v="21"/>
          </reference>
          <reference field="21" count="1" selected="0">
            <x v="41"/>
          </reference>
          <reference field="22" count="1">
            <x v="79"/>
          </reference>
        </references>
      </pivotArea>
    </format>
    <format dxfId="605">
      <pivotArea dataOnly="0" labelOnly="1" fieldPosition="0">
        <references count="5">
          <reference field="11" count="1" selected="0">
            <x v="15"/>
          </reference>
          <reference field="13" count="1" selected="0">
            <x v="4"/>
          </reference>
          <reference field="15" count="1" selected="0">
            <x v="21"/>
          </reference>
          <reference field="21" count="1" selected="0">
            <x v="48"/>
          </reference>
          <reference field="22" count="1">
            <x v="95"/>
          </reference>
        </references>
      </pivotArea>
    </format>
    <format dxfId="604">
      <pivotArea dataOnly="0" labelOnly="1" fieldPosition="0">
        <references count="5">
          <reference field="11" count="1" selected="0">
            <x v="15"/>
          </reference>
          <reference field="13" count="1" selected="0">
            <x v="4"/>
          </reference>
          <reference field="15" count="1" selected="0">
            <x v="21"/>
          </reference>
          <reference field="21" count="1" selected="0">
            <x v="52"/>
          </reference>
          <reference field="22" count="1">
            <x v="48"/>
          </reference>
        </references>
      </pivotArea>
    </format>
    <format dxfId="603">
      <pivotArea dataOnly="0" labelOnly="1" fieldPosition="0">
        <references count="5">
          <reference field="11" count="1" selected="0">
            <x v="15"/>
          </reference>
          <reference field="13" count="1" selected="0">
            <x v="4"/>
          </reference>
          <reference field="15" count="1" selected="0">
            <x v="21"/>
          </reference>
          <reference field="21" count="1" selected="0">
            <x v="53"/>
          </reference>
          <reference field="22" count="1">
            <x v="102"/>
          </reference>
        </references>
      </pivotArea>
    </format>
    <format dxfId="602">
      <pivotArea dataOnly="0" labelOnly="1" fieldPosition="0">
        <references count="5">
          <reference field="11" count="1" selected="0">
            <x v="15"/>
          </reference>
          <reference field="13" count="1" selected="0">
            <x v="4"/>
          </reference>
          <reference field="15" count="1" selected="0">
            <x v="21"/>
          </reference>
          <reference field="21" count="1" selected="0">
            <x v="54"/>
          </reference>
          <reference field="22" count="1">
            <x v="107"/>
          </reference>
        </references>
      </pivotArea>
    </format>
    <format dxfId="601">
      <pivotArea dataOnly="0" labelOnly="1" fieldPosition="0">
        <references count="5">
          <reference field="11" count="1" selected="0">
            <x v="15"/>
          </reference>
          <reference field="13" count="1" selected="0">
            <x v="4"/>
          </reference>
          <reference field="15" count="1" selected="0">
            <x v="21"/>
          </reference>
          <reference field="21" count="1" selected="0">
            <x v="55"/>
          </reference>
          <reference field="22" count="1">
            <x v="103"/>
          </reference>
        </references>
      </pivotArea>
    </format>
    <format dxfId="600">
      <pivotArea dataOnly="0" labelOnly="1" fieldPosition="0">
        <references count="5">
          <reference field="11" count="1" selected="0">
            <x v="15"/>
          </reference>
          <reference field="13" count="1" selected="0">
            <x v="4"/>
          </reference>
          <reference field="15" count="1" selected="0">
            <x v="21"/>
          </reference>
          <reference field="21" count="1" selected="0">
            <x v="56"/>
          </reference>
          <reference field="22" count="1">
            <x v="105"/>
          </reference>
        </references>
      </pivotArea>
    </format>
    <format dxfId="599">
      <pivotArea dataOnly="0" labelOnly="1" fieldPosition="0">
        <references count="5">
          <reference field="11" count="1" selected="0">
            <x v="15"/>
          </reference>
          <reference field="13" count="1" selected="0">
            <x v="4"/>
          </reference>
          <reference field="15" count="1" selected="0">
            <x v="21"/>
          </reference>
          <reference field="21" count="1" selected="0">
            <x v="65"/>
          </reference>
          <reference field="22" count="1">
            <x v="134"/>
          </reference>
        </references>
      </pivotArea>
    </format>
    <format dxfId="598">
      <pivotArea dataOnly="0" labelOnly="1" fieldPosition="0">
        <references count="5">
          <reference field="11" count="1" selected="0">
            <x v="15"/>
          </reference>
          <reference field="13" count="1" selected="0">
            <x v="4"/>
          </reference>
          <reference field="15" count="1" selected="0">
            <x v="21"/>
          </reference>
          <reference field="21" count="1" selected="0">
            <x v="66"/>
          </reference>
          <reference field="22" count="1">
            <x v="10"/>
          </reference>
        </references>
      </pivotArea>
    </format>
    <format dxfId="597">
      <pivotArea dataOnly="0" labelOnly="1" fieldPosition="0">
        <references count="5">
          <reference field="11" count="1" selected="0">
            <x v="15"/>
          </reference>
          <reference field="13" count="1" selected="0">
            <x v="4"/>
          </reference>
          <reference field="15" count="1" selected="0">
            <x v="21"/>
          </reference>
          <reference field="21" count="1" selected="0">
            <x v="71"/>
          </reference>
          <reference field="22" count="1">
            <x v="5"/>
          </reference>
        </references>
      </pivotArea>
    </format>
    <format dxfId="596">
      <pivotArea dataOnly="0" labelOnly="1" fieldPosition="0">
        <references count="5">
          <reference field="11" count="1" selected="0">
            <x v="15"/>
          </reference>
          <reference field="13" count="1" selected="0">
            <x v="4"/>
          </reference>
          <reference field="15" count="1" selected="0">
            <x v="21"/>
          </reference>
          <reference field="21" count="1" selected="0">
            <x v="72"/>
          </reference>
          <reference field="22" count="1">
            <x v="83"/>
          </reference>
        </references>
      </pivotArea>
    </format>
    <format dxfId="595">
      <pivotArea dataOnly="0" labelOnly="1" fieldPosition="0">
        <references count="5">
          <reference field="11" count="1" selected="0">
            <x v="15"/>
          </reference>
          <reference field="13" count="1" selected="0">
            <x v="4"/>
          </reference>
          <reference field="15" count="1" selected="0">
            <x v="21"/>
          </reference>
          <reference field="21" count="1" selected="0">
            <x v="73"/>
          </reference>
          <reference field="22" count="1">
            <x v="133"/>
          </reference>
        </references>
      </pivotArea>
    </format>
    <format dxfId="594">
      <pivotArea dataOnly="0" labelOnly="1" fieldPosition="0">
        <references count="5">
          <reference field="11" count="1" selected="0">
            <x v="15"/>
          </reference>
          <reference field="13" count="1" selected="0">
            <x v="4"/>
          </reference>
          <reference field="15" count="1" selected="0">
            <x v="21"/>
          </reference>
          <reference field="21" count="1" selected="0">
            <x v="75"/>
          </reference>
          <reference field="22" count="1">
            <x v="120"/>
          </reference>
        </references>
      </pivotArea>
    </format>
    <format dxfId="593">
      <pivotArea dataOnly="0" labelOnly="1" fieldPosition="0">
        <references count="5">
          <reference field="11" count="1" selected="0">
            <x v="15"/>
          </reference>
          <reference field="13" count="1" selected="0">
            <x v="4"/>
          </reference>
          <reference field="15" count="1" selected="0">
            <x v="21"/>
          </reference>
          <reference field="21" count="1" selected="0">
            <x v="78"/>
          </reference>
          <reference field="22" count="1">
            <x v="117"/>
          </reference>
        </references>
      </pivotArea>
    </format>
    <format dxfId="592">
      <pivotArea dataOnly="0" labelOnly="1" fieldPosition="0">
        <references count="5">
          <reference field="11" count="1" selected="0">
            <x v="15"/>
          </reference>
          <reference field="13" count="1" selected="0">
            <x v="4"/>
          </reference>
          <reference field="15" count="1" selected="0">
            <x v="21"/>
          </reference>
          <reference field="21" count="1" selected="0">
            <x v="82"/>
          </reference>
          <reference field="22" count="1">
            <x v="130"/>
          </reference>
        </references>
      </pivotArea>
    </format>
    <format dxfId="591">
      <pivotArea dataOnly="0" labelOnly="1" fieldPosition="0">
        <references count="5">
          <reference field="11" count="1" selected="0">
            <x v="15"/>
          </reference>
          <reference field="13" count="1" selected="0">
            <x v="4"/>
          </reference>
          <reference field="15" count="1" selected="0">
            <x v="21"/>
          </reference>
          <reference field="21" count="1" selected="0">
            <x v="83"/>
          </reference>
          <reference field="22" count="1">
            <x v="119"/>
          </reference>
        </references>
      </pivotArea>
    </format>
    <format dxfId="590">
      <pivotArea dataOnly="0" labelOnly="1" fieldPosition="0">
        <references count="5">
          <reference field="11" count="1" selected="0">
            <x v="15"/>
          </reference>
          <reference field="13" count="1" selected="0">
            <x v="4"/>
          </reference>
          <reference field="15" count="1" selected="0">
            <x v="21"/>
          </reference>
          <reference field="21" count="1" selected="0">
            <x v="84"/>
          </reference>
          <reference field="22" count="1">
            <x v="127"/>
          </reference>
        </references>
      </pivotArea>
    </format>
    <format dxfId="589">
      <pivotArea dataOnly="0" labelOnly="1" fieldPosition="0">
        <references count="5">
          <reference field="11" count="1" selected="0">
            <x v="15"/>
          </reference>
          <reference field="13" count="1" selected="0">
            <x v="4"/>
          </reference>
          <reference field="15" count="1" selected="0">
            <x v="21"/>
          </reference>
          <reference field="21" count="1" selected="0">
            <x v="90"/>
          </reference>
          <reference field="22" count="1">
            <x v="24"/>
          </reference>
        </references>
      </pivotArea>
    </format>
    <format dxfId="588">
      <pivotArea dataOnly="0" labelOnly="1" fieldPosition="0">
        <references count="5">
          <reference field="11" count="1" selected="0">
            <x v="15"/>
          </reference>
          <reference field="13" count="1" selected="0">
            <x v="4"/>
          </reference>
          <reference field="15" count="1" selected="0">
            <x v="21"/>
          </reference>
          <reference field="21" count="1" selected="0">
            <x v="91"/>
          </reference>
          <reference field="22" count="1">
            <x v="58"/>
          </reference>
        </references>
      </pivotArea>
    </format>
    <format dxfId="587">
      <pivotArea dataOnly="0" labelOnly="1" fieldPosition="0">
        <references count="5">
          <reference field="11" count="1" selected="0">
            <x v="15"/>
          </reference>
          <reference field="13" count="1" selected="0">
            <x v="4"/>
          </reference>
          <reference field="15" count="1" selected="0">
            <x v="21"/>
          </reference>
          <reference field="21" count="1" selected="0">
            <x v="102"/>
          </reference>
          <reference field="22" count="1">
            <x v="91"/>
          </reference>
        </references>
      </pivotArea>
    </format>
    <format dxfId="586">
      <pivotArea dataOnly="0" labelOnly="1" fieldPosition="0">
        <references count="5">
          <reference field="11" count="1" selected="0">
            <x v="15"/>
          </reference>
          <reference field="13" count="1" selected="0">
            <x v="4"/>
          </reference>
          <reference field="15" count="1" selected="0">
            <x v="21"/>
          </reference>
          <reference field="21" count="1" selected="0">
            <x v="103"/>
          </reference>
          <reference field="22" count="1">
            <x v="92"/>
          </reference>
        </references>
      </pivotArea>
    </format>
    <format dxfId="585">
      <pivotArea dataOnly="0" labelOnly="1" fieldPosition="0">
        <references count="5">
          <reference field="11" count="1" selected="0">
            <x v="15"/>
          </reference>
          <reference field="13" count="1" selected="0">
            <x v="4"/>
          </reference>
          <reference field="15" count="1" selected="0">
            <x v="21"/>
          </reference>
          <reference field="21" count="1" selected="0">
            <x v="105"/>
          </reference>
          <reference field="22" count="1">
            <x v="90"/>
          </reference>
        </references>
      </pivotArea>
    </format>
    <format dxfId="584">
      <pivotArea dataOnly="0" labelOnly="1" fieldPosition="0">
        <references count="5">
          <reference field="11" count="1" selected="0">
            <x v="15"/>
          </reference>
          <reference field="13" count="1" selected="0">
            <x v="4"/>
          </reference>
          <reference field="15" count="1" selected="0">
            <x v="21"/>
          </reference>
          <reference field="21" count="1" selected="0">
            <x v="106"/>
          </reference>
          <reference field="22" count="1">
            <x v="46"/>
          </reference>
        </references>
      </pivotArea>
    </format>
    <format dxfId="583">
      <pivotArea dataOnly="0" labelOnly="1" fieldPosition="0">
        <references count="5">
          <reference field="11" count="1" selected="0">
            <x v="15"/>
          </reference>
          <reference field="13" count="1" selected="0">
            <x v="4"/>
          </reference>
          <reference field="15" count="1" selected="0">
            <x v="21"/>
          </reference>
          <reference field="21" count="1" selected="0">
            <x v="113"/>
          </reference>
          <reference field="22" count="1">
            <x v="85"/>
          </reference>
        </references>
      </pivotArea>
    </format>
    <format dxfId="582">
      <pivotArea dataOnly="0" labelOnly="1" fieldPosition="0">
        <references count="5">
          <reference field="11" count="1" selected="0">
            <x v="15"/>
          </reference>
          <reference field="13" count="1" selected="0">
            <x v="4"/>
          </reference>
          <reference field="15" count="1" selected="0">
            <x v="21"/>
          </reference>
          <reference field="21" count="1" selected="0">
            <x v="123"/>
          </reference>
          <reference field="22" count="1">
            <x v="80"/>
          </reference>
        </references>
      </pivotArea>
    </format>
    <format dxfId="581">
      <pivotArea dataOnly="0" labelOnly="1" fieldPosition="0">
        <references count="5">
          <reference field="11" count="1" selected="0">
            <x v="15"/>
          </reference>
          <reference field="13" count="1" selected="0">
            <x v="4"/>
          </reference>
          <reference field="15" count="1" selected="0">
            <x v="21"/>
          </reference>
          <reference field="21" count="1" selected="0">
            <x v="125"/>
          </reference>
          <reference field="22" count="1">
            <x v="37"/>
          </reference>
        </references>
      </pivotArea>
    </format>
    <format dxfId="580">
      <pivotArea dataOnly="0" labelOnly="1" fieldPosition="0">
        <references count="5">
          <reference field="11" count="1" selected="0">
            <x v="15"/>
          </reference>
          <reference field="13" count="1" selected="0">
            <x v="4"/>
          </reference>
          <reference field="15" count="1" selected="0">
            <x v="21"/>
          </reference>
          <reference field="21" count="1" selected="0">
            <x v="148"/>
          </reference>
          <reference field="22" count="1">
            <x v="34"/>
          </reference>
        </references>
      </pivotArea>
    </format>
    <format dxfId="579">
      <pivotArea dataOnly="0" labelOnly="1" fieldPosition="0">
        <references count="5">
          <reference field="11" count="1" selected="0">
            <x v="15"/>
          </reference>
          <reference field="13" count="1" selected="0">
            <x v="4"/>
          </reference>
          <reference field="15" count="1" selected="0">
            <x v="41"/>
          </reference>
          <reference field="21" count="1" selected="0">
            <x v="89"/>
          </reference>
          <reference field="22" count="1">
            <x v="131"/>
          </reference>
        </references>
      </pivotArea>
    </format>
    <format dxfId="578">
      <pivotArea dataOnly="0" labelOnly="1" fieldPosition="0">
        <references count="5">
          <reference field="11" count="1" selected="0">
            <x v="15"/>
          </reference>
          <reference field="13" count="1" selected="0">
            <x v="4"/>
          </reference>
          <reference field="15" count="1" selected="0">
            <x v="41"/>
          </reference>
          <reference field="21" count="1" selected="0">
            <x v="108"/>
          </reference>
          <reference field="22" count="1">
            <x v="108"/>
          </reference>
        </references>
      </pivotArea>
    </format>
    <format dxfId="577">
      <pivotArea dataOnly="0" labelOnly="1" fieldPosition="0">
        <references count="5">
          <reference field="11" count="1" selected="0">
            <x v="15"/>
          </reference>
          <reference field="13" count="1" selected="0">
            <x v="4"/>
          </reference>
          <reference field="15" count="1" selected="0">
            <x v="41"/>
          </reference>
          <reference field="21" count="1" selected="0">
            <x v="110"/>
          </reference>
          <reference field="22" count="1">
            <x v="114"/>
          </reference>
        </references>
      </pivotArea>
    </format>
    <format dxfId="576">
      <pivotArea dataOnly="0" labelOnly="1" fieldPosition="0">
        <references count="5">
          <reference field="11" count="1" selected="0">
            <x v="15"/>
          </reference>
          <reference field="13" count="1" selected="0">
            <x v="4"/>
          </reference>
          <reference field="15" count="1" selected="0">
            <x v="41"/>
          </reference>
          <reference field="21" count="1" selected="0">
            <x v="115"/>
          </reference>
          <reference field="22" count="1">
            <x v="145"/>
          </reference>
        </references>
      </pivotArea>
    </format>
    <format dxfId="575">
      <pivotArea dataOnly="0" labelOnly="1" fieldPosition="0">
        <references count="5">
          <reference field="11" count="1" selected="0">
            <x v="15"/>
          </reference>
          <reference field="13" count="1" selected="0">
            <x v="4"/>
          </reference>
          <reference field="15" count="1" selected="0">
            <x v="41"/>
          </reference>
          <reference field="21" count="1" selected="0">
            <x v="116"/>
          </reference>
          <reference field="22" count="1">
            <x v="144"/>
          </reference>
        </references>
      </pivotArea>
    </format>
    <format dxfId="574">
      <pivotArea dataOnly="0" labelOnly="1" fieldPosition="0">
        <references count="5">
          <reference field="11" count="1" selected="0">
            <x v="15"/>
          </reference>
          <reference field="13" count="1" selected="0">
            <x v="4"/>
          </reference>
          <reference field="15" count="1" selected="0">
            <x v="41"/>
          </reference>
          <reference field="21" count="1" selected="0">
            <x v="142"/>
          </reference>
          <reference field="22" count="1">
            <x v="143"/>
          </reference>
        </references>
      </pivotArea>
    </format>
    <format dxfId="573">
      <pivotArea dataOnly="0" labelOnly="1" fieldPosition="0">
        <references count="5">
          <reference field="11" count="1" selected="0">
            <x v="15"/>
          </reference>
          <reference field="13" count="1" selected="0">
            <x v="4"/>
          </reference>
          <reference field="15" count="1" selected="0">
            <x v="41"/>
          </reference>
          <reference field="21" count="1" selected="0">
            <x v="149"/>
          </reference>
          <reference field="22" count="1">
            <x v="0"/>
          </reference>
        </references>
      </pivotArea>
    </format>
    <format dxfId="572">
      <pivotArea dataOnly="0" labelOnly="1" fieldPosition="0">
        <references count="5">
          <reference field="11" count="1" selected="0">
            <x v="15"/>
          </reference>
          <reference field="13" count="1" selected="0">
            <x v="4"/>
          </reference>
          <reference field="15" count="1" selected="0">
            <x v="41"/>
          </reference>
          <reference field="21" count="1" selected="0">
            <x v="150"/>
          </reference>
          <reference field="22" count="1">
            <x v="60"/>
          </reference>
        </references>
      </pivotArea>
    </format>
    <format dxfId="571">
      <pivotArea dataOnly="0" labelOnly="1" fieldPosition="0">
        <references count="5">
          <reference field="11" count="1" selected="0">
            <x v="15"/>
          </reference>
          <reference field="13" count="1" selected="0">
            <x v="4"/>
          </reference>
          <reference field="15" count="1" selected="0">
            <x v="43"/>
          </reference>
          <reference field="21" count="1" selected="0">
            <x v="24"/>
          </reference>
          <reference field="22" count="1">
            <x v="71"/>
          </reference>
        </references>
      </pivotArea>
    </format>
    <format dxfId="570">
      <pivotArea dataOnly="0" labelOnly="1" fieldPosition="0">
        <references count="5">
          <reference field="11" count="1" selected="0">
            <x v="15"/>
          </reference>
          <reference field="13" count="1" selected="0">
            <x v="4"/>
          </reference>
          <reference field="15" count="1" selected="0">
            <x v="43"/>
          </reference>
          <reference field="21" count="1" selected="0">
            <x v="111"/>
          </reference>
          <reference field="22" count="1">
            <x v="31"/>
          </reference>
        </references>
      </pivotArea>
    </format>
    <format dxfId="569">
      <pivotArea dataOnly="0" labelOnly="1" fieldPosition="0">
        <references count="5">
          <reference field="11" count="1" selected="0">
            <x v="15"/>
          </reference>
          <reference field="13" count="1" selected="0">
            <x v="4"/>
          </reference>
          <reference field="15" count="1" selected="0">
            <x v="43"/>
          </reference>
          <reference field="21" count="1" selected="0">
            <x v="112"/>
          </reference>
          <reference field="22" count="1">
            <x v="93"/>
          </reference>
        </references>
      </pivotArea>
    </format>
    <format dxfId="568">
      <pivotArea dataOnly="0" labelOnly="1" fieldPosition="0">
        <references count="5">
          <reference field="11" count="1" selected="0">
            <x v="16"/>
          </reference>
          <reference field="13" count="1" selected="0">
            <x v="0"/>
          </reference>
          <reference field="15" count="1" selected="0">
            <x v="17"/>
          </reference>
          <reference field="21" count="1" selected="0">
            <x v="26"/>
          </reference>
          <reference field="22" count="1">
            <x v="97"/>
          </reference>
        </references>
      </pivotArea>
    </format>
    <format dxfId="567">
      <pivotArea dataOnly="0" labelOnly="1" fieldPosition="0">
        <references count="5">
          <reference field="11" count="1" selected="0">
            <x v="16"/>
          </reference>
          <reference field="13" count="1" selected="0">
            <x v="0"/>
          </reference>
          <reference field="15" count="1" selected="0">
            <x v="17"/>
          </reference>
          <reference field="21" count="1" selected="0">
            <x v="41"/>
          </reference>
          <reference field="22" count="1">
            <x v="79"/>
          </reference>
        </references>
      </pivotArea>
    </format>
    <format dxfId="566">
      <pivotArea dataOnly="0" labelOnly="1" fieldPosition="0">
        <references count="5">
          <reference field="11" count="1" selected="0">
            <x v="16"/>
          </reference>
          <reference field="13" count="1" selected="0">
            <x v="0"/>
          </reference>
          <reference field="15" count="1" selected="0">
            <x v="17"/>
          </reference>
          <reference field="21" count="1" selected="0">
            <x v="42"/>
          </reference>
          <reference field="22" count="1">
            <x v="75"/>
          </reference>
        </references>
      </pivotArea>
    </format>
    <format dxfId="565">
      <pivotArea dataOnly="0" labelOnly="1" fieldPosition="0">
        <references count="5">
          <reference field="11" count="1" selected="0">
            <x v="16"/>
          </reference>
          <reference field="13" count="1" selected="0">
            <x v="0"/>
          </reference>
          <reference field="15" count="1" selected="0">
            <x v="17"/>
          </reference>
          <reference field="21" count="1" selected="0">
            <x v="47"/>
          </reference>
          <reference field="22" count="1">
            <x v="148"/>
          </reference>
        </references>
      </pivotArea>
    </format>
    <format dxfId="564">
      <pivotArea dataOnly="0" labelOnly="1" fieldPosition="0">
        <references count="5">
          <reference field="11" count="1" selected="0">
            <x v="16"/>
          </reference>
          <reference field="13" count="1" selected="0">
            <x v="0"/>
          </reference>
          <reference field="15" count="1" selected="0">
            <x v="17"/>
          </reference>
          <reference field="21" count="1" selected="0">
            <x v="52"/>
          </reference>
          <reference field="22" count="1">
            <x v="48"/>
          </reference>
        </references>
      </pivotArea>
    </format>
    <format dxfId="563">
      <pivotArea dataOnly="0" labelOnly="1" fieldPosition="0">
        <references count="5">
          <reference field="11" count="1" selected="0">
            <x v="16"/>
          </reference>
          <reference field="13" count="1" selected="0">
            <x v="0"/>
          </reference>
          <reference field="15" count="1" selected="0">
            <x v="17"/>
          </reference>
          <reference field="21" count="1" selected="0">
            <x v="57"/>
          </reference>
          <reference field="22" count="1">
            <x v="104"/>
          </reference>
        </references>
      </pivotArea>
    </format>
    <format dxfId="562">
      <pivotArea dataOnly="0" labelOnly="1" fieldPosition="0">
        <references count="5">
          <reference field="11" count="1" selected="0">
            <x v="16"/>
          </reference>
          <reference field="13" count="1" selected="0">
            <x v="0"/>
          </reference>
          <reference field="15" count="1" selected="0">
            <x v="17"/>
          </reference>
          <reference field="21" count="1" selected="0">
            <x v="97"/>
          </reference>
          <reference field="22" count="1">
            <x v="125"/>
          </reference>
        </references>
      </pivotArea>
    </format>
    <format dxfId="561">
      <pivotArea dataOnly="0" labelOnly="1" fieldPosition="0">
        <references count="5">
          <reference field="11" count="1" selected="0">
            <x v="16"/>
          </reference>
          <reference field="13" count="1" selected="0">
            <x v="0"/>
          </reference>
          <reference field="15" count="1" selected="0">
            <x v="17"/>
          </reference>
          <reference field="21" count="1" selected="0">
            <x v="103"/>
          </reference>
          <reference field="22" count="1">
            <x v="92"/>
          </reference>
        </references>
      </pivotArea>
    </format>
    <format dxfId="560">
      <pivotArea dataOnly="0" labelOnly="1" fieldPosition="0">
        <references count="5">
          <reference field="11" count="1" selected="0">
            <x v="16"/>
          </reference>
          <reference field="13" count="1" selected="0">
            <x v="0"/>
          </reference>
          <reference field="15" count="1" selected="0">
            <x v="17"/>
          </reference>
          <reference field="21" count="1" selected="0">
            <x v="106"/>
          </reference>
          <reference field="22" count="1">
            <x v="46"/>
          </reference>
        </references>
      </pivotArea>
    </format>
    <format dxfId="559">
      <pivotArea dataOnly="0" labelOnly="1" fieldPosition="0">
        <references count="5">
          <reference field="11" count="1" selected="0">
            <x v="16"/>
          </reference>
          <reference field="13" count="1" selected="0">
            <x v="0"/>
          </reference>
          <reference field="15" count="1" selected="0">
            <x v="17"/>
          </reference>
          <reference field="21" count="1" selected="0">
            <x v="126"/>
          </reference>
          <reference field="22" count="1">
            <x v="87"/>
          </reference>
        </references>
      </pivotArea>
    </format>
    <format dxfId="558">
      <pivotArea dataOnly="0" labelOnly="1" fieldPosition="0">
        <references count="5">
          <reference field="11" count="1" selected="0">
            <x v="16"/>
          </reference>
          <reference field="13" count="1" selected="0">
            <x v="0"/>
          </reference>
          <reference field="15" count="1" selected="0">
            <x v="17"/>
          </reference>
          <reference field="21" count="1" selected="0">
            <x v="129"/>
          </reference>
          <reference field="22" count="1">
            <x v="40"/>
          </reference>
        </references>
      </pivotArea>
    </format>
    <format dxfId="557">
      <pivotArea dataOnly="0" labelOnly="1" fieldPosition="0">
        <references count="5">
          <reference field="11" count="1" selected="0">
            <x v="16"/>
          </reference>
          <reference field="13" count="1" selected="0">
            <x v="0"/>
          </reference>
          <reference field="15" count="1" selected="0">
            <x v="17"/>
          </reference>
          <reference field="21" count="1" selected="0">
            <x v="130"/>
          </reference>
          <reference field="22" count="1">
            <x v="59"/>
          </reference>
        </references>
      </pivotArea>
    </format>
    <format dxfId="556">
      <pivotArea dataOnly="0" labelOnly="1" fieldPosition="0">
        <references count="5">
          <reference field="11" count="1" selected="0">
            <x v="16"/>
          </reference>
          <reference field="13" count="1" selected="0">
            <x v="0"/>
          </reference>
          <reference field="15" count="1" selected="0">
            <x v="17"/>
          </reference>
          <reference field="21" count="1" selected="0">
            <x v="133"/>
          </reference>
          <reference field="22" count="1">
            <x v="63"/>
          </reference>
        </references>
      </pivotArea>
    </format>
    <format dxfId="555">
      <pivotArea dataOnly="0" labelOnly="1" fieldPosition="0">
        <references count="5">
          <reference field="11" count="1" selected="0">
            <x v="16"/>
          </reference>
          <reference field="13" count="1" selected="0">
            <x v="0"/>
          </reference>
          <reference field="15" count="1" selected="0">
            <x v="17"/>
          </reference>
          <reference field="21" count="1" selected="0">
            <x v="134"/>
          </reference>
          <reference field="22" count="1">
            <x v="65"/>
          </reference>
        </references>
      </pivotArea>
    </format>
    <format dxfId="554">
      <pivotArea dataOnly="0" labelOnly="1" fieldPosition="0">
        <references count="5">
          <reference field="11" count="1" selected="0">
            <x v="16"/>
          </reference>
          <reference field="13" count="1" selected="0">
            <x v="0"/>
          </reference>
          <reference field="15" count="1" selected="0">
            <x v="17"/>
          </reference>
          <reference field="21" count="1" selected="0">
            <x v="140"/>
          </reference>
          <reference field="22" count="1">
            <x v="84"/>
          </reference>
        </references>
      </pivotArea>
    </format>
    <format dxfId="553">
      <pivotArea outline="0" collapsedLevelsAreSubtotals="1" fieldPosition="0"/>
    </format>
    <format dxfId="552">
      <pivotArea dataOnly="0" labelOnly="1" outline="0" axis="axisValues" fieldPosition="0"/>
    </format>
    <format dxfId="551">
      <pivotArea type="all" dataOnly="0" outline="0" fieldPosition="0"/>
    </format>
    <format dxfId="550">
      <pivotArea outline="0" collapsedLevelsAreSubtotals="1" fieldPosition="0"/>
    </format>
    <format dxfId="549">
      <pivotArea field="11" type="button" dataOnly="0" labelOnly="1" outline="0" axis="axisRow" fieldPosition="0"/>
    </format>
    <format dxfId="548">
      <pivotArea dataOnly="0" labelOnly="1" fieldPosition="0">
        <references count="1">
          <reference field="11" count="0"/>
        </references>
      </pivotArea>
    </format>
    <format dxfId="547">
      <pivotArea dataOnly="0" labelOnly="1" grandRow="1" outline="0" fieldPosition="0"/>
    </format>
    <format dxfId="546">
      <pivotArea dataOnly="0" labelOnly="1" fieldPosition="0">
        <references count="2">
          <reference field="11" count="1" selected="0">
            <x v="0"/>
          </reference>
          <reference field="15" count="1">
            <x v="11"/>
          </reference>
        </references>
      </pivotArea>
    </format>
    <format dxfId="545">
      <pivotArea dataOnly="0" labelOnly="1" fieldPosition="0">
        <references count="2">
          <reference field="11" count="1" selected="0">
            <x v="1"/>
          </reference>
          <reference field="15" count="2">
            <x v="15"/>
            <x v="24"/>
          </reference>
        </references>
      </pivotArea>
    </format>
    <format dxfId="544">
      <pivotArea dataOnly="0" labelOnly="1" fieldPosition="0">
        <references count="2">
          <reference field="11" count="1" selected="0">
            <x v="2"/>
          </reference>
          <reference field="15" count="1">
            <x v="0"/>
          </reference>
        </references>
      </pivotArea>
    </format>
    <format dxfId="543">
      <pivotArea dataOnly="0" labelOnly="1" fieldPosition="0">
        <references count="2">
          <reference field="11" count="1" selected="0">
            <x v="3"/>
          </reference>
          <reference field="15" count="8">
            <x v="4"/>
            <x v="5"/>
            <x v="6"/>
            <x v="12"/>
            <x v="30"/>
            <x v="33"/>
            <x v="38"/>
            <x v="56"/>
          </reference>
        </references>
      </pivotArea>
    </format>
    <format dxfId="542">
      <pivotArea dataOnly="0" labelOnly="1" fieldPosition="0">
        <references count="2">
          <reference field="11" count="1" selected="0">
            <x v="4"/>
          </reference>
          <reference field="15" count="6">
            <x v="1"/>
            <x v="7"/>
            <x v="14"/>
            <x v="28"/>
            <x v="32"/>
            <x v="46"/>
          </reference>
        </references>
      </pivotArea>
    </format>
    <format dxfId="541">
      <pivotArea dataOnly="0" labelOnly="1" fieldPosition="0">
        <references count="2">
          <reference field="11" count="1" selected="0">
            <x v="5"/>
          </reference>
          <reference field="15" count="1">
            <x v="34"/>
          </reference>
        </references>
      </pivotArea>
    </format>
    <format dxfId="540">
      <pivotArea dataOnly="0" labelOnly="1" fieldPosition="0">
        <references count="2">
          <reference field="11" count="1" selected="0">
            <x v="6"/>
          </reference>
          <reference field="15" count="2">
            <x v="29"/>
            <x v="53"/>
          </reference>
        </references>
      </pivotArea>
    </format>
    <format dxfId="539">
      <pivotArea dataOnly="0" labelOnly="1" fieldPosition="0">
        <references count="2">
          <reference field="11" count="1" selected="0">
            <x v="7"/>
          </reference>
          <reference field="15" count="7">
            <x v="31"/>
            <x v="36"/>
            <x v="42"/>
            <x v="47"/>
            <x v="48"/>
            <x v="50"/>
            <x v="54"/>
          </reference>
        </references>
      </pivotArea>
    </format>
    <format dxfId="538">
      <pivotArea dataOnly="0" labelOnly="1" fieldPosition="0">
        <references count="2">
          <reference field="11" count="1" selected="0">
            <x v="8"/>
          </reference>
          <reference field="15" count="1">
            <x v="40"/>
          </reference>
        </references>
      </pivotArea>
    </format>
    <format dxfId="537">
      <pivotArea dataOnly="0" labelOnly="1" fieldPosition="0">
        <references count="2">
          <reference field="11" count="1" selected="0">
            <x v="9"/>
          </reference>
          <reference field="15" count="1">
            <x v="10"/>
          </reference>
        </references>
      </pivotArea>
    </format>
    <format dxfId="536">
      <pivotArea dataOnly="0" labelOnly="1" fieldPosition="0">
        <references count="2">
          <reference field="11" count="1" selected="0">
            <x v="10"/>
          </reference>
          <reference field="15" count="4">
            <x v="13"/>
            <x v="22"/>
            <x v="23"/>
            <x v="51"/>
          </reference>
        </references>
      </pivotArea>
    </format>
    <format dxfId="535">
      <pivotArea dataOnly="0" labelOnly="1" fieldPosition="0">
        <references count="2">
          <reference field="11" count="1" selected="0">
            <x v="11"/>
          </reference>
          <reference field="15" count="6">
            <x v="8"/>
            <x v="9"/>
            <x v="16"/>
            <x v="19"/>
            <x v="37"/>
            <x v="45"/>
          </reference>
        </references>
      </pivotArea>
    </format>
    <format dxfId="534">
      <pivotArea dataOnly="0" labelOnly="1" fieldPosition="0">
        <references count="2">
          <reference field="11" count="1" selected="0">
            <x v="12"/>
          </reference>
          <reference field="15" count="11">
            <x v="2"/>
            <x v="3"/>
            <x v="20"/>
            <x v="25"/>
            <x v="26"/>
            <x v="27"/>
            <x v="35"/>
            <x v="39"/>
            <x v="44"/>
            <x v="49"/>
            <x v="55"/>
          </reference>
        </references>
      </pivotArea>
    </format>
    <format dxfId="533">
      <pivotArea dataOnly="0" labelOnly="1" fieldPosition="0">
        <references count="2">
          <reference field="11" count="1" selected="0">
            <x v="13"/>
          </reference>
          <reference field="15" count="1">
            <x v="18"/>
          </reference>
        </references>
      </pivotArea>
    </format>
    <format dxfId="532">
      <pivotArea dataOnly="0" labelOnly="1" fieldPosition="0">
        <references count="2">
          <reference field="11" count="1" selected="0">
            <x v="14"/>
          </reference>
          <reference field="15" count="1">
            <x v="52"/>
          </reference>
        </references>
      </pivotArea>
    </format>
    <format dxfId="531">
      <pivotArea dataOnly="0" labelOnly="1" fieldPosition="0">
        <references count="2">
          <reference field="11" count="1" selected="0">
            <x v="15"/>
          </reference>
          <reference field="15" count="3">
            <x v="21"/>
            <x v="41"/>
            <x v="43"/>
          </reference>
        </references>
      </pivotArea>
    </format>
    <format dxfId="530">
      <pivotArea dataOnly="0" labelOnly="1" fieldPosition="0">
        <references count="2">
          <reference field="11" count="1" selected="0">
            <x v="16"/>
          </reference>
          <reference field="15" count="1">
            <x v="17"/>
          </reference>
        </references>
      </pivotArea>
    </format>
    <format dxfId="529">
      <pivotArea dataOnly="0" labelOnly="1" fieldPosition="0">
        <references count="3">
          <reference field="11" count="1" selected="0">
            <x v="0"/>
          </reference>
          <reference field="13" count="1">
            <x v="1"/>
          </reference>
          <reference field="15" count="1" selected="0">
            <x v="11"/>
          </reference>
        </references>
      </pivotArea>
    </format>
    <format dxfId="528">
      <pivotArea dataOnly="0" labelOnly="1" fieldPosition="0">
        <references count="3">
          <reference field="11" count="1" selected="0">
            <x v="1"/>
          </reference>
          <reference field="13" count="1">
            <x v="6"/>
          </reference>
          <reference field="15" count="1" selected="0">
            <x v="15"/>
          </reference>
        </references>
      </pivotArea>
    </format>
    <format dxfId="527">
      <pivotArea dataOnly="0" labelOnly="1" fieldPosition="0">
        <references count="3">
          <reference field="11" count="1" selected="0">
            <x v="1"/>
          </reference>
          <reference field="13" count="1">
            <x v="6"/>
          </reference>
          <reference field="15" count="1" selected="0">
            <x v="24"/>
          </reference>
        </references>
      </pivotArea>
    </format>
    <format dxfId="526">
      <pivotArea dataOnly="0" labelOnly="1" fieldPosition="0">
        <references count="3">
          <reference field="11" count="1" selected="0">
            <x v="2"/>
          </reference>
          <reference field="13" count="1">
            <x v="7"/>
          </reference>
          <reference field="15" count="1" selected="0">
            <x v="0"/>
          </reference>
        </references>
      </pivotArea>
    </format>
    <format dxfId="525">
      <pivotArea dataOnly="0" labelOnly="1" fieldPosition="0">
        <references count="3">
          <reference field="11" count="1" selected="0">
            <x v="3"/>
          </reference>
          <reference field="13" count="1">
            <x v="7"/>
          </reference>
          <reference field="15" count="1" selected="0">
            <x v="4"/>
          </reference>
        </references>
      </pivotArea>
    </format>
    <format dxfId="524">
      <pivotArea dataOnly="0" labelOnly="1" fieldPosition="0">
        <references count="3">
          <reference field="11" count="1" selected="0">
            <x v="3"/>
          </reference>
          <reference field="13" count="1">
            <x v="7"/>
          </reference>
          <reference field="15" count="1" selected="0">
            <x v="5"/>
          </reference>
        </references>
      </pivotArea>
    </format>
    <format dxfId="523">
      <pivotArea dataOnly="0" labelOnly="1" fieldPosition="0">
        <references count="3">
          <reference field="11" count="1" selected="0">
            <x v="3"/>
          </reference>
          <reference field="13" count="1">
            <x v="7"/>
          </reference>
          <reference field="15" count="1" selected="0">
            <x v="6"/>
          </reference>
        </references>
      </pivotArea>
    </format>
    <format dxfId="522">
      <pivotArea dataOnly="0" labelOnly="1" fieldPosition="0">
        <references count="3">
          <reference field="11" count="1" selected="0">
            <x v="3"/>
          </reference>
          <reference field="13" count="1">
            <x v="7"/>
          </reference>
          <reference field="15" count="1" selected="0">
            <x v="12"/>
          </reference>
        </references>
      </pivotArea>
    </format>
    <format dxfId="521">
      <pivotArea dataOnly="0" labelOnly="1" fieldPosition="0">
        <references count="3">
          <reference field="11" count="1" selected="0">
            <x v="3"/>
          </reference>
          <reference field="13" count="1">
            <x v="7"/>
          </reference>
          <reference field="15" count="1" selected="0">
            <x v="30"/>
          </reference>
        </references>
      </pivotArea>
    </format>
    <format dxfId="520">
      <pivotArea dataOnly="0" labelOnly="1" fieldPosition="0">
        <references count="3">
          <reference field="11" count="1" selected="0">
            <x v="3"/>
          </reference>
          <reference field="13" count="1">
            <x v="7"/>
          </reference>
          <reference field="15" count="1" selected="0">
            <x v="33"/>
          </reference>
        </references>
      </pivotArea>
    </format>
    <format dxfId="519">
      <pivotArea dataOnly="0" labelOnly="1" fieldPosition="0">
        <references count="3">
          <reference field="11" count="1" selected="0">
            <x v="3"/>
          </reference>
          <reference field="13" count="1">
            <x v="7"/>
          </reference>
          <reference field="15" count="1" selected="0">
            <x v="38"/>
          </reference>
        </references>
      </pivotArea>
    </format>
    <format dxfId="518">
      <pivotArea dataOnly="0" labelOnly="1" fieldPosition="0">
        <references count="3">
          <reference field="11" count="1" selected="0">
            <x v="3"/>
          </reference>
          <reference field="13" count="1">
            <x v="7"/>
          </reference>
          <reference field="15" count="1" selected="0">
            <x v="56"/>
          </reference>
        </references>
      </pivotArea>
    </format>
    <format dxfId="517">
      <pivotArea dataOnly="0" labelOnly="1" fieldPosition="0">
        <references count="3">
          <reference field="11" count="1" selected="0">
            <x v="4"/>
          </reference>
          <reference field="13" count="1">
            <x v="2"/>
          </reference>
          <reference field="15" count="1" selected="0">
            <x v="1"/>
          </reference>
        </references>
      </pivotArea>
    </format>
    <format dxfId="516">
      <pivotArea dataOnly="0" labelOnly="1" fieldPosition="0">
        <references count="3">
          <reference field="11" count="1" selected="0">
            <x v="4"/>
          </reference>
          <reference field="13" count="1">
            <x v="2"/>
          </reference>
          <reference field="15" count="1" selected="0">
            <x v="7"/>
          </reference>
        </references>
      </pivotArea>
    </format>
    <format dxfId="515">
      <pivotArea dataOnly="0" labelOnly="1" fieldPosition="0">
        <references count="3">
          <reference field="11" count="1" selected="0">
            <x v="4"/>
          </reference>
          <reference field="13" count="1">
            <x v="2"/>
          </reference>
          <reference field="15" count="1" selected="0">
            <x v="14"/>
          </reference>
        </references>
      </pivotArea>
    </format>
    <format dxfId="514">
      <pivotArea dataOnly="0" labelOnly="1" fieldPosition="0">
        <references count="3">
          <reference field="11" count="1" selected="0">
            <x v="4"/>
          </reference>
          <reference field="13" count="1">
            <x v="2"/>
          </reference>
          <reference field="15" count="1" selected="0">
            <x v="28"/>
          </reference>
        </references>
      </pivotArea>
    </format>
    <format dxfId="513">
      <pivotArea dataOnly="0" labelOnly="1" fieldPosition="0">
        <references count="3">
          <reference field="11" count="1" selected="0">
            <x v="4"/>
          </reference>
          <reference field="13" count="1">
            <x v="2"/>
          </reference>
          <reference field="15" count="1" selected="0">
            <x v="32"/>
          </reference>
        </references>
      </pivotArea>
    </format>
    <format dxfId="512">
      <pivotArea dataOnly="0" labelOnly="1" fieldPosition="0">
        <references count="3">
          <reference field="11" count="1" selected="0">
            <x v="4"/>
          </reference>
          <reference field="13" count="1">
            <x v="5"/>
          </reference>
          <reference field="15" count="1" selected="0">
            <x v="46"/>
          </reference>
        </references>
      </pivotArea>
    </format>
    <format dxfId="511">
      <pivotArea dataOnly="0" labelOnly="1" fieldPosition="0">
        <references count="3">
          <reference field="11" count="1" selected="0">
            <x v="5"/>
          </reference>
          <reference field="13" count="1">
            <x v="0"/>
          </reference>
          <reference field="15" count="1" selected="0">
            <x v="34"/>
          </reference>
        </references>
      </pivotArea>
    </format>
    <format dxfId="510">
      <pivotArea dataOnly="0" labelOnly="1" fieldPosition="0">
        <references count="3">
          <reference field="11" count="1" selected="0">
            <x v="6"/>
          </reference>
          <reference field="13" count="1">
            <x v="4"/>
          </reference>
          <reference field="15" count="1" selected="0">
            <x v="29"/>
          </reference>
        </references>
      </pivotArea>
    </format>
    <format dxfId="509">
      <pivotArea dataOnly="0" labelOnly="1" fieldPosition="0">
        <references count="3">
          <reference field="11" count="1" selected="0">
            <x v="6"/>
          </reference>
          <reference field="13" count="1">
            <x v="4"/>
          </reference>
          <reference field="15" count="1" selected="0">
            <x v="53"/>
          </reference>
        </references>
      </pivotArea>
    </format>
    <format dxfId="508">
      <pivotArea dataOnly="0" labelOnly="1" fieldPosition="0">
        <references count="3">
          <reference field="11" count="1" selected="0">
            <x v="7"/>
          </reference>
          <reference field="13" count="1">
            <x v="5"/>
          </reference>
          <reference field="15" count="1" selected="0">
            <x v="31"/>
          </reference>
        </references>
      </pivotArea>
    </format>
    <format dxfId="507">
      <pivotArea dataOnly="0" labelOnly="1" fieldPosition="0">
        <references count="3">
          <reference field="11" count="1" selected="0">
            <x v="7"/>
          </reference>
          <reference field="13" count="1">
            <x v="5"/>
          </reference>
          <reference field="15" count="1" selected="0">
            <x v="36"/>
          </reference>
        </references>
      </pivotArea>
    </format>
    <format dxfId="506">
      <pivotArea dataOnly="0" labelOnly="1" fieldPosition="0">
        <references count="3">
          <reference field="11" count="1" selected="0">
            <x v="7"/>
          </reference>
          <reference field="13" count="1">
            <x v="5"/>
          </reference>
          <reference field="15" count="1" selected="0">
            <x v="42"/>
          </reference>
        </references>
      </pivotArea>
    </format>
    <format dxfId="505">
      <pivotArea dataOnly="0" labelOnly="1" fieldPosition="0">
        <references count="3">
          <reference field="11" count="1" selected="0">
            <x v="7"/>
          </reference>
          <reference field="13" count="1">
            <x v="5"/>
          </reference>
          <reference field="15" count="1" selected="0">
            <x v="47"/>
          </reference>
        </references>
      </pivotArea>
    </format>
    <format dxfId="504">
      <pivotArea dataOnly="0" labelOnly="1" fieldPosition="0">
        <references count="3">
          <reference field="11" count="1" selected="0">
            <x v="7"/>
          </reference>
          <reference field="13" count="1">
            <x v="5"/>
          </reference>
          <reference field="15" count="1" selected="0">
            <x v="48"/>
          </reference>
        </references>
      </pivotArea>
    </format>
    <format dxfId="503">
      <pivotArea dataOnly="0" labelOnly="1" fieldPosition="0">
        <references count="3">
          <reference field="11" count="1" selected="0">
            <x v="7"/>
          </reference>
          <reference field="13" count="1">
            <x v="5"/>
          </reference>
          <reference field="15" count="1" selected="0">
            <x v="50"/>
          </reference>
        </references>
      </pivotArea>
    </format>
    <format dxfId="502">
      <pivotArea dataOnly="0" labelOnly="1" fieldPosition="0">
        <references count="3">
          <reference field="11" count="1" selected="0">
            <x v="7"/>
          </reference>
          <reference field="13" count="1">
            <x v="3"/>
          </reference>
          <reference field="15" count="1" selected="0">
            <x v="54"/>
          </reference>
        </references>
      </pivotArea>
    </format>
    <format dxfId="501">
      <pivotArea dataOnly="0" labelOnly="1" fieldPosition="0">
        <references count="3">
          <reference field="11" count="1" selected="0">
            <x v="8"/>
          </reference>
          <reference field="13" count="1">
            <x v="1"/>
          </reference>
          <reference field="15" count="1" selected="0">
            <x v="40"/>
          </reference>
        </references>
      </pivotArea>
    </format>
    <format dxfId="500">
      <pivotArea dataOnly="0" labelOnly="1" fieldPosition="0">
        <references count="3">
          <reference field="11" count="1" selected="0">
            <x v="9"/>
          </reference>
          <reference field="13" count="1">
            <x v="1"/>
          </reference>
          <reference field="15" count="1" selected="0">
            <x v="10"/>
          </reference>
        </references>
      </pivotArea>
    </format>
    <format dxfId="499">
      <pivotArea dataOnly="0" labelOnly="1" fieldPosition="0">
        <references count="3">
          <reference field="11" count="1" selected="0">
            <x v="10"/>
          </reference>
          <reference field="13" count="1">
            <x v="4"/>
          </reference>
          <reference field="15" count="1" selected="0">
            <x v="13"/>
          </reference>
        </references>
      </pivotArea>
    </format>
    <format dxfId="498">
      <pivotArea dataOnly="0" labelOnly="1" fieldPosition="0">
        <references count="3">
          <reference field="11" count="1" selected="0">
            <x v="10"/>
          </reference>
          <reference field="13" count="1">
            <x v="4"/>
          </reference>
          <reference field="15" count="1" selected="0">
            <x v="22"/>
          </reference>
        </references>
      </pivotArea>
    </format>
    <format dxfId="497">
      <pivotArea dataOnly="0" labelOnly="1" fieldPosition="0">
        <references count="3">
          <reference field="11" count="1" selected="0">
            <x v="10"/>
          </reference>
          <reference field="13" count="1">
            <x v="4"/>
          </reference>
          <reference field="15" count="1" selected="0">
            <x v="23"/>
          </reference>
        </references>
      </pivotArea>
    </format>
    <format dxfId="496">
      <pivotArea dataOnly="0" labelOnly="1" fieldPosition="0">
        <references count="3">
          <reference field="11" count="1" selected="0">
            <x v="10"/>
          </reference>
          <reference field="13" count="1">
            <x v="4"/>
          </reference>
          <reference field="15" count="1" selected="0">
            <x v="51"/>
          </reference>
        </references>
      </pivotArea>
    </format>
    <format dxfId="495">
      <pivotArea dataOnly="0" labelOnly="1" fieldPosition="0">
        <references count="3">
          <reference field="11" count="1" selected="0">
            <x v="11"/>
          </reference>
          <reference field="13" count="1">
            <x v="1"/>
          </reference>
          <reference field="15" count="1" selected="0">
            <x v="8"/>
          </reference>
        </references>
      </pivotArea>
    </format>
    <format dxfId="494">
      <pivotArea dataOnly="0" labelOnly="1" fieldPosition="0">
        <references count="3">
          <reference field="11" count="1" selected="0">
            <x v="11"/>
          </reference>
          <reference field="13" count="1">
            <x v="7"/>
          </reference>
          <reference field="15" count="1" selected="0">
            <x v="9"/>
          </reference>
        </references>
      </pivotArea>
    </format>
    <format dxfId="493">
      <pivotArea dataOnly="0" labelOnly="1" fieldPosition="0">
        <references count="3">
          <reference field="11" count="1" selected="0">
            <x v="11"/>
          </reference>
          <reference field="13" count="1">
            <x v="4"/>
          </reference>
          <reference field="15" count="1" selected="0">
            <x v="16"/>
          </reference>
        </references>
      </pivotArea>
    </format>
    <format dxfId="492">
      <pivotArea dataOnly="0" labelOnly="1" fieldPosition="0">
        <references count="3">
          <reference field="11" count="1" selected="0">
            <x v="11"/>
          </reference>
          <reference field="13" count="1">
            <x v="4"/>
          </reference>
          <reference field="15" count="1" selected="0">
            <x v="19"/>
          </reference>
        </references>
      </pivotArea>
    </format>
    <format dxfId="491">
      <pivotArea dataOnly="0" labelOnly="1" fieldPosition="0">
        <references count="3">
          <reference field="11" count="1" selected="0">
            <x v="11"/>
          </reference>
          <reference field="13" count="1">
            <x v="4"/>
          </reference>
          <reference field="15" count="1" selected="0">
            <x v="37"/>
          </reference>
        </references>
      </pivotArea>
    </format>
    <format dxfId="490">
      <pivotArea dataOnly="0" labelOnly="1" fieldPosition="0">
        <references count="3">
          <reference field="11" count="1" selected="0">
            <x v="11"/>
          </reference>
          <reference field="13" count="1">
            <x v="7"/>
          </reference>
          <reference field="15" count="1" selected="0">
            <x v="45"/>
          </reference>
        </references>
      </pivotArea>
    </format>
    <format dxfId="489">
      <pivotArea dataOnly="0" labelOnly="1" fieldPosition="0">
        <references count="3">
          <reference field="11" count="1" selected="0">
            <x v="12"/>
          </reference>
          <reference field="13" count="1">
            <x v="5"/>
          </reference>
          <reference field="15" count="1" selected="0">
            <x v="2"/>
          </reference>
        </references>
      </pivotArea>
    </format>
    <format dxfId="488">
      <pivotArea dataOnly="0" labelOnly="1" fieldPosition="0">
        <references count="3">
          <reference field="11" count="1" selected="0">
            <x v="12"/>
          </reference>
          <reference field="13" count="1">
            <x v="1"/>
          </reference>
          <reference field="15" count="1" selected="0">
            <x v="3"/>
          </reference>
        </references>
      </pivotArea>
    </format>
    <format dxfId="487">
      <pivotArea dataOnly="0" labelOnly="1" fieldPosition="0">
        <references count="3">
          <reference field="11" count="1" selected="0">
            <x v="12"/>
          </reference>
          <reference field="13" count="1">
            <x v="1"/>
          </reference>
          <reference field="15" count="1" selected="0">
            <x v="20"/>
          </reference>
        </references>
      </pivotArea>
    </format>
    <format dxfId="486">
      <pivotArea dataOnly="0" labelOnly="1" fieldPosition="0">
        <references count="3">
          <reference field="11" count="1" selected="0">
            <x v="12"/>
          </reference>
          <reference field="13" count="1">
            <x v="5"/>
          </reference>
          <reference field="15" count="1" selected="0">
            <x v="25"/>
          </reference>
        </references>
      </pivotArea>
    </format>
    <format dxfId="485">
      <pivotArea dataOnly="0" labelOnly="1" fieldPosition="0">
        <references count="3">
          <reference field="11" count="1" selected="0">
            <x v="12"/>
          </reference>
          <reference field="13" count="1">
            <x v="1"/>
          </reference>
          <reference field="15" count="1" selected="0">
            <x v="26"/>
          </reference>
        </references>
      </pivotArea>
    </format>
    <format dxfId="484">
      <pivotArea dataOnly="0" labelOnly="1" fieldPosition="0">
        <references count="3">
          <reference field="11" count="1" selected="0">
            <x v="12"/>
          </reference>
          <reference field="13" count="1">
            <x v="1"/>
          </reference>
          <reference field="15" count="1" selected="0">
            <x v="27"/>
          </reference>
        </references>
      </pivotArea>
    </format>
    <format dxfId="483">
      <pivotArea dataOnly="0" labelOnly="1" fieldPosition="0">
        <references count="3">
          <reference field="11" count="1" selected="0">
            <x v="12"/>
          </reference>
          <reference field="13" count="1">
            <x v="1"/>
          </reference>
          <reference field="15" count="1" selected="0">
            <x v="35"/>
          </reference>
        </references>
      </pivotArea>
    </format>
    <format dxfId="482">
      <pivotArea dataOnly="0" labelOnly="1" fieldPosition="0">
        <references count="3">
          <reference field="11" count="1" selected="0">
            <x v="12"/>
          </reference>
          <reference field="13" count="1">
            <x v="1"/>
          </reference>
          <reference field="15" count="1" selected="0">
            <x v="39"/>
          </reference>
        </references>
      </pivotArea>
    </format>
    <format dxfId="481">
      <pivotArea dataOnly="0" labelOnly="1" fieldPosition="0">
        <references count="3">
          <reference field="11" count="1" selected="0">
            <x v="12"/>
          </reference>
          <reference field="13" count="1">
            <x v="1"/>
          </reference>
          <reference field="15" count="1" selected="0">
            <x v="44"/>
          </reference>
        </references>
      </pivotArea>
    </format>
    <format dxfId="480">
      <pivotArea dataOnly="0" labelOnly="1" fieldPosition="0">
        <references count="3">
          <reference field="11" count="1" selected="0">
            <x v="12"/>
          </reference>
          <reference field="13" count="1">
            <x v="5"/>
          </reference>
          <reference field="15" count="1" selected="0">
            <x v="49"/>
          </reference>
        </references>
      </pivotArea>
    </format>
    <format dxfId="479">
      <pivotArea dataOnly="0" labelOnly="1" fieldPosition="0">
        <references count="3">
          <reference field="11" count="1" selected="0">
            <x v="12"/>
          </reference>
          <reference field="13" count="1">
            <x v="1"/>
          </reference>
          <reference field="15" count="1" selected="0">
            <x v="55"/>
          </reference>
        </references>
      </pivotArea>
    </format>
    <format dxfId="478">
      <pivotArea dataOnly="0" labelOnly="1" fieldPosition="0">
        <references count="3">
          <reference field="11" count="1" selected="0">
            <x v="13"/>
          </reference>
          <reference field="13" count="1">
            <x v="1"/>
          </reference>
          <reference field="15" count="1" selected="0">
            <x v="18"/>
          </reference>
        </references>
      </pivotArea>
    </format>
    <format dxfId="477">
      <pivotArea dataOnly="0" labelOnly="1" fieldPosition="0">
        <references count="3">
          <reference field="11" count="1" selected="0">
            <x v="14"/>
          </reference>
          <reference field="13" count="1">
            <x v="1"/>
          </reference>
          <reference field="15" count="1" selected="0">
            <x v="52"/>
          </reference>
        </references>
      </pivotArea>
    </format>
    <format dxfId="476">
      <pivotArea dataOnly="0" labelOnly="1" fieldPosition="0">
        <references count="3">
          <reference field="11" count="1" selected="0">
            <x v="15"/>
          </reference>
          <reference field="13" count="1">
            <x v="4"/>
          </reference>
          <reference field="15" count="1" selected="0">
            <x v="21"/>
          </reference>
        </references>
      </pivotArea>
    </format>
    <format dxfId="475">
      <pivotArea dataOnly="0" labelOnly="1" fieldPosition="0">
        <references count="3">
          <reference field="11" count="1" selected="0">
            <x v="15"/>
          </reference>
          <reference field="13" count="1">
            <x v="4"/>
          </reference>
          <reference field="15" count="1" selected="0">
            <x v="41"/>
          </reference>
        </references>
      </pivotArea>
    </format>
    <format dxfId="474">
      <pivotArea dataOnly="0" labelOnly="1" fieldPosition="0">
        <references count="3">
          <reference field="11" count="1" selected="0">
            <x v="15"/>
          </reference>
          <reference field="13" count="1">
            <x v="4"/>
          </reference>
          <reference field="15" count="1" selected="0">
            <x v="43"/>
          </reference>
        </references>
      </pivotArea>
    </format>
    <format dxfId="473">
      <pivotArea dataOnly="0" labelOnly="1" fieldPosition="0">
        <references count="3">
          <reference field="11" count="1" selected="0">
            <x v="16"/>
          </reference>
          <reference field="13" count="1">
            <x v="0"/>
          </reference>
          <reference field="15" count="1" selected="0">
            <x v="17"/>
          </reference>
        </references>
      </pivotArea>
    </format>
    <format dxfId="472">
      <pivotArea dataOnly="0" labelOnly="1" fieldPosition="0">
        <references count="4">
          <reference field="11" count="1" selected="0">
            <x v="0"/>
          </reference>
          <reference field="13" count="1" selected="0">
            <x v="1"/>
          </reference>
          <reference field="15" count="1" selected="0">
            <x v="11"/>
          </reference>
          <reference field="21" count="1">
            <x v="115"/>
          </reference>
        </references>
      </pivotArea>
    </format>
    <format dxfId="471">
      <pivotArea dataOnly="0" labelOnly="1" fieldPosition="0">
        <references count="4">
          <reference field="11" count="1" selected="0">
            <x v="1"/>
          </reference>
          <reference field="13" count="1" selected="0">
            <x v="6"/>
          </reference>
          <reference field="15" count="1" selected="0">
            <x v="15"/>
          </reference>
          <reference field="21" count="4">
            <x v="65"/>
            <x v="76"/>
            <x v="103"/>
            <x v="110"/>
          </reference>
        </references>
      </pivotArea>
    </format>
    <format dxfId="470">
      <pivotArea dataOnly="0" labelOnly="1" fieldPosition="0">
        <references count="4">
          <reference field="11" count="1" selected="0">
            <x v="1"/>
          </reference>
          <reference field="13" count="1" selected="0">
            <x v="6"/>
          </reference>
          <reference field="15" count="1" selected="0">
            <x v="24"/>
          </reference>
          <reference field="21" count="15">
            <x v="24"/>
            <x v="25"/>
            <x v="38"/>
            <x v="47"/>
            <x v="50"/>
            <x v="51"/>
            <x v="56"/>
            <x v="57"/>
            <x v="63"/>
            <x v="78"/>
            <x v="81"/>
            <x v="94"/>
            <x v="102"/>
            <x v="104"/>
            <x v="114"/>
          </reference>
        </references>
      </pivotArea>
    </format>
    <format dxfId="469">
      <pivotArea dataOnly="0" labelOnly="1" fieldPosition="0">
        <references count="4">
          <reference field="11" count="1" selected="0">
            <x v="2"/>
          </reference>
          <reference field="13" count="1" selected="0">
            <x v="7"/>
          </reference>
          <reference field="15" count="1" selected="0">
            <x v="0"/>
          </reference>
          <reference field="21" count="1">
            <x v="115"/>
          </reference>
        </references>
      </pivotArea>
    </format>
    <format dxfId="468">
      <pivotArea dataOnly="0" labelOnly="1" fieldPosition="0">
        <references count="4">
          <reference field="11" count="1" selected="0">
            <x v="3"/>
          </reference>
          <reference field="13" count="1" selected="0">
            <x v="7"/>
          </reference>
          <reference field="15" count="1" selected="0">
            <x v="4"/>
          </reference>
          <reference field="21" count="4">
            <x v="38"/>
            <x v="118"/>
            <x v="120"/>
            <x v="139"/>
          </reference>
        </references>
      </pivotArea>
    </format>
    <format dxfId="467">
      <pivotArea dataOnly="0" labelOnly="1" fieldPosition="0">
        <references count="4">
          <reference field="11" count="1" selected="0">
            <x v="3"/>
          </reference>
          <reference field="13" count="1" selected="0">
            <x v="7"/>
          </reference>
          <reference field="15" count="1" selected="0">
            <x v="5"/>
          </reference>
          <reference field="21" count="2">
            <x v="106"/>
            <x v="121"/>
          </reference>
        </references>
      </pivotArea>
    </format>
    <format dxfId="466">
      <pivotArea dataOnly="0" labelOnly="1" fieldPosition="0">
        <references count="4">
          <reference field="11" count="1" selected="0">
            <x v="3"/>
          </reference>
          <reference field="13" count="1" selected="0">
            <x v="7"/>
          </reference>
          <reference field="15" count="1" selected="0">
            <x v="6"/>
          </reference>
          <reference field="21" count="1">
            <x v="118"/>
          </reference>
        </references>
      </pivotArea>
    </format>
    <format dxfId="465">
      <pivotArea dataOnly="0" labelOnly="1" fieldPosition="0">
        <references count="4">
          <reference field="11" count="1" selected="0">
            <x v="3"/>
          </reference>
          <reference field="13" count="1" selected="0">
            <x v="7"/>
          </reference>
          <reference field="15" count="1" selected="0">
            <x v="12"/>
          </reference>
          <reference field="21" count="3">
            <x v="77"/>
            <x v="106"/>
            <x v="118"/>
          </reference>
        </references>
      </pivotArea>
    </format>
    <format dxfId="464">
      <pivotArea dataOnly="0" labelOnly="1" fieldPosition="0">
        <references count="4">
          <reference field="11" count="1" selected="0">
            <x v="3"/>
          </reference>
          <reference field="13" count="1" selected="0">
            <x v="7"/>
          </reference>
          <reference field="15" count="1" selected="0">
            <x v="30"/>
          </reference>
          <reference field="21" count="1">
            <x v="118"/>
          </reference>
        </references>
      </pivotArea>
    </format>
    <format dxfId="463">
      <pivotArea dataOnly="0" labelOnly="1" fieldPosition="0">
        <references count="4">
          <reference field="11" count="1" selected="0">
            <x v="3"/>
          </reference>
          <reference field="13" count="1" selected="0">
            <x v="7"/>
          </reference>
          <reference field="15" count="1" selected="0">
            <x v="33"/>
          </reference>
          <reference field="21" count="5">
            <x v="38"/>
            <x v="42"/>
            <x v="52"/>
            <x v="67"/>
            <x v="106"/>
          </reference>
        </references>
      </pivotArea>
    </format>
    <format dxfId="462">
      <pivotArea dataOnly="0" labelOnly="1" fieldPosition="0">
        <references count="4">
          <reference field="11" count="1" selected="0">
            <x v="3"/>
          </reference>
          <reference field="13" count="1" selected="0">
            <x v="7"/>
          </reference>
          <reference field="15" count="1" selected="0">
            <x v="38"/>
          </reference>
          <reference field="21" count="1">
            <x v="119"/>
          </reference>
        </references>
      </pivotArea>
    </format>
    <format dxfId="461">
      <pivotArea dataOnly="0" labelOnly="1" fieldPosition="0">
        <references count="4">
          <reference field="11" count="1" selected="0">
            <x v="3"/>
          </reference>
          <reference field="13" count="1" selected="0">
            <x v="7"/>
          </reference>
          <reference field="15" count="1" selected="0">
            <x v="56"/>
          </reference>
          <reference field="21" count="1">
            <x v="118"/>
          </reference>
        </references>
      </pivotArea>
    </format>
    <format dxfId="460">
      <pivotArea dataOnly="0" labelOnly="1" fieldPosition="0">
        <references count="4">
          <reference field="11" count="1" selected="0">
            <x v="4"/>
          </reference>
          <reference field="13" count="1" selected="0">
            <x v="2"/>
          </reference>
          <reference field="15" count="1" selected="0">
            <x v="1"/>
          </reference>
          <reference field="21" count="14">
            <x v="26"/>
            <x v="28"/>
            <x v="29"/>
            <x v="32"/>
            <x v="34"/>
            <x v="48"/>
            <x v="52"/>
            <x v="70"/>
            <x v="72"/>
            <x v="106"/>
            <x v="124"/>
            <x v="129"/>
            <x v="132"/>
            <x v="139"/>
          </reference>
        </references>
      </pivotArea>
    </format>
    <format dxfId="459">
      <pivotArea dataOnly="0" labelOnly="1" fieldPosition="0">
        <references count="4">
          <reference field="11" count="1" selected="0">
            <x v="4"/>
          </reference>
          <reference field="13" count="1" selected="0">
            <x v="2"/>
          </reference>
          <reference field="15" count="1" selected="0">
            <x v="7"/>
          </reference>
          <reference field="21" count="2">
            <x v="106"/>
            <x v="118"/>
          </reference>
        </references>
      </pivotArea>
    </format>
    <format dxfId="458">
      <pivotArea dataOnly="0" labelOnly="1" fieldPosition="0">
        <references count="4">
          <reference field="11" count="1" selected="0">
            <x v="4"/>
          </reference>
          <reference field="13" count="1" selected="0">
            <x v="2"/>
          </reference>
          <reference field="15" count="1" selected="0">
            <x v="14"/>
          </reference>
          <reference field="21" count="1">
            <x v="117"/>
          </reference>
        </references>
      </pivotArea>
    </format>
    <format dxfId="457">
      <pivotArea dataOnly="0" labelOnly="1" fieldPosition="0">
        <references count="4">
          <reference field="11" count="1" selected="0">
            <x v="4"/>
          </reference>
          <reference field="13" count="1" selected="0">
            <x v="2"/>
          </reference>
          <reference field="15" count="1" selected="0">
            <x v="28"/>
          </reference>
          <reference field="21" count="1">
            <x v="117"/>
          </reference>
        </references>
      </pivotArea>
    </format>
    <format dxfId="456">
      <pivotArea dataOnly="0" labelOnly="1" fieldPosition="0">
        <references count="4">
          <reference field="11" count="1" selected="0">
            <x v="4"/>
          </reference>
          <reference field="13" count="1" selected="0">
            <x v="2"/>
          </reference>
          <reference field="15" count="1" selected="0">
            <x v="32"/>
          </reference>
          <reference field="21" count="2">
            <x v="40"/>
            <x v="117"/>
          </reference>
        </references>
      </pivotArea>
    </format>
    <format dxfId="455">
      <pivotArea dataOnly="0" labelOnly="1" fieldPosition="0">
        <references count="4">
          <reference field="11" count="1" selected="0">
            <x v="4"/>
          </reference>
          <reference field="13" count="1" selected="0">
            <x v="5"/>
          </reference>
          <reference field="15" count="1" selected="0">
            <x v="46"/>
          </reference>
          <reference field="21" count="4">
            <x v="26"/>
            <x v="48"/>
            <x v="52"/>
            <x v="96"/>
          </reference>
        </references>
      </pivotArea>
    </format>
    <format dxfId="454">
      <pivotArea dataOnly="0" labelOnly="1" fieldPosition="0">
        <references count="4">
          <reference field="11" count="1" selected="0">
            <x v="5"/>
          </reference>
          <reference field="13" count="1" selected="0">
            <x v="0"/>
          </reference>
          <reference field="15" count="1" selected="0">
            <x v="34"/>
          </reference>
          <reference field="21" count="11">
            <x v="23"/>
            <x v="25"/>
            <x v="26"/>
            <x v="40"/>
            <x v="45"/>
            <x v="81"/>
            <x v="106"/>
            <x v="115"/>
            <x v="118"/>
            <x v="139"/>
            <x v="141"/>
          </reference>
        </references>
      </pivotArea>
    </format>
    <format dxfId="453">
      <pivotArea dataOnly="0" labelOnly="1" fieldPosition="0">
        <references count="4">
          <reference field="11" count="1" selected="0">
            <x v="6"/>
          </reference>
          <reference field="13" count="1" selected="0">
            <x v="4"/>
          </reference>
          <reference field="15" count="1" selected="0">
            <x v="29"/>
          </reference>
          <reference field="21" count="26">
            <x v="20"/>
            <x v="33"/>
            <x v="35"/>
            <x v="36"/>
            <x v="38"/>
            <x v="48"/>
            <x v="52"/>
            <x v="55"/>
            <x v="59"/>
            <x v="61"/>
            <x v="62"/>
            <x v="63"/>
            <x v="64"/>
            <x v="65"/>
            <x v="73"/>
            <x v="87"/>
            <x v="91"/>
            <x v="92"/>
            <x v="102"/>
            <x v="104"/>
            <x v="125"/>
            <x v="126"/>
            <x v="127"/>
            <x v="128"/>
            <x v="137"/>
            <x v="139"/>
          </reference>
        </references>
      </pivotArea>
    </format>
    <format dxfId="452">
      <pivotArea dataOnly="0" labelOnly="1" fieldPosition="0">
        <references count="4">
          <reference field="11" count="1" selected="0">
            <x v="6"/>
          </reference>
          <reference field="13" count="1" selected="0">
            <x v="4"/>
          </reference>
          <reference field="15" count="1" selected="0">
            <x v="53"/>
          </reference>
          <reference field="21" count="8">
            <x v="68"/>
            <x v="75"/>
            <x v="78"/>
            <x v="81"/>
            <x v="137"/>
            <x v="140"/>
            <x v="143"/>
            <x v="144"/>
          </reference>
        </references>
      </pivotArea>
    </format>
    <format dxfId="451">
      <pivotArea dataOnly="0" labelOnly="1" fieldPosition="0">
        <references count="4">
          <reference field="11" count="1" selected="0">
            <x v="7"/>
          </reference>
          <reference field="13" count="1" selected="0">
            <x v="5"/>
          </reference>
          <reference field="15" count="1" selected="0">
            <x v="31"/>
          </reference>
          <reference field="21" count="5">
            <x v="48"/>
            <x v="78"/>
            <x v="145"/>
            <x v="146"/>
            <x v="147"/>
          </reference>
        </references>
      </pivotArea>
    </format>
    <format dxfId="450">
      <pivotArea dataOnly="0" labelOnly="1" fieldPosition="0">
        <references count="4">
          <reference field="11" count="1" selected="0">
            <x v="7"/>
          </reference>
          <reference field="13" count="1" selected="0">
            <x v="5"/>
          </reference>
          <reference field="15" count="1" selected="0">
            <x v="36"/>
          </reference>
          <reference field="21" count="3">
            <x v="145"/>
            <x v="146"/>
            <x v="147"/>
          </reference>
        </references>
      </pivotArea>
    </format>
    <format dxfId="449">
      <pivotArea dataOnly="0" labelOnly="1" fieldPosition="0">
        <references count="4">
          <reference field="11" count="1" selected="0">
            <x v="7"/>
          </reference>
          <reference field="13" count="1" selected="0">
            <x v="5"/>
          </reference>
          <reference field="15" count="1" selected="0">
            <x v="42"/>
          </reference>
          <reference field="21" count="3">
            <x v="22"/>
            <x v="48"/>
            <x v="97"/>
          </reference>
        </references>
      </pivotArea>
    </format>
    <format dxfId="448">
      <pivotArea dataOnly="0" labelOnly="1" fieldPosition="0">
        <references count="4">
          <reference field="11" count="1" selected="0">
            <x v="7"/>
          </reference>
          <reference field="13" count="1" selected="0">
            <x v="5"/>
          </reference>
          <reference field="15" count="1" selected="0">
            <x v="47"/>
          </reference>
          <reference field="21" count="4">
            <x v="35"/>
            <x v="48"/>
            <x v="52"/>
            <x v="60"/>
          </reference>
        </references>
      </pivotArea>
    </format>
    <format dxfId="447">
      <pivotArea dataOnly="0" labelOnly="1" fieldPosition="0">
        <references count="4">
          <reference field="11" count="1" selected="0">
            <x v="7"/>
          </reference>
          <reference field="13" count="1" selected="0">
            <x v="5"/>
          </reference>
          <reference field="15" count="1" selected="0">
            <x v="48"/>
          </reference>
          <reference field="21" count="13">
            <x v="22"/>
            <x v="30"/>
            <x v="31"/>
            <x v="36"/>
            <x v="38"/>
            <x v="48"/>
            <x v="52"/>
            <x v="58"/>
            <x v="70"/>
            <x v="79"/>
            <x v="133"/>
            <x v="135"/>
            <x v="139"/>
          </reference>
        </references>
      </pivotArea>
    </format>
    <format dxfId="446">
      <pivotArea dataOnly="0" labelOnly="1" fieldPosition="0">
        <references count="4">
          <reference field="11" count="1" selected="0">
            <x v="7"/>
          </reference>
          <reference field="13" count="1" selected="0">
            <x v="5"/>
          </reference>
          <reference field="15" count="1" selected="0">
            <x v="50"/>
          </reference>
          <reference field="21" count="22">
            <x v="22"/>
            <x v="31"/>
            <x v="35"/>
            <x v="37"/>
            <x v="38"/>
            <x v="40"/>
            <x v="41"/>
            <x v="42"/>
            <x v="44"/>
            <x v="47"/>
            <x v="48"/>
            <x v="52"/>
            <x v="81"/>
            <x v="93"/>
            <x v="95"/>
            <x v="97"/>
            <x v="129"/>
            <x v="130"/>
            <x v="134"/>
            <x v="136"/>
            <x v="138"/>
            <x v="140"/>
          </reference>
        </references>
      </pivotArea>
    </format>
    <format dxfId="445">
      <pivotArea dataOnly="0" labelOnly="1" fieldPosition="0">
        <references count="4">
          <reference field="11" count="1" selected="0">
            <x v="7"/>
          </reference>
          <reference field="13" count="1" selected="0">
            <x v="3"/>
          </reference>
          <reference field="15" count="1" selected="0">
            <x v="54"/>
          </reference>
          <reference field="21" count="20">
            <x v="30"/>
            <x v="31"/>
            <x v="35"/>
            <x v="36"/>
            <x v="38"/>
            <x v="39"/>
            <x v="43"/>
            <x v="44"/>
            <x v="48"/>
            <x v="52"/>
            <x v="58"/>
            <x v="60"/>
            <x v="70"/>
            <x v="73"/>
            <x v="74"/>
            <x v="80"/>
            <x v="81"/>
            <x v="96"/>
            <x v="109"/>
            <x v="133"/>
          </reference>
        </references>
      </pivotArea>
    </format>
    <format dxfId="444">
      <pivotArea dataOnly="0" labelOnly="1" fieldPosition="0">
        <references count="4">
          <reference field="11" count="1" selected="0">
            <x v="8"/>
          </reference>
          <reference field="13" count="1" selected="0">
            <x v="1"/>
          </reference>
          <reference field="15" count="1" selected="0">
            <x v="40"/>
          </reference>
          <reference field="21" count="1">
            <x v="115"/>
          </reference>
        </references>
      </pivotArea>
    </format>
    <format dxfId="443">
      <pivotArea dataOnly="0" labelOnly="1" fieldPosition="0">
        <references count="4">
          <reference field="11" count="1" selected="0">
            <x v="9"/>
          </reference>
          <reference field="13" count="1" selected="0">
            <x v="1"/>
          </reference>
          <reference field="15" count="1" selected="0">
            <x v="10"/>
          </reference>
          <reference field="21" count="1">
            <x v="115"/>
          </reference>
        </references>
      </pivotArea>
    </format>
    <format dxfId="442">
      <pivotArea dataOnly="0" labelOnly="1" fieldPosition="0">
        <references count="4">
          <reference field="11" count="1" selected="0">
            <x v="10"/>
          </reference>
          <reference field="13" count="1" selected="0">
            <x v="4"/>
          </reference>
          <reference field="15" count="1" selected="0">
            <x v="13"/>
          </reference>
          <reference field="21" count="50">
            <x v="3"/>
            <x v="10"/>
            <x v="12"/>
            <x v="15"/>
            <x v="17"/>
            <x v="20"/>
            <x v="21"/>
            <x v="22"/>
            <x v="25"/>
            <x v="30"/>
            <x v="31"/>
            <x v="33"/>
            <x v="34"/>
            <x v="35"/>
            <x v="36"/>
            <x v="38"/>
            <x v="40"/>
            <x v="44"/>
            <x v="46"/>
            <x v="47"/>
            <x v="48"/>
            <x v="52"/>
            <x v="53"/>
            <x v="55"/>
            <x v="56"/>
            <x v="58"/>
            <x v="59"/>
            <x v="60"/>
            <x v="61"/>
            <x v="63"/>
            <x v="65"/>
            <x v="67"/>
            <x v="68"/>
            <x v="69"/>
            <x v="72"/>
            <x v="73"/>
            <x v="74"/>
            <x v="75"/>
            <x v="76"/>
            <x v="79"/>
            <x v="82"/>
            <x v="85"/>
            <x v="86"/>
            <x v="88"/>
            <x v="90"/>
            <x v="91"/>
            <x v="94"/>
            <x v="96"/>
            <x v="99"/>
            <x v="106"/>
          </reference>
        </references>
      </pivotArea>
    </format>
    <format dxfId="441">
      <pivotArea dataOnly="0" labelOnly="1" fieldPosition="0">
        <references count="4">
          <reference field="11" count="1" selected="0">
            <x v="10"/>
          </reference>
          <reference field="13" count="1" selected="0">
            <x v="4"/>
          </reference>
          <reference field="15" count="1" selected="0">
            <x v="13"/>
          </reference>
          <reference field="21" count="11">
            <x v="107"/>
            <x v="109"/>
            <x v="110"/>
            <x v="114"/>
            <x v="123"/>
            <x v="124"/>
            <x v="126"/>
            <x v="127"/>
            <x v="131"/>
            <x v="136"/>
            <x v="143"/>
          </reference>
        </references>
      </pivotArea>
    </format>
    <format dxfId="440">
      <pivotArea dataOnly="0" labelOnly="1" fieldPosition="0">
        <references count="4">
          <reference field="11" count="1" selected="0">
            <x v="10"/>
          </reference>
          <reference field="13" count="1" selected="0">
            <x v="4"/>
          </reference>
          <reference field="15" count="1" selected="0">
            <x v="22"/>
          </reference>
          <reference field="21" count="1">
            <x v="46"/>
          </reference>
        </references>
      </pivotArea>
    </format>
    <format dxfId="439">
      <pivotArea dataOnly="0" labelOnly="1" fieldPosition="0">
        <references count="4">
          <reference field="11" count="1" selected="0">
            <x v="10"/>
          </reference>
          <reference field="13" count="1" selected="0">
            <x v="4"/>
          </reference>
          <reference field="15" count="1" selected="0">
            <x v="23"/>
          </reference>
          <reference field="21" count="1">
            <x v="46"/>
          </reference>
        </references>
      </pivotArea>
    </format>
    <format dxfId="438">
      <pivotArea dataOnly="0" labelOnly="1" fieldPosition="0">
        <references count="4">
          <reference field="11" count="1" selected="0">
            <x v="10"/>
          </reference>
          <reference field="13" count="1" selected="0">
            <x v="4"/>
          </reference>
          <reference field="15" count="1" selected="0">
            <x v="51"/>
          </reference>
          <reference field="21" count="18">
            <x v="0"/>
            <x v="1"/>
            <x v="2"/>
            <x v="3"/>
            <x v="4"/>
            <x v="5"/>
            <x v="6"/>
            <x v="7"/>
            <x v="8"/>
            <x v="9"/>
            <x v="10"/>
            <x v="11"/>
            <x v="12"/>
            <x v="13"/>
            <x v="14"/>
            <x v="15"/>
            <x v="16"/>
            <x v="82"/>
          </reference>
        </references>
      </pivotArea>
    </format>
    <format dxfId="437">
      <pivotArea dataOnly="0" labelOnly="1" fieldPosition="0">
        <references count="4">
          <reference field="11" count="1" selected="0">
            <x v="11"/>
          </reference>
          <reference field="13" count="1" selected="0">
            <x v="1"/>
          </reference>
          <reference field="15" count="1" selected="0">
            <x v="8"/>
          </reference>
          <reference field="21" count="2">
            <x v="118"/>
            <x v="121"/>
          </reference>
        </references>
      </pivotArea>
    </format>
    <format dxfId="436">
      <pivotArea dataOnly="0" labelOnly="1" fieldPosition="0">
        <references count="4">
          <reference field="11" count="1" selected="0">
            <x v="11"/>
          </reference>
          <reference field="13" count="1" selected="0">
            <x v="7"/>
          </reference>
          <reference field="15" count="1" selected="0">
            <x v="9"/>
          </reference>
          <reference field="21" count="4">
            <x v="25"/>
            <x v="72"/>
            <x v="97"/>
            <x v="106"/>
          </reference>
        </references>
      </pivotArea>
    </format>
    <format dxfId="435">
      <pivotArea dataOnly="0" labelOnly="1" fieldPosition="0">
        <references count="4">
          <reference field="11" count="1" selected="0">
            <x v="11"/>
          </reference>
          <reference field="13" count="1" selected="0">
            <x v="4"/>
          </reference>
          <reference field="15" count="1" selected="0">
            <x v="16"/>
          </reference>
          <reference field="21" count="5">
            <x v="65"/>
            <x v="81"/>
            <x v="98"/>
            <x v="100"/>
            <x v="101"/>
          </reference>
        </references>
      </pivotArea>
    </format>
    <format dxfId="434">
      <pivotArea dataOnly="0" labelOnly="1" fieldPosition="0">
        <references count="4">
          <reference field="11" count="1" selected="0">
            <x v="11"/>
          </reference>
          <reference field="13" count="1" selected="0">
            <x v="4"/>
          </reference>
          <reference field="15" count="1" selected="0">
            <x v="19"/>
          </reference>
          <reference field="21" count="4">
            <x v="47"/>
            <x v="78"/>
            <x v="102"/>
            <x v="104"/>
          </reference>
        </references>
      </pivotArea>
    </format>
    <format dxfId="433">
      <pivotArea dataOnly="0" labelOnly="1" fieldPosition="0">
        <references count="4">
          <reference field="11" count="1" selected="0">
            <x v="11"/>
          </reference>
          <reference field="13" count="1" selected="0">
            <x v="4"/>
          </reference>
          <reference field="15" count="1" selected="0">
            <x v="37"/>
          </reference>
          <reference field="21" count="5">
            <x v="25"/>
            <x v="81"/>
            <x v="102"/>
            <x v="103"/>
            <x v="104"/>
          </reference>
        </references>
      </pivotArea>
    </format>
    <format dxfId="432">
      <pivotArea dataOnly="0" labelOnly="1" fieldPosition="0">
        <references count="4">
          <reference field="11" count="1" selected="0">
            <x v="11"/>
          </reference>
          <reference field="13" count="1" selected="0">
            <x v="7"/>
          </reference>
          <reference field="15" count="1" selected="0">
            <x v="45"/>
          </reference>
          <reference field="21" count="4">
            <x v="25"/>
            <x v="72"/>
            <x v="97"/>
            <x v="106"/>
          </reference>
        </references>
      </pivotArea>
    </format>
    <format dxfId="431">
      <pivotArea dataOnly="0" labelOnly="1" fieldPosition="0">
        <references count="4">
          <reference field="11" count="1" selected="0">
            <x v="12"/>
          </reference>
          <reference field="13" count="1" selected="0">
            <x v="5"/>
          </reference>
          <reference field="15" count="1" selected="0">
            <x v="2"/>
          </reference>
          <reference field="21" count="11">
            <x v="19"/>
            <x v="25"/>
            <x v="27"/>
            <x v="35"/>
            <x v="36"/>
            <x v="47"/>
            <x v="53"/>
            <x v="56"/>
            <x v="91"/>
            <x v="96"/>
            <x v="106"/>
          </reference>
        </references>
      </pivotArea>
    </format>
    <format dxfId="430">
      <pivotArea dataOnly="0" labelOnly="1" fieldPosition="0">
        <references count="4">
          <reference field="11" count="1" selected="0">
            <x v="12"/>
          </reference>
          <reference field="13" count="1" selected="0">
            <x v="1"/>
          </reference>
          <reference field="15" count="1" selected="0">
            <x v="3"/>
          </reference>
          <reference field="21" count="1">
            <x v="121"/>
          </reference>
        </references>
      </pivotArea>
    </format>
    <format dxfId="429">
      <pivotArea dataOnly="0" labelOnly="1" fieldPosition="0">
        <references count="4">
          <reference field="11" count="1" selected="0">
            <x v="12"/>
          </reference>
          <reference field="13" count="1" selected="0">
            <x v="1"/>
          </reference>
          <reference field="15" count="1" selected="0">
            <x v="20"/>
          </reference>
          <reference field="21" count="9">
            <x v="75"/>
            <x v="81"/>
            <x v="82"/>
            <x v="102"/>
            <x v="104"/>
            <x v="105"/>
            <x v="106"/>
            <x v="109"/>
            <x v="142"/>
          </reference>
        </references>
      </pivotArea>
    </format>
    <format dxfId="428">
      <pivotArea dataOnly="0" labelOnly="1" fieldPosition="0">
        <references count="4">
          <reference field="11" count="1" selected="0">
            <x v="12"/>
          </reference>
          <reference field="13" count="1" selected="0">
            <x v="5"/>
          </reference>
          <reference field="15" count="1" selected="0">
            <x v="25"/>
          </reference>
          <reference field="21" count="6">
            <x v="41"/>
            <x v="42"/>
            <x v="48"/>
            <x v="52"/>
            <x v="137"/>
            <x v="140"/>
          </reference>
        </references>
      </pivotArea>
    </format>
    <format dxfId="427">
      <pivotArea dataOnly="0" labelOnly="1" fieldPosition="0">
        <references count="4">
          <reference field="11" count="1" selected="0">
            <x v="12"/>
          </reference>
          <reference field="13" count="1" selected="0">
            <x v="1"/>
          </reference>
          <reference field="15" count="1" selected="0">
            <x v="26"/>
          </reference>
          <reference field="21" count="11">
            <x v="23"/>
            <x v="30"/>
            <x v="31"/>
            <x v="33"/>
            <x v="36"/>
            <x v="38"/>
            <x v="46"/>
            <x v="48"/>
            <x v="69"/>
            <x v="81"/>
            <x v="106"/>
          </reference>
        </references>
      </pivotArea>
    </format>
    <format dxfId="426">
      <pivotArea dataOnly="0" labelOnly="1" fieldPosition="0">
        <references count="4">
          <reference field="11" count="1" selected="0">
            <x v="12"/>
          </reference>
          <reference field="13" count="1" selected="0">
            <x v="1"/>
          </reference>
          <reference field="15" count="1" selected="0">
            <x v="27"/>
          </reference>
          <reference field="21" count="1">
            <x v="122"/>
          </reference>
        </references>
      </pivotArea>
    </format>
    <format dxfId="425">
      <pivotArea dataOnly="0" labelOnly="1" fieldPosition="0">
        <references count="4">
          <reference field="11" count="1" selected="0">
            <x v="12"/>
          </reference>
          <reference field="13" count="1" selected="0">
            <x v="1"/>
          </reference>
          <reference field="15" count="1" selected="0">
            <x v="35"/>
          </reference>
          <reference field="21" count="2">
            <x v="81"/>
            <x v="118"/>
          </reference>
        </references>
      </pivotArea>
    </format>
    <format dxfId="424">
      <pivotArea dataOnly="0" labelOnly="1" fieldPosition="0">
        <references count="4">
          <reference field="11" count="1" selected="0">
            <x v="12"/>
          </reference>
          <reference field="13" count="1" selected="0">
            <x v="1"/>
          </reference>
          <reference field="15" count="1" selected="0">
            <x v="39"/>
          </reference>
          <reference field="21" count="10">
            <x v="17"/>
            <x v="18"/>
            <x v="22"/>
            <x v="38"/>
            <x v="48"/>
            <x v="52"/>
            <x v="81"/>
            <x v="118"/>
            <x v="137"/>
            <x v="139"/>
          </reference>
        </references>
      </pivotArea>
    </format>
    <format dxfId="423">
      <pivotArea dataOnly="0" labelOnly="1" fieldPosition="0">
        <references count="4">
          <reference field="11" count="1" selected="0">
            <x v="12"/>
          </reference>
          <reference field="13" count="1" selected="0">
            <x v="1"/>
          </reference>
          <reference field="15" count="1" selected="0">
            <x v="44"/>
          </reference>
          <reference field="21" count="14">
            <x v="17"/>
            <x v="18"/>
            <x v="22"/>
            <x v="38"/>
            <x v="49"/>
            <x v="52"/>
            <x v="53"/>
            <x v="80"/>
            <x v="81"/>
            <x v="106"/>
            <x v="126"/>
            <x v="128"/>
            <x v="137"/>
            <x v="139"/>
          </reference>
        </references>
      </pivotArea>
    </format>
    <format dxfId="422">
      <pivotArea dataOnly="0" labelOnly="1" fieldPosition="0">
        <references count="4">
          <reference field="11" count="1" selected="0">
            <x v="12"/>
          </reference>
          <reference field="13" count="1" selected="0">
            <x v="5"/>
          </reference>
          <reference field="15" count="1" selected="0">
            <x v="49"/>
          </reference>
          <reference field="21" count="1">
            <x v="69"/>
          </reference>
        </references>
      </pivotArea>
    </format>
    <format dxfId="421">
      <pivotArea dataOnly="0" labelOnly="1" fieldPosition="0">
        <references count="4">
          <reference field="11" count="1" selected="0">
            <x v="12"/>
          </reference>
          <reference field="13" count="1" selected="0">
            <x v="1"/>
          </reference>
          <reference field="15" count="1" selected="0">
            <x v="55"/>
          </reference>
          <reference field="21" count="1">
            <x v="118"/>
          </reference>
        </references>
      </pivotArea>
    </format>
    <format dxfId="420">
      <pivotArea dataOnly="0" labelOnly="1" fieldPosition="0">
        <references count="4">
          <reference field="11" count="1" selected="0">
            <x v="13"/>
          </reference>
          <reference field="13" count="1" selected="0">
            <x v="1"/>
          </reference>
          <reference field="15" count="1" selected="0">
            <x v="18"/>
          </reference>
          <reference field="21" count="5">
            <x v="25"/>
            <x v="38"/>
            <x v="48"/>
            <x v="73"/>
            <x v="91"/>
          </reference>
        </references>
      </pivotArea>
    </format>
    <format dxfId="419">
      <pivotArea dataOnly="0" labelOnly="1" fieldPosition="0">
        <references count="4">
          <reference field="11" count="1" selected="0">
            <x v="14"/>
          </reference>
          <reference field="13" count="1" selected="0">
            <x v="1"/>
          </reference>
          <reference field="15" count="1" selected="0">
            <x v="52"/>
          </reference>
          <reference field="21" count="1">
            <x v="115"/>
          </reference>
        </references>
      </pivotArea>
    </format>
    <format dxfId="418">
      <pivotArea dataOnly="0" labelOnly="1" fieldPosition="0">
        <references count="4">
          <reference field="11" count="1" selected="0">
            <x v="15"/>
          </reference>
          <reference field="13" count="1" selected="0">
            <x v="4"/>
          </reference>
          <reference field="15" count="1" selected="0">
            <x v="21"/>
          </reference>
          <reference field="21" count="30">
            <x v="17"/>
            <x v="20"/>
            <x v="25"/>
            <x v="41"/>
            <x v="48"/>
            <x v="52"/>
            <x v="53"/>
            <x v="54"/>
            <x v="55"/>
            <x v="56"/>
            <x v="65"/>
            <x v="66"/>
            <x v="71"/>
            <x v="72"/>
            <x v="73"/>
            <x v="75"/>
            <x v="78"/>
            <x v="82"/>
            <x v="83"/>
            <x v="84"/>
            <x v="90"/>
            <x v="91"/>
            <x v="102"/>
            <x v="103"/>
            <x v="105"/>
            <x v="106"/>
            <x v="113"/>
            <x v="123"/>
            <x v="125"/>
            <x v="148"/>
          </reference>
        </references>
      </pivotArea>
    </format>
    <format dxfId="417">
      <pivotArea dataOnly="0" labelOnly="1" fieldPosition="0">
        <references count="4">
          <reference field="11" count="1" selected="0">
            <x v="15"/>
          </reference>
          <reference field="13" count="1" selected="0">
            <x v="4"/>
          </reference>
          <reference field="15" count="1" selected="0">
            <x v="41"/>
          </reference>
          <reference field="21" count="8">
            <x v="89"/>
            <x v="108"/>
            <x v="110"/>
            <x v="115"/>
            <x v="116"/>
            <x v="142"/>
            <x v="149"/>
            <x v="150"/>
          </reference>
        </references>
      </pivotArea>
    </format>
    <format dxfId="416">
      <pivotArea dataOnly="0" labelOnly="1" fieldPosition="0">
        <references count="4">
          <reference field="11" count="1" selected="0">
            <x v="15"/>
          </reference>
          <reference field="13" count="1" selected="0">
            <x v="4"/>
          </reference>
          <reference field="15" count="1" selected="0">
            <x v="43"/>
          </reference>
          <reference field="21" count="3">
            <x v="24"/>
            <x v="111"/>
            <x v="112"/>
          </reference>
        </references>
      </pivotArea>
    </format>
    <format dxfId="415">
      <pivotArea dataOnly="0" labelOnly="1" fieldPosition="0">
        <references count="4">
          <reference field="11" count="1" selected="0">
            <x v="16"/>
          </reference>
          <reference field="13" count="1" selected="0">
            <x v="0"/>
          </reference>
          <reference field="15" count="1" selected="0">
            <x v="17"/>
          </reference>
          <reference field="21" count="15">
            <x v="26"/>
            <x v="41"/>
            <x v="42"/>
            <x v="47"/>
            <x v="52"/>
            <x v="57"/>
            <x v="97"/>
            <x v="103"/>
            <x v="106"/>
            <x v="126"/>
            <x v="129"/>
            <x v="130"/>
            <x v="133"/>
            <x v="134"/>
            <x v="140"/>
          </reference>
        </references>
      </pivotArea>
    </format>
    <format dxfId="414">
      <pivotArea dataOnly="0" labelOnly="1" fieldPosition="0">
        <references count="5">
          <reference field="11" count="1" selected="0">
            <x v="0"/>
          </reference>
          <reference field="13" count="1" selected="0">
            <x v="1"/>
          </reference>
          <reference field="15" count="1" selected="0">
            <x v="11"/>
          </reference>
          <reference field="21" count="1" selected="0">
            <x v="115"/>
          </reference>
          <reference field="22" count="1">
            <x v="145"/>
          </reference>
        </references>
      </pivotArea>
    </format>
    <format dxfId="413">
      <pivotArea dataOnly="0" labelOnly="1" fieldPosition="0">
        <references count="5">
          <reference field="11" count="1" selected="0">
            <x v="1"/>
          </reference>
          <reference field="13" count="1" selected="0">
            <x v="6"/>
          </reference>
          <reference field="15" count="1" selected="0">
            <x v="15"/>
          </reference>
          <reference field="21" count="1" selected="0">
            <x v="65"/>
          </reference>
          <reference field="22" count="1">
            <x v="134"/>
          </reference>
        </references>
      </pivotArea>
    </format>
    <format dxfId="412">
      <pivotArea dataOnly="0" labelOnly="1" fieldPosition="0">
        <references count="5">
          <reference field="11" count="1" selected="0">
            <x v="1"/>
          </reference>
          <reference field="13" count="1" selected="0">
            <x v="6"/>
          </reference>
          <reference field="15" count="1" selected="0">
            <x v="15"/>
          </reference>
          <reference field="21" count="1" selected="0">
            <x v="76"/>
          </reference>
          <reference field="22" count="1">
            <x v="118"/>
          </reference>
        </references>
      </pivotArea>
    </format>
    <format dxfId="411">
      <pivotArea dataOnly="0" labelOnly="1" fieldPosition="0">
        <references count="5">
          <reference field="11" count="1" selected="0">
            <x v="1"/>
          </reference>
          <reference field="13" count="1" selected="0">
            <x v="6"/>
          </reference>
          <reference field="15" count="1" selected="0">
            <x v="15"/>
          </reference>
          <reference field="21" count="1" selected="0">
            <x v="103"/>
          </reference>
          <reference field="22" count="1">
            <x v="92"/>
          </reference>
        </references>
      </pivotArea>
    </format>
    <format dxfId="410">
      <pivotArea dataOnly="0" labelOnly="1" fieldPosition="0">
        <references count="5">
          <reference field="11" count="1" selected="0">
            <x v="1"/>
          </reference>
          <reference field="13" count="1" selected="0">
            <x v="6"/>
          </reference>
          <reference field="15" count="1" selected="0">
            <x v="15"/>
          </reference>
          <reference field="21" count="1" selected="0">
            <x v="110"/>
          </reference>
          <reference field="22" count="1">
            <x v="114"/>
          </reference>
        </references>
      </pivotArea>
    </format>
    <format dxfId="409">
      <pivotArea dataOnly="0" labelOnly="1" fieldPosition="0">
        <references count="5">
          <reference field="11" count="1" selected="0">
            <x v="1"/>
          </reference>
          <reference field="13" count="1" selected="0">
            <x v="6"/>
          </reference>
          <reference field="15" count="1" selected="0">
            <x v="24"/>
          </reference>
          <reference field="21" count="1" selected="0">
            <x v="24"/>
          </reference>
          <reference field="22" count="1">
            <x v="71"/>
          </reference>
        </references>
      </pivotArea>
    </format>
    <format dxfId="408">
      <pivotArea dataOnly="0" labelOnly="1" fieldPosition="0">
        <references count="5">
          <reference field="11" count="1" selected="0">
            <x v="1"/>
          </reference>
          <reference field="13" count="1" selected="0">
            <x v="6"/>
          </reference>
          <reference field="15" count="1" selected="0">
            <x v="24"/>
          </reference>
          <reference field="21" count="1" selected="0">
            <x v="25"/>
          </reference>
          <reference field="22" count="1">
            <x v="98"/>
          </reference>
        </references>
      </pivotArea>
    </format>
    <format dxfId="407">
      <pivotArea dataOnly="0" labelOnly="1" fieldPosition="0">
        <references count="5">
          <reference field="11" count="1" selected="0">
            <x v="1"/>
          </reference>
          <reference field="13" count="1" selected="0">
            <x v="6"/>
          </reference>
          <reference field="15" count="1" selected="0">
            <x v="24"/>
          </reference>
          <reference field="21" count="1" selected="0">
            <x v="38"/>
          </reference>
          <reference field="22" count="1">
            <x v="86"/>
          </reference>
        </references>
      </pivotArea>
    </format>
    <format dxfId="406">
      <pivotArea dataOnly="0" labelOnly="1" fieldPosition="0">
        <references count="5">
          <reference field="11" count="1" selected="0">
            <x v="1"/>
          </reference>
          <reference field="13" count="1" selected="0">
            <x v="6"/>
          </reference>
          <reference field="15" count="1" selected="0">
            <x v="24"/>
          </reference>
          <reference field="21" count="1" selected="0">
            <x v="47"/>
          </reference>
          <reference field="22" count="1">
            <x v="148"/>
          </reference>
        </references>
      </pivotArea>
    </format>
    <format dxfId="405">
      <pivotArea dataOnly="0" labelOnly="1" fieldPosition="0">
        <references count="5">
          <reference field="11" count="1" selected="0">
            <x v="1"/>
          </reference>
          <reference field="13" count="1" selected="0">
            <x v="6"/>
          </reference>
          <reference field="15" count="1" selected="0">
            <x v="24"/>
          </reference>
          <reference field="21" count="1" selected="0">
            <x v="50"/>
          </reference>
          <reference field="22" count="1">
            <x v="78"/>
          </reference>
        </references>
      </pivotArea>
    </format>
    <format dxfId="404">
      <pivotArea dataOnly="0" labelOnly="1" fieldPosition="0">
        <references count="5">
          <reference field="11" count="1" selected="0">
            <x v="1"/>
          </reference>
          <reference field="13" count="1" selected="0">
            <x v="6"/>
          </reference>
          <reference field="15" count="1" selected="0">
            <x v="24"/>
          </reference>
          <reference field="21" count="1" selected="0">
            <x v="51"/>
          </reference>
          <reference field="22" count="1">
            <x v="94"/>
          </reference>
        </references>
      </pivotArea>
    </format>
    <format dxfId="403">
      <pivotArea dataOnly="0" labelOnly="1" fieldPosition="0">
        <references count="5">
          <reference field="11" count="1" selected="0">
            <x v="1"/>
          </reference>
          <reference field="13" count="1" selected="0">
            <x v="6"/>
          </reference>
          <reference field="15" count="1" selected="0">
            <x v="24"/>
          </reference>
          <reference field="21" count="1" selected="0">
            <x v="56"/>
          </reference>
          <reference field="22" count="1">
            <x v="105"/>
          </reference>
        </references>
      </pivotArea>
    </format>
    <format dxfId="402">
      <pivotArea dataOnly="0" labelOnly="1" fieldPosition="0">
        <references count="5">
          <reference field="11" count="1" selected="0">
            <x v="1"/>
          </reference>
          <reference field="13" count="1" selected="0">
            <x v="6"/>
          </reference>
          <reference field="15" count="1" selected="0">
            <x v="24"/>
          </reference>
          <reference field="21" count="1" selected="0">
            <x v="57"/>
          </reference>
          <reference field="22" count="1">
            <x v="104"/>
          </reference>
        </references>
      </pivotArea>
    </format>
    <format dxfId="401">
      <pivotArea dataOnly="0" labelOnly="1" fieldPosition="0">
        <references count="5">
          <reference field="11" count="1" selected="0">
            <x v="1"/>
          </reference>
          <reference field="13" count="1" selected="0">
            <x v="6"/>
          </reference>
          <reference field="15" count="1" selected="0">
            <x v="24"/>
          </reference>
          <reference field="21" count="1" selected="0">
            <x v="63"/>
          </reference>
          <reference field="22" count="1">
            <x v="128"/>
          </reference>
        </references>
      </pivotArea>
    </format>
    <format dxfId="400">
      <pivotArea dataOnly="0" labelOnly="1" fieldPosition="0">
        <references count="5">
          <reference field="11" count="1" selected="0">
            <x v="1"/>
          </reference>
          <reference field="13" count="1" selected="0">
            <x v="6"/>
          </reference>
          <reference field="15" count="1" selected="0">
            <x v="24"/>
          </reference>
          <reference field="21" count="1" selected="0">
            <x v="78"/>
          </reference>
          <reference field="22" count="1">
            <x v="117"/>
          </reference>
        </references>
      </pivotArea>
    </format>
    <format dxfId="399">
      <pivotArea dataOnly="0" labelOnly="1" fieldPosition="0">
        <references count="5">
          <reference field="11" count="1" selected="0">
            <x v="1"/>
          </reference>
          <reference field="13" count="1" selected="0">
            <x v="6"/>
          </reference>
          <reference field="15" count="1" selected="0">
            <x v="24"/>
          </reference>
          <reference field="21" count="1" selected="0">
            <x v="81"/>
          </reference>
          <reference field="22" count="1">
            <x v="135"/>
          </reference>
        </references>
      </pivotArea>
    </format>
    <format dxfId="398">
      <pivotArea dataOnly="0" labelOnly="1" fieldPosition="0">
        <references count="5">
          <reference field="11" count="1" selected="0">
            <x v="1"/>
          </reference>
          <reference field="13" count="1" selected="0">
            <x v="6"/>
          </reference>
          <reference field="15" count="1" selected="0">
            <x v="24"/>
          </reference>
          <reference field="21" count="1" selected="0">
            <x v="94"/>
          </reference>
          <reference field="22" count="1">
            <x v="110"/>
          </reference>
        </references>
      </pivotArea>
    </format>
    <format dxfId="397">
      <pivotArea dataOnly="0" labelOnly="1" fieldPosition="0">
        <references count="5">
          <reference field="11" count="1" selected="0">
            <x v="1"/>
          </reference>
          <reference field="13" count="1" selected="0">
            <x v="6"/>
          </reference>
          <reference field="15" count="1" selected="0">
            <x v="24"/>
          </reference>
          <reference field="21" count="1" selected="0">
            <x v="102"/>
          </reference>
          <reference field="22" count="1">
            <x v="91"/>
          </reference>
        </references>
      </pivotArea>
    </format>
    <format dxfId="396">
      <pivotArea dataOnly="0" labelOnly="1" fieldPosition="0">
        <references count="5">
          <reference field="11" count="1" selected="0">
            <x v="1"/>
          </reference>
          <reference field="13" count="1" selected="0">
            <x v="6"/>
          </reference>
          <reference field="15" count="1" selected="0">
            <x v="24"/>
          </reference>
          <reference field="21" count="1" selected="0">
            <x v="104"/>
          </reference>
          <reference field="22" count="1">
            <x v="149"/>
          </reference>
        </references>
      </pivotArea>
    </format>
    <format dxfId="395">
      <pivotArea dataOnly="0" labelOnly="1" fieldPosition="0">
        <references count="5">
          <reference field="11" count="1" selected="0">
            <x v="1"/>
          </reference>
          <reference field="13" count="1" selected="0">
            <x v="6"/>
          </reference>
          <reference field="15" count="1" selected="0">
            <x v="24"/>
          </reference>
          <reference field="21" count="1" selected="0">
            <x v="114"/>
          </reference>
          <reference field="22" count="1">
            <x v="32"/>
          </reference>
        </references>
      </pivotArea>
    </format>
    <format dxfId="394">
      <pivotArea dataOnly="0" labelOnly="1" fieldPosition="0">
        <references count="5">
          <reference field="11" count="1" selected="0">
            <x v="2"/>
          </reference>
          <reference field="13" count="1" selected="0">
            <x v="7"/>
          </reference>
          <reference field="15" count="1" selected="0">
            <x v="0"/>
          </reference>
          <reference field="21" count="1" selected="0">
            <x v="115"/>
          </reference>
          <reference field="22" count="1">
            <x v="145"/>
          </reference>
        </references>
      </pivotArea>
    </format>
    <format dxfId="393">
      <pivotArea dataOnly="0" labelOnly="1" fieldPosition="0">
        <references count="5">
          <reference field="11" count="1" selected="0">
            <x v="3"/>
          </reference>
          <reference field="13" count="1" selected="0">
            <x v="7"/>
          </reference>
          <reference field="15" count="1" selected="0">
            <x v="4"/>
          </reference>
          <reference field="21" count="1" selected="0">
            <x v="38"/>
          </reference>
          <reference field="22" count="1">
            <x v="86"/>
          </reference>
        </references>
      </pivotArea>
    </format>
    <format dxfId="392">
      <pivotArea dataOnly="0" labelOnly="1" fieldPosition="0">
        <references count="5">
          <reference field="11" count="1" selected="0">
            <x v="3"/>
          </reference>
          <reference field="13" count="1" selected="0">
            <x v="7"/>
          </reference>
          <reference field="15" count="1" selected="0">
            <x v="4"/>
          </reference>
          <reference field="21" count="1" selected="0">
            <x v="118"/>
          </reference>
          <reference field="22" count="1">
            <x v="16"/>
          </reference>
        </references>
      </pivotArea>
    </format>
    <format dxfId="391">
      <pivotArea dataOnly="0" labelOnly="1" fieldPosition="0">
        <references count="5">
          <reference field="11" count="1" selected="0">
            <x v="3"/>
          </reference>
          <reference field="13" count="1" selected="0">
            <x v="7"/>
          </reference>
          <reference field="15" count="1" selected="0">
            <x v="4"/>
          </reference>
          <reference field="21" count="1" selected="0">
            <x v="120"/>
          </reference>
          <reference field="22" count="1">
            <x v="14"/>
          </reference>
        </references>
      </pivotArea>
    </format>
    <format dxfId="390">
      <pivotArea dataOnly="0" labelOnly="1" fieldPosition="0">
        <references count="5">
          <reference field="11" count="1" selected="0">
            <x v="3"/>
          </reference>
          <reference field="13" count="1" selected="0">
            <x v="7"/>
          </reference>
          <reference field="15" count="1" selected="0">
            <x v="4"/>
          </reference>
          <reference field="21" count="1" selected="0">
            <x v="139"/>
          </reference>
          <reference field="22" count="1">
            <x v="49"/>
          </reference>
        </references>
      </pivotArea>
    </format>
    <format dxfId="389">
      <pivotArea dataOnly="0" labelOnly="1" fieldPosition="0">
        <references count="5">
          <reference field="11" count="1" selected="0">
            <x v="3"/>
          </reference>
          <reference field="13" count="1" selected="0">
            <x v="7"/>
          </reference>
          <reference field="15" count="1" selected="0">
            <x v="5"/>
          </reference>
          <reference field="21" count="1" selected="0">
            <x v="106"/>
          </reference>
          <reference field="22" count="1">
            <x v="46"/>
          </reference>
        </references>
      </pivotArea>
    </format>
    <format dxfId="388">
      <pivotArea dataOnly="0" labelOnly="1" fieldPosition="0">
        <references count="5">
          <reference field="11" count="1" selected="0">
            <x v="3"/>
          </reference>
          <reference field="13" count="1" selected="0">
            <x v="7"/>
          </reference>
          <reference field="15" count="1" selected="0">
            <x v="5"/>
          </reference>
          <reference field="21" count="1" selected="0">
            <x v="121"/>
          </reference>
          <reference field="22" count="1">
            <x v="15"/>
          </reference>
        </references>
      </pivotArea>
    </format>
    <format dxfId="387">
      <pivotArea dataOnly="0" labelOnly="1" fieldPosition="0">
        <references count="5">
          <reference field="11" count="1" selected="0">
            <x v="3"/>
          </reference>
          <reference field="13" count="1" selected="0">
            <x v="7"/>
          </reference>
          <reference field="15" count="1" selected="0">
            <x v="6"/>
          </reference>
          <reference field="21" count="1" selected="0">
            <x v="118"/>
          </reference>
          <reference field="22" count="1">
            <x v="16"/>
          </reference>
        </references>
      </pivotArea>
    </format>
    <format dxfId="386">
      <pivotArea dataOnly="0" labelOnly="1" fieldPosition="0">
        <references count="5">
          <reference field="11" count="1" selected="0">
            <x v="3"/>
          </reference>
          <reference field="13" count="1" selected="0">
            <x v="7"/>
          </reference>
          <reference field="15" count="1" selected="0">
            <x v="12"/>
          </reference>
          <reference field="21" count="1" selected="0">
            <x v="77"/>
          </reference>
          <reference field="22" count="1">
            <x v="123"/>
          </reference>
        </references>
      </pivotArea>
    </format>
    <format dxfId="385">
      <pivotArea dataOnly="0" labelOnly="1" fieldPosition="0">
        <references count="5">
          <reference field="11" count="1" selected="0">
            <x v="3"/>
          </reference>
          <reference field="13" count="1" selected="0">
            <x v="7"/>
          </reference>
          <reference field="15" count="1" selected="0">
            <x v="12"/>
          </reference>
          <reference field="21" count="1" selected="0">
            <x v="106"/>
          </reference>
          <reference field="22" count="1">
            <x v="46"/>
          </reference>
        </references>
      </pivotArea>
    </format>
    <format dxfId="384">
      <pivotArea dataOnly="0" labelOnly="1" fieldPosition="0">
        <references count="5">
          <reference field="11" count="1" selected="0">
            <x v="3"/>
          </reference>
          <reference field="13" count="1" selected="0">
            <x v="7"/>
          </reference>
          <reference field="15" count="1" selected="0">
            <x v="12"/>
          </reference>
          <reference field="21" count="1" selected="0">
            <x v="118"/>
          </reference>
          <reference field="22" count="1">
            <x v="16"/>
          </reference>
        </references>
      </pivotArea>
    </format>
    <format dxfId="383">
      <pivotArea dataOnly="0" labelOnly="1" fieldPosition="0">
        <references count="5">
          <reference field="11" count="1" selected="0">
            <x v="3"/>
          </reference>
          <reference field="13" count="1" selected="0">
            <x v="7"/>
          </reference>
          <reference field="15" count="1" selected="0">
            <x v="30"/>
          </reference>
          <reference field="21" count="1" selected="0">
            <x v="118"/>
          </reference>
          <reference field="22" count="1">
            <x v="16"/>
          </reference>
        </references>
      </pivotArea>
    </format>
    <format dxfId="382">
      <pivotArea dataOnly="0" labelOnly="1" fieldPosition="0">
        <references count="5">
          <reference field="11" count="1" selected="0">
            <x v="3"/>
          </reference>
          <reference field="13" count="1" selected="0">
            <x v="7"/>
          </reference>
          <reference field="15" count="1" selected="0">
            <x v="33"/>
          </reference>
          <reference field="21" count="1" selected="0">
            <x v="38"/>
          </reference>
          <reference field="22" count="1">
            <x v="86"/>
          </reference>
        </references>
      </pivotArea>
    </format>
    <format dxfId="381">
      <pivotArea dataOnly="0" labelOnly="1" fieldPosition="0">
        <references count="5">
          <reference field="11" count="1" selected="0">
            <x v="3"/>
          </reference>
          <reference field="13" count="1" selected="0">
            <x v="7"/>
          </reference>
          <reference field="15" count="1" selected="0">
            <x v="33"/>
          </reference>
          <reference field="21" count="1" selected="0">
            <x v="42"/>
          </reference>
          <reference field="22" count="1">
            <x v="75"/>
          </reference>
        </references>
      </pivotArea>
    </format>
    <format dxfId="380">
      <pivotArea dataOnly="0" labelOnly="1" fieldPosition="0">
        <references count="5">
          <reference field="11" count="1" selected="0">
            <x v="3"/>
          </reference>
          <reference field="13" count="1" selected="0">
            <x v="7"/>
          </reference>
          <reference field="15" count="1" selected="0">
            <x v="33"/>
          </reference>
          <reference field="21" count="1" selected="0">
            <x v="52"/>
          </reference>
          <reference field="22" count="1">
            <x v="48"/>
          </reference>
        </references>
      </pivotArea>
    </format>
    <format dxfId="379">
      <pivotArea dataOnly="0" labelOnly="1" fieldPosition="0">
        <references count="5">
          <reference field="11" count="1" selected="0">
            <x v="3"/>
          </reference>
          <reference field="13" count="1" selected="0">
            <x v="7"/>
          </reference>
          <reference field="15" count="1" selected="0">
            <x v="33"/>
          </reference>
          <reference field="21" count="1" selected="0">
            <x v="67"/>
          </reference>
          <reference field="22" count="1">
            <x v="6"/>
          </reference>
        </references>
      </pivotArea>
    </format>
    <format dxfId="378">
      <pivotArea dataOnly="0" labelOnly="1" fieldPosition="0">
        <references count="5">
          <reference field="11" count="1" selected="0">
            <x v="3"/>
          </reference>
          <reference field="13" count="1" selected="0">
            <x v="7"/>
          </reference>
          <reference field="15" count="1" selected="0">
            <x v="33"/>
          </reference>
          <reference field="21" count="1" selected="0">
            <x v="106"/>
          </reference>
          <reference field="22" count="1">
            <x v="46"/>
          </reference>
        </references>
      </pivotArea>
    </format>
    <format dxfId="377">
      <pivotArea dataOnly="0" labelOnly="1" fieldPosition="0">
        <references count="5">
          <reference field="11" count="1" selected="0">
            <x v="3"/>
          </reference>
          <reference field="13" count="1" selected="0">
            <x v="7"/>
          </reference>
          <reference field="15" count="1" selected="0">
            <x v="38"/>
          </reference>
          <reference field="21" count="1" selected="0">
            <x v="119"/>
          </reference>
          <reference field="22" count="1">
            <x v="17"/>
          </reference>
        </references>
      </pivotArea>
    </format>
    <format dxfId="376">
      <pivotArea dataOnly="0" labelOnly="1" fieldPosition="0">
        <references count="5">
          <reference field="11" count="1" selected="0">
            <x v="3"/>
          </reference>
          <reference field="13" count="1" selected="0">
            <x v="7"/>
          </reference>
          <reference field="15" count="1" selected="0">
            <x v="56"/>
          </reference>
          <reference field="21" count="1" selected="0">
            <x v="118"/>
          </reference>
          <reference field="22" count="1">
            <x v="16"/>
          </reference>
        </references>
      </pivotArea>
    </format>
    <format dxfId="375">
      <pivotArea dataOnly="0" labelOnly="1" fieldPosition="0">
        <references count="5">
          <reference field="11" count="1" selected="0">
            <x v="4"/>
          </reference>
          <reference field="13" count="1" selected="0">
            <x v="2"/>
          </reference>
          <reference field="15" count="1" selected="0">
            <x v="1"/>
          </reference>
          <reference field="21" count="1" selected="0">
            <x v="26"/>
          </reference>
          <reference field="22" count="1">
            <x v="97"/>
          </reference>
        </references>
      </pivotArea>
    </format>
    <format dxfId="374">
      <pivotArea dataOnly="0" labelOnly="1" fieldPosition="0">
        <references count="5">
          <reference field="11" count="1" selected="0">
            <x v="4"/>
          </reference>
          <reference field="13" count="1" selected="0">
            <x v="2"/>
          </reference>
          <reference field="15" count="1" selected="0">
            <x v="1"/>
          </reference>
          <reference field="21" count="1" selected="0">
            <x v="28"/>
          </reference>
          <reference field="22" count="1">
            <x v="101"/>
          </reference>
        </references>
      </pivotArea>
    </format>
    <format dxfId="373">
      <pivotArea dataOnly="0" labelOnly="1" fieldPosition="0">
        <references count="5">
          <reference field="11" count="1" selected="0">
            <x v="4"/>
          </reference>
          <reference field="13" count="1" selected="0">
            <x v="2"/>
          </reference>
          <reference field="15" count="1" selected="0">
            <x v="1"/>
          </reference>
          <reference field="21" count="1" selected="0">
            <x v="29"/>
          </reference>
          <reference field="22" count="1">
            <x v="88"/>
          </reference>
        </references>
      </pivotArea>
    </format>
    <format dxfId="372">
      <pivotArea dataOnly="0" labelOnly="1" fieldPosition="0">
        <references count="5">
          <reference field="11" count="1" selected="0">
            <x v="4"/>
          </reference>
          <reference field="13" count="1" selected="0">
            <x v="2"/>
          </reference>
          <reference field="15" count="1" selected="0">
            <x v="1"/>
          </reference>
          <reference field="21" count="1" selected="0">
            <x v="32"/>
          </reference>
          <reference field="22" count="1">
            <x v="18"/>
          </reference>
        </references>
      </pivotArea>
    </format>
    <format dxfId="371">
      <pivotArea dataOnly="0" labelOnly="1" fieldPosition="0">
        <references count="5">
          <reference field="11" count="1" selected="0">
            <x v="4"/>
          </reference>
          <reference field="13" count="1" selected="0">
            <x v="2"/>
          </reference>
          <reference field="15" count="1" selected="0">
            <x v="1"/>
          </reference>
          <reference field="21" count="1" selected="0">
            <x v="34"/>
          </reference>
          <reference field="22" count="1">
            <x v="150"/>
          </reference>
        </references>
      </pivotArea>
    </format>
    <format dxfId="370">
      <pivotArea dataOnly="0" labelOnly="1" fieldPosition="0">
        <references count="5">
          <reference field="11" count="1" selected="0">
            <x v="4"/>
          </reference>
          <reference field="13" count="1" selected="0">
            <x v="2"/>
          </reference>
          <reference field="15" count="1" selected="0">
            <x v="1"/>
          </reference>
          <reference field="21" count="1" selected="0">
            <x v="48"/>
          </reference>
          <reference field="22" count="1">
            <x v="95"/>
          </reference>
        </references>
      </pivotArea>
    </format>
    <format dxfId="369">
      <pivotArea dataOnly="0" labelOnly="1" fieldPosition="0">
        <references count="5">
          <reference field="11" count="1" selected="0">
            <x v="4"/>
          </reference>
          <reference field="13" count="1" selected="0">
            <x v="2"/>
          </reference>
          <reference field="15" count="1" selected="0">
            <x v="1"/>
          </reference>
          <reference field="21" count="1" selected="0">
            <x v="52"/>
          </reference>
          <reference field="22" count="1">
            <x v="48"/>
          </reference>
        </references>
      </pivotArea>
    </format>
    <format dxfId="368">
      <pivotArea dataOnly="0" labelOnly="1" fieldPosition="0">
        <references count="5">
          <reference field="11" count="1" selected="0">
            <x v="4"/>
          </reference>
          <reference field="13" count="1" selected="0">
            <x v="2"/>
          </reference>
          <reference field="15" count="1" selected="0">
            <x v="1"/>
          </reference>
          <reference field="21" count="1" selected="0">
            <x v="70"/>
          </reference>
          <reference field="22" count="1">
            <x v="8"/>
          </reference>
        </references>
      </pivotArea>
    </format>
    <format dxfId="367">
      <pivotArea dataOnly="0" labelOnly="1" fieldPosition="0">
        <references count="5">
          <reference field="11" count="1" selected="0">
            <x v="4"/>
          </reference>
          <reference field="13" count="1" selected="0">
            <x v="2"/>
          </reference>
          <reference field="15" count="1" selected="0">
            <x v="1"/>
          </reference>
          <reference field="21" count="1" selected="0">
            <x v="72"/>
          </reference>
          <reference field="22" count="1">
            <x v="83"/>
          </reference>
        </references>
      </pivotArea>
    </format>
    <format dxfId="366">
      <pivotArea dataOnly="0" labelOnly="1" fieldPosition="0">
        <references count="5">
          <reference field="11" count="1" selected="0">
            <x v="4"/>
          </reference>
          <reference field="13" count="1" selected="0">
            <x v="2"/>
          </reference>
          <reference field="15" count="1" selected="0">
            <x v="1"/>
          </reference>
          <reference field="21" count="1" selected="0">
            <x v="106"/>
          </reference>
          <reference field="22" count="1">
            <x v="46"/>
          </reference>
        </references>
      </pivotArea>
    </format>
    <format dxfId="365">
      <pivotArea dataOnly="0" labelOnly="1" fieldPosition="0">
        <references count="5">
          <reference field="11" count="1" selected="0">
            <x v="4"/>
          </reference>
          <reference field="13" count="1" selected="0">
            <x v="2"/>
          </reference>
          <reference field="15" count="1" selected="0">
            <x v="1"/>
          </reference>
          <reference field="21" count="1" selected="0">
            <x v="124"/>
          </reference>
          <reference field="22" count="1">
            <x v="81"/>
          </reference>
        </references>
      </pivotArea>
    </format>
    <format dxfId="364">
      <pivotArea dataOnly="0" labelOnly="1" fieldPosition="0">
        <references count="5">
          <reference field="11" count="1" selected="0">
            <x v="4"/>
          </reference>
          <reference field="13" count="1" selected="0">
            <x v="2"/>
          </reference>
          <reference field="15" count="1" selected="0">
            <x v="1"/>
          </reference>
          <reference field="21" count="1" selected="0">
            <x v="129"/>
          </reference>
          <reference field="22" count="1">
            <x v="40"/>
          </reference>
        </references>
      </pivotArea>
    </format>
    <format dxfId="363">
      <pivotArea dataOnly="0" labelOnly="1" fieldPosition="0">
        <references count="5">
          <reference field="11" count="1" selected="0">
            <x v="4"/>
          </reference>
          <reference field="13" count="1" selected="0">
            <x v="2"/>
          </reference>
          <reference field="15" count="1" selected="0">
            <x v="1"/>
          </reference>
          <reference field="21" count="1" selected="0">
            <x v="132"/>
          </reference>
          <reference field="22" count="1">
            <x v="35"/>
          </reference>
        </references>
      </pivotArea>
    </format>
    <format dxfId="362">
      <pivotArea dataOnly="0" labelOnly="1" fieldPosition="0">
        <references count="5">
          <reference field="11" count="1" selected="0">
            <x v="4"/>
          </reference>
          <reference field="13" count="1" selected="0">
            <x v="2"/>
          </reference>
          <reference field="15" count="1" selected="0">
            <x v="1"/>
          </reference>
          <reference field="21" count="1" selected="0">
            <x v="139"/>
          </reference>
          <reference field="22" count="1">
            <x v="49"/>
          </reference>
        </references>
      </pivotArea>
    </format>
    <format dxfId="361">
      <pivotArea dataOnly="0" labelOnly="1" fieldPosition="0">
        <references count="5">
          <reference field="11" count="1" selected="0">
            <x v="4"/>
          </reference>
          <reference field="13" count="1" selected="0">
            <x v="2"/>
          </reference>
          <reference field="15" count="1" selected="0">
            <x v="7"/>
          </reference>
          <reference field="21" count="1" selected="0">
            <x v="106"/>
          </reference>
          <reference field="22" count="1">
            <x v="46"/>
          </reference>
        </references>
      </pivotArea>
    </format>
    <format dxfId="360">
      <pivotArea dataOnly="0" labelOnly="1" fieldPosition="0">
        <references count="5">
          <reference field="11" count="1" selected="0">
            <x v="4"/>
          </reference>
          <reference field="13" count="1" selected="0">
            <x v="2"/>
          </reference>
          <reference field="15" count="1" selected="0">
            <x v="7"/>
          </reference>
          <reference field="21" count="1" selected="0">
            <x v="118"/>
          </reference>
          <reference field="22" count="1">
            <x v="16"/>
          </reference>
        </references>
      </pivotArea>
    </format>
    <format dxfId="359">
      <pivotArea dataOnly="0" labelOnly="1" fieldPosition="0">
        <references count="5">
          <reference field="11" count="1" selected="0">
            <x v="4"/>
          </reference>
          <reference field="13" count="1" selected="0">
            <x v="2"/>
          </reference>
          <reference field="15" count="1" selected="0">
            <x v="14"/>
          </reference>
          <reference field="21" count="1" selected="0">
            <x v="117"/>
          </reference>
          <reference field="22" count="1">
            <x v="138"/>
          </reference>
        </references>
      </pivotArea>
    </format>
    <format dxfId="358">
      <pivotArea dataOnly="0" labelOnly="1" fieldPosition="0">
        <references count="5">
          <reference field="11" count="1" selected="0">
            <x v="4"/>
          </reference>
          <reference field="13" count="1" selected="0">
            <x v="2"/>
          </reference>
          <reference field="15" count="1" selected="0">
            <x v="28"/>
          </reference>
          <reference field="21" count="1" selected="0">
            <x v="117"/>
          </reference>
          <reference field="22" count="1">
            <x v="138"/>
          </reference>
        </references>
      </pivotArea>
    </format>
    <format dxfId="357">
      <pivotArea dataOnly="0" labelOnly="1" fieldPosition="0">
        <references count="5">
          <reference field="11" count="1" selected="0">
            <x v="4"/>
          </reference>
          <reference field="13" count="1" selected="0">
            <x v="2"/>
          </reference>
          <reference field="15" count="1" selected="0">
            <x v="32"/>
          </reference>
          <reference field="21" count="1" selected="0">
            <x v="40"/>
          </reference>
          <reference field="22" count="1">
            <x v="43"/>
          </reference>
        </references>
      </pivotArea>
    </format>
    <format dxfId="356">
      <pivotArea dataOnly="0" labelOnly="1" fieldPosition="0">
        <references count="5">
          <reference field="11" count="1" selected="0">
            <x v="4"/>
          </reference>
          <reference field="13" count="1" selected="0">
            <x v="2"/>
          </reference>
          <reference field="15" count="1" selected="0">
            <x v="32"/>
          </reference>
          <reference field="21" count="1" selected="0">
            <x v="117"/>
          </reference>
          <reference field="22" count="1">
            <x v="138"/>
          </reference>
        </references>
      </pivotArea>
    </format>
    <format dxfId="355">
      <pivotArea dataOnly="0" labelOnly="1" fieldPosition="0">
        <references count="5">
          <reference field="11" count="1" selected="0">
            <x v="4"/>
          </reference>
          <reference field="13" count="1" selected="0">
            <x v="5"/>
          </reference>
          <reference field="15" count="1" selected="0">
            <x v="46"/>
          </reference>
          <reference field="21" count="1" selected="0">
            <x v="26"/>
          </reference>
          <reference field="22" count="1">
            <x v="97"/>
          </reference>
        </references>
      </pivotArea>
    </format>
    <format dxfId="354">
      <pivotArea dataOnly="0" labelOnly="1" fieldPosition="0">
        <references count="5">
          <reference field="11" count="1" selected="0">
            <x v="4"/>
          </reference>
          <reference field="13" count="1" selected="0">
            <x v="5"/>
          </reference>
          <reference field="15" count="1" selected="0">
            <x v="46"/>
          </reference>
          <reference field="21" count="1" selected="0">
            <x v="48"/>
          </reference>
          <reference field="22" count="1">
            <x v="95"/>
          </reference>
        </references>
      </pivotArea>
    </format>
    <format dxfId="353">
      <pivotArea dataOnly="0" labelOnly="1" fieldPosition="0">
        <references count="5">
          <reference field="11" count="1" selected="0">
            <x v="4"/>
          </reference>
          <reference field="13" count="1" selected="0">
            <x v="5"/>
          </reference>
          <reference field="15" count="1" selected="0">
            <x v="46"/>
          </reference>
          <reference field="21" count="1" selected="0">
            <x v="52"/>
          </reference>
          <reference field="22" count="1">
            <x v="48"/>
          </reference>
        </references>
      </pivotArea>
    </format>
    <format dxfId="352">
      <pivotArea dataOnly="0" labelOnly="1" fieldPosition="0">
        <references count="5">
          <reference field="11" count="1" selected="0">
            <x v="4"/>
          </reference>
          <reference field="13" count="1" selected="0">
            <x v="5"/>
          </reference>
          <reference field="15" count="1" selected="0">
            <x v="46"/>
          </reference>
          <reference field="21" count="1" selected="0">
            <x v="96"/>
          </reference>
          <reference field="22" count="1">
            <x v="57"/>
          </reference>
        </references>
      </pivotArea>
    </format>
    <format dxfId="351">
      <pivotArea dataOnly="0" labelOnly="1" fieldPosition="0">
        <references count="5">
          <reference field="11" count="1" selected="0">
            <x v="5"/>
          </reference>
          <reference field="13" count="1" selected="0">
            <x v="0"/>
          </reference>
          <reference field="15" count="1" selected="0">
            <x v="34"/>
          </reference>
          <reference field="21" count="1" selected="0">
            <x v="23"/>
          </reference>
          <reference field="22" count="1">
            <x v="72"/>
          </reference>
        </references>
      </pivotArea>
    </format>
    <format dxfId="350">
      <pivotArea dataOnly="0" labelOnly="1" fieldPosition="0">
        <references count="5">
          <reference field="11" count="1" selected="0">
            <x v="5"/>
          </reference>
          <reference field="13" count="1" selected="0">
            <x v="0"/>
          </reference>
          <reference field="15" count="1" selected="0">
            <x v="34"/>
          </reference>
          <reference field="21" count="1" selected="0">
            <x v="25"/>
          </reference>
          <reference field="22" count="1">
            <x v="98"/>
          </reference>
        </references>
      </pivotArea>
    </format>
    <format dxfId="349">
      <pivotArea dataOnly="0" labelOnly="1" fieldPosition="0">
        <references count="5">
          <reference field="11" count="1" selected="0">
            <x v="5"/>
          </reference>
          <reference field="13" count="1" selected="0">
            <x v="0"/>
          </reference>
          <reference field="15" count="1" selected="0">
            <x v="34"/>
          </reference>
          <reference field="21" count="1" selected="0">
            <x v="26"/>
          </reference>
          <reference field="22" count="1">
            <x v="97"/>
          </reference>
        </references>
      </pivotArea>
    </format>
    <format dxfId="348">
      <pivotArea dataOnly="0" labelOnly="1" fieldPosition="0">
        <references count="5">
          <reference field="11" count="1" selected="0">
            <x v="5"/>
          </reference>
          <reference field="13" count="1" selected="0">
            <x v="0"/>
          </reference>
          <reference field="15" count="1" selected="0">
            <x v="34"/>
          </reference>
          <reference field="21" count="1" selected="0">
            <x v="40"/>
          </reference>
          <reference field="22" count="1">
            <x v="43"/>
          </reference>
        </references>
      </pivotArea>
    </format>
    <format dxfId="347">
      <pivotArea dataOnly="0" labelOnly="1" fieldPosition="0">
        <references count="5">
          <reference field="11" count="1" selected="0">
            <x v="5"/>
          </reference>
          <reference field="13" count="1" selected="0">
            <x v="0"/>
          </reference>
          <reference field="15" count="1" selected="0">
            <x v="34"/>
          </reference>
          <reference field="21" count="1" selected="0">
            <x v="45"/>
          </reference>
          <reference field="22" count="1">
            <x v="89"/>
          </reference>
        </references>
      </pivotArea>
    </format>
    <format dxfId="346">
      <pivotArea dataOnly="0" labelOnly="1" fieldPosition="0">
        <references count="5">
          <reference field="11" count="1" selected="0">
            <x v="5"/>
          </reference>
          <reference field="13" count="1" selected="0">
            <x v="0"/>
          </reference>
          <reference field="15" count="1" selected="0">
            <x v="34"/>
          </reference>
          <reference field="21" count="1" selected="0">
            <x v="81"/>
          </reference>
          <reference field="22" count="1">
            <x v="135"/>
          </reference>
        </references>
      </pivotArea>
    </format>
    <format dxfId="345">
      <pivotArea dataOnly="0" labelOnly="1" fieldPosition="0">
        <references count="5">
          <reference field="11" count="1" selected="0">
            <x v="5"/>
          </reference>
          <reference field="13" count="1" selected="0">
            <x v="0"/>
          </reference>
          <reference field="15" count="1" selected="0">
            <x v="34"/>
          </reference>
          <reference field="21" count="1" selected="0">
            <x v="106"/>
          </reference>
          <reference field="22" count="1">
            <x v="46"/>
          </reference>
        </references>
      </pivotArea>
    </format>
    <format dxfId="344">
      <pivotArea dataOnly="0" labelOnly="1" fieldPosition="0">
        <references count="5">
          <reference field="11" count="1" selected="0">
            <x v="5"/>
          </reference>
          <reference field="13" count="1" selected="0">
            <x v="0"/>
          </reference>
          <reference field="15" count="1" selected="0">
            <x v="34"/>
          </reference>
          <reference field="21" count="1" selected="0">
            <x v="115"/>
          </reference>
          <reference field="22" count="1">
            <x v="145"/>
          </reference>
        </references>
      </pivotArea>
    </format>
    <format dxfId="343">
      <pivotArea dataOnly="0" labelOnly="1" fieldPosition="0">
        <references count="5">
          <reference field="11" count="1" selected="0">
            <x v="5"/>
          </reference>
          <reference field="13" count="1" selected="0">
            <x v="0"/>
          </reference>
          <reference field="15" count="1" selected="0">
            <x v="34"/>
          </reference>
          <reference field="21" count="1" selected="0">
            <x v="118"/>
          </reference>
          <reference field="22" count="1">
            <x v="16"/>
          </reference>
        </references>
      </pivotArea>
    </format>
    <format dxfId="342">
      <pivotArea dataOnly="0" labelOnly="1" fieldPosition="0">
        <references count="5">
          <reference field="11" count="1" selected="0">
            <x v="5"/>
          </reference>
          <reference field="13" count="1" selected="0">
            <x v="0"/>
          </reference>
          <reference field="15" count="1" selected="0">
            <x v="34"/>
          </reference>
          <reference field="21" count="1" selected="0">
            <x v="139"/>
          </reference>
          <reference field="22" count="1">
            <x v="49"/>
          </reference>
        </references>
      </pivotArea>
    </format>
    <format dxfId="341">
      <pivotArea dataOnly="0" labelOnly="1" fieldPosition="0">
        <references count="5">
          <reference field="11" count="1" selected="0">
            <x v="5"/>
          </reference>
          <reference field="13" count="1" selected="0">
            <x v="0"/>
          </reference>
          <reference field="15" count="1" selected="0">
            <x v="34"/>
          </reference>
          <reference field="21" count="1" selected="0">
            <x v="141"/>
          </reference>
          <reference field="22" count="1">
            <x v="4"/>
          </reference>
        </references>
      </pivotArea>
    </format>
    <format dxfId="340">
      <pivotArea dataOnly="0" labelOnly="1" fieldPosition="0">
        <references count="5">
          <reference field="11" count="1" selected="0">
            <x v="6"/>
          </reference>
          <reference field="13" count="1" selected="0">
            <x v="4"/>
          </reference>
          <reference field="15" count="1" selected="0">
            <x v="29"/>
          </reference>
          <reference field="21" count="1" selected="0">
            <x v="20"/>
          </reference>
          <reference field="22" count="1">
            <x v="77"/>
          </reference>
        </references>
      </pivotArea>
    </format>
    <format dxfId="339">
      <pivotArea dataOnly="0" labelOnly="1" fieldPosition="0">
        <references count="5">
          <reference field="11" count="1" selected="0">
            <x v="6"/>
          </reference>
          <reference field="13" count="1" selected="0">
            <x v="4"/>
          </reference>
          <reference field="15" count="1" selected="0">
            <x v="29"/>
          </reference>
          <reference field="21" count="1" selected="0">
            <x v="33"/>
          </reference>
          <reference field="22" count="1">
            <x v="62"/>
          </reference>
        </references>
      </pivotArea>
    </format>
    <format dxfId="338">
      <pivotArea dataOnly="0" labelOnly="1" fieldPosition="0">
        <references count="5">
          <reference field="11" count="1" selected="0">
            <x v="6"/>
          </reference>
          <reference field="13" count="1" selected="0">
            <x v="4"/>
          </reference>
          <reference field="15" count="1" selected="0">
            <x v="29"/>
          </reference>
          <reference field="21" count="1" selected="0">
            <x v="35"/>
          </reference>
          <reference field="22" count="1">
            <x v="67"/>
          </reference>
        </references>
      </pivotArea>
    </format>
    <format dxfId="337">
      <pivotArea dataOnly="0" labelOnly="1" fieldPosition="0">
        <references count="5">
          <reference field="11" count="1" selected="0">
            <x v="6"/>
          </reference>
          <reference field="13" count="1" selected="0">
            <x v="4"/>
          </reference>
          <reference field="15" count="1" selected="0">
            <x v="29"/>
          </reference>
          <reference field="21" count="1" selected="0">
            <x v="36"/>
          </reference>
          <reference field="22" count="1">
            <x v="12"/>
          </reference>
        </references>
      </pivotArea>
    </format>
    <format dxfId="336">
      <pivotArea dataOnly="0" labelOnly="1" fieldPosition="0">
        <references count="5">
          <reference field="11" count="1" selected="0">
            <x v="6"/>
          </reference>
          <reference field="13" count="1" selected="0">
            <x v="4"/>
          </reference>
          <reference field="15" count="1" selected="0">
            <x v="29"/>
          </reference>
          <reference field="21" count="1" selected="0">
            <x v="38"/>
          </reference>
          <reference field="22" count="1">
            <x v="86"/>
          </reference>
        </references>
      </pivotArea>
    </format>
    <format dxfId="335">
      <pivotArea dataOnly="0" labelOnly="1" fieldPosition="0">
        <references count="5">
          <reference field="11" count="1" selected="0">
            <x v="6"/>
          </reference>
          <reference field="13" count="1" selected="0">
            <x v="4"/>
          </reference>
          <reference field="15" count="1" selected="0">
            <x v="29"/>
          </reference>
          <reference field="21" count="1" selected="0">
            <x v="48"/>
          </reference>
          <reference field="22" count="1">
            <x v="95"/>
          </reference>
        </references>
      </pivotArea>
    </format>
    <format dxfId="334">
      <pivotArea dataOnly="0" labelOnly="1" fieldPosition="0">
        <references count="5">
          <reference field="11" count="1" selected="0">
            <x v="6"/>
          </reference>
          <reference field="13" count="1" selected="0">
            <x v="4"/>
          </reference>
          <reference field="15" count="1" selected="0">
            <x v="29"/>
          </reference>
          <reference field="21" count="1" selected="0">
            <x v="52"/>
          </reference>
          <reference field="22" count="1">
            <x v="48"/>
          </reference>
        </references>
      </pivotArea>
    </format>
    <format dxfId="333">
      <pivotArea dataOnly="0" labelOnly="1" fieldPosition="0">
        <references count="5">
          <reference field="11" count="1" selected="0">
            <x v="6"/>
          </reference>
          <reference field="13" count="1" selected="0">
            <x v="4"/>
          </reference>
          <reference field="15" count="1" selected="0">
            <x v="29"/>
          </reference>
          <reference field="21" count="1" selected="0">
            <x v="55"/>
          </reference>
          <reference field="22" count="1">
            <x v="103"/>
          </reference>
        </references>
      </pivotArea>
    </format>
    <format dxfId="332">
      <pivotArea dataOnly="0" labelOnly="1" fieldPosition="0">
        <references count="5">
          <reference field="11" count="1" selected="0">
            <x v="6"/>
          </reference>
          <reference field="13" count="1" selected="0">
            <x v="4"/>
          </reference>
          <reference field="15" count="1" selected="0">
            <x v="29"/>
          </reference>
          <reference field="21" count="1" selected="0">
            <x v="59"/>
          </reference>
          <reference field="22" count="1">
            <x v="50"/>
          </reference>
        </references>
      </pivotArea>
    </format>
    <format dxfId="331">
      <pivotArea dataOnly="0" labelOnly="1" fieldPosition="0">
        <references count="5">
          <reference field="11" count="1" selected="0">
            <x v="6"/>
          </reference>
          <reference field="13" count="1" selected="0">
            <x v="4"/>
          </reference>
          <reference field="15" count="1" selected="0">
            <x v="29"/>
          </reference>
          <reference field="21" count="1" selected="0">
            <x v="61"/>
          </reference>
          <reference field="22" count="1">
            <x v="142"/>
          </reference>
        </references>
      </pivotArea>
    </format>
    <format dxfId="330">
      <pivotArea dataOnly="0" labelOnly="1" fieldPosition="0">
        <references count="5">
          <reference field="11" count="1" selected="0">
            <x v="6"/>
          </reference>
          <reference field="13" count="1" selected="0">
            <x v="4"/>
          </reference>
          <reference field="15" count="1" selected="0">
            <x v="29"/>
          </reference>
          <reference field="21" count="1" selected="0">
            <x v="62"/>
          </reference>
          <reference field="22" count="1">
            <x v="141"/>
          </reference>
        </references>
      </pivotArea>
    </format>
    <format dxfId="329">
      <pivotArea dataOnly="0" labelOnly="1" fieldPosition="0">
        <references count="5">
          <reference field="11" count="1" selected="0">
            <x v="6"/>
          </reference>
          <reference field="13" count="1" selected="0">
            <x v="4"/>
          </reference>
          <reference field="15" count="1" selected="0">
            <x v="29"/>
          </reference>
          <reference field="21" count="1" selected="0">
            <x v="63"/>
          </reference>
          <reference field="22" count="1">
            <x v="128"/>
          </reference>
        </references>
      </pivotArea>
    </format>
    <format dxfId="328">
      <pivotArea dataOnly="0" labelOnly="1" fieldPosition="0">
        <references count="5">
          <reference field="11" count="1" selected="0">
            <x v="6"/>
          </reference>
          <reference field="13" count="1" selected="0">
            <x v="4"/>
          </reference>
          <reference field="15" count="1" selected="0">
            <x v="29"/>
          </reference>
          <reference field="21" count="1" selected="0">
            <x v="64"/>
          </reference>
          <reference field="22" count="1">
            <x v="116"/>
          </reference>
        </references>
      </pivotArea>
    </format>
    <format dxfId="327">
      <pivotArea dataOnly="0" labelOnly="1" fieldPosition="0">
        <references count="5">
          <reference field="11" count="1" selected="0">
            <x v="6"/>
          </reference>
          <reference field="13" count="1" selected="0">
            <x v="4"/>
          </reference>
          <reference field="15" count="1" selected="0">
            <x v="29"/>
          </reference>
          <reference field="21" count="1" selected="0">
            <x v="65"/>
          </reference>
          <reference field="22" count="1">
            <x v="134"/>
          </reference>
        </references>
      </pivotArea>
    </format>
    <format dxfId="326">
      <pivotArea dataOnly="0" labelOnly="1" fieldPosition="0">
        <references count="5">
          <reference field="11" count="1" selected="0">
            <x v="6"/>
          </reference>
          <reference field="13" count="1" selected="0">
            <x v="4"/>
          </reference>
          <reference field="15" count="1" selected="0">
            <x v="29"/>
          </reference>
          <reference field="21" count="1" selected="0">
            <x v="73"/>
          </reference>
          <reference field="22" count="1">
            <x v="133"/>
          </reference>
        </references>
      </pivotArea>
    </format>
    <format dxfId="325">
      <pivotArea dataOnly="0" labelOnly="1" fieldPosition="0">
        <references count="5">
          <reference field="11" count="1" selected="0">
            <x v="6"/>
          </reference>
          <reference field="13" count="1" selected="0">
            <x v="4"/>
          </reference>
          <reference field="15" count="1" selected="0">
            <x v="29"/>
          </reference>
          <reference field="21" count="1" selected="0">
            <x v="87"/>
          </reference>
          <reference field="22" count="1">
            <x v="45"/>
          </reference>
        </references>
      </pivotArea>
    </format>
    <format dxfId="324">
      <pivotArea dataOnly="0" labelOnly="1" fieldPosition="0">
        <references count="5">
          <reference field="11" count="1" selected="0">
            <x v="6"/>
          </reference>
          <reference field="13" count="1" selected="0">
            <x v="4"/>
          </reference>
          <reference field="15" count="1" selected="0">
            <x v="29"/>
          </reference>
          <reference field="21" count="1" selected="0">
            <x v="91"/>
          </reference>
          <reference field="22" count="1">
            <x v="58"/>
          </reference>
        </references>
      </pivotArea>
    </format>
    <format dxfId="323">
      <pivotArea dataOnly="0" labelOnly="1" fieldPosition="0">
        <references count="5">
          <reference field="11" count="1" selected="0">
            <x v="6"/>
          </reference>
          <reference field="13" count="1" selected="0">
            <x v="4"/>
          </reference>
          <reference field="15" count="1" selected="0">
            <x v="29"/>
          </reference>
          <reference field="21" count="1" selected="0">
            <x v="92"/>
          </reference>
          <reference field="22" count="1">
            <x v="55"/>
          </reference>
        </references>
      </pivotArea>
    </format>
    <format dxfId="322">
      <pivotArea dataOnly="0" labelOnly="1" fieldPosition="0">
        <references count="5">
          <reference field="11" count="1" selected="0">
            <x v="6"/>
          </reference>
          <reference field="13" count="1" selected="0">
            <x v="4"/>
          </reference>
          <reference field="15" count="1" selected="0">
            <x v="29"/>
          </reference>
          <reference field="21" count="1" selected="0">
            <x v="102"/>
          </reference>
          <reference field="22" count="1">
            <x v="91"/>
          </reference>
        </references>
      </pivotArea>
    </format>
    <format dxfId="321">
      <pivotArea dataOnly="0" labelOnly="1" fieldPosition="0">
        <references count="5">
          <reference field="11" count="1" selected="0">
            <x v="6"/>
          </reference>
          <reference field="13" count="1" selected="0">
            <x v="4"/>
          </reference>
          <reference field="15" count="1" selected="0">
            <x v="29"/>
          </reference>
          <reference field="21" count="1" selected="0">
            <x v="104"/>
          </reference>
          <reference field="22" count="1">
            <x v="149"/>
          </reference>
        </references>
      </pivotArea>
    </format>
    <format dxfId="320">
      <pivotArea dataOnly="0" labelOnly="1" fieldPosition="0">
        <references count="5">
          <reference field="11" count="1" selected="0">
            <x v="6"/>
          </reference>
          <reference field="13" count="1" selected="0">
            <x v="4"/>
          </reference>
          <reference field="15" count="1" selected="0">
            <x v="29"/>
          </reference>
          <reference field="21" count="1" selected="0">
            <x v="125"/>
          </reference>
          <reference field="22" count="1">
            <x v="37"/>
          </reference>
        </references>
      </pivotArea>
    </format>
    <format dxfId="319">
      <pivotArea dataOnly="0" labelOnly="1" fieldPosition="0">
        <references count="5">
          <reference field="11" count="1" selected="0">
            <x v="6"/>
          </reference>
          <reference field="13" count="1" selected="0">
            <x v="4"/>
          </reference>
          <reference field="15" count="1" selected="0">
            <x v="29"/>
          </reference>
          <reference field="21" count="1" selected="0">
            <x v="126"/>
          </reference>
          <reference field="22" count="1">
            <x v="87"/>
          </reference>
        </references>
      </pivotArea>
    </format>
    <format dxfId="318">
      <pivotArea dataOnly="0" labelOnly="1" fieldPosition="0">
        <references count="5">
          <reference field="11" count="1" selected="0">
            <x v="6"/>
          </reference>
          <reference field="13" count="1" selected="0">
            <x v="4"/>
          </reference>
          <reference field="15" count="1" selected="0">
            <x v="29"/>
          </reference>
          <reference field="21" count="1" selected="0">
            <x v="127"/>
          </reference>
          <reference field="22" count="1">
            <x v="41"/>
          </reference>
        </references>
      </pivotArea>
    </format>
    <format dxfId="317">
      <pivotArea dataOnly="0" labelOnly="1" fieldPosition="0">
        <references count="5">
          <reference field="11" count="1" selected="0">
            <x v="6"/>
          </reference>
          <reference field="13" count="1" selected="0">
            <x v="4"/>
          </reference>
          <reference field="15" count="1" selected="0">
            <x v="29"/>
          </reference>
          <reference field="21" count="1" selected="0">
            <x v="128"/>
          </reference>
          <reference field="22" count="1">
            <x v="19"/>
          </reference>
        </references>
      </pivotArea>
    </format>
    <format dxfId="316">
      <pivotArea dataOnly="0" labelOnly="1" fieldPosition="0">
        <references count="5">
          <reference field="11" count="1" selected="0">
            <x v="6"/>
          </reference>
          <reference field="13" count="1" selected="0">
            <x v="4"/>
          </reference>
          <reference field="15" count="1" selected="0">
            <x v="29"/>
          </reference>
          <reference field="21" count="1" selected="0">
            <x v="137"/>
          </reference>
          <reference field="22" count="1">
            <x v="38"/>
          </reference>
        </references>
      </pivotArea>
    </format>
    <format dxfId="315">
      <pivotArea dataOnly="0" labelOnly="1" fieldPosition="0">
        <references count="5">
          <reference field="11" count="1" selected="0">
            <x v="6"/>
          </reference>
          <reference field="13" count="1" selected="0">
            <x v="4"/>
          </reference>
          <reference field="15" count="1" selected="0">
            <x v="29"/>
          </reference>
          <reference field="21" count="1" selected="0">
            <x v="139"/>
          </reference>
          <reference field="22" count="1">
            <x v="49"/>
          </reference>
        </references>
      </pivotArea>
    </format>
    <format dxfId="314">
      <pivotArea dataOnly="0" labelOnly="1" fieldPosition="0">
        <references count="5">
          <reference field="11" count="1" selected="0">
            <x v="6"/>
          </reference>
          <reference field="13" count="1" selected="0">
            <x v="4"/>
          </reference>
          <reference field="15" count="1" selected="0">
            <x v="53"/>
          </reference>
          <reference field="21" count="1" selected="0">
            <x v="68"/>
          </reference>
          <reference field="22" count="1">
            <x v="9"/>
          </reference>
        </references>
      </pivotArea>
    </format>
    <format dxfId="313">
      <pivotArea dataOnly="0" labelOnly="1" fieldPosition="0">
        <references count="5">
          <reference field="11" count="1" selected="0">
            <x v="6"/>
          </reference>
          <reference field="13" count="1" selected="0">
            <x v="4"/>
          </reference>
          <reference field="15" count="1" selected="0">
            <x v="53"/>
          </reference>
          <reference field="21" count="1" selected="0">
            <x v="75"/>
          </reference>
          <reference field="22" count="1">
            <x v="120"/>
          </reference>
        </references>
      </pivotArea>
    </format>
    <format dxfId="312">
      <pivotArea dataOnly="0" labelOnly="1" fieldPosition="0">
        <references count="5">
          <reference field="11" count="1" selected="0">
            <x v="6"/>
          </reference>
          <reference field="13" count="1" selected="0">
            <x v="4"/>
          </reference>
          <reference field="15" count="1" selected="0">
            <x v="53"/>
          </reference>
          <reference field="21" count="1" selected="0">
            <x v="78"/>
          </reference>
          <reference field="22" count="1">
            <x v="117"/>
          </reference>
        </references>
      </pivotArea>
    </format>
    <format dxfId="311">
      <pivotArea dataOnly="0" labelOnly="1" fieldPosition="0">
        <references count="5">
          <reference field="11" count="1" selected="0">
            <x v="6"/>
          </reference>
          <reference field="13" count="1" selected="0">
            <x v="4"/>
          </reference>
          <reference field="15" count="1" selected="0">
            <x v="53"/>
          </reference>
          <reference field="21" count="1" selected="0">
            <x v="81"/>
          </reference>
          <reference field="22" count="1">
            <x v="135"/>
          </reference>
        </references>
      </pivotArea>
    </format>
    <format dxfId="310">
      <pivotArea dataOnly="0" labelOnly="1" fieldPosition="0">
        <references count="5">
          <reference field="11" count="1" selected="0">
            <x v="6"/>
          </reference>
          <reference field="13" count="1" selected="0">
            <x v="4"/>
          </reference>
          <reference field="15" count="1" selected="0">
            <x v="53"/>
          </reference>
          <reference field="21" count="1" selected="0">
            <x v="137"/>
          </reference>
          <reference field="22" count="1">
            <x v="38"/>
          </reference>
        </references>
      </pivotArea>
    </format>
    <format dxfId="309">
      <pivotArea dataOnly="0" labelOnly="1" fieldPosition="0">
        <references count="5">
          <reference field="11" count="1" selected="0">
            <x v="6"/>
          </reference>
          <reference field="13" count="1" selected="0">
            <x v="4"/>
          </reference>
          <reference field="15" count="1" selected="0">
            <x v="53"/>
          </reference>
          <reference field="21" count="1" selected="0">
            <x v="140"/>
          </reference>
          <reference field="22" count="1">
            <x v="84"/>
          </reference>
        </references>
      </pivotArea>
    </format>
    <format dxfId="308">
      <pivotArea dataOnly="0" labelOnly="1" fieldPosition="0">
        <references count="5">
          <reference field="11" count="1" selected="0">
            <x v="6"/>
          </reference>
          <reference field="13" count="1" selected="0">
            <x v="4"/>
          </reference>
          <reference field="15" count="1" selected="0">
            <x v="53"/>
          </reference>
          <reference field="21" count="1" selected="0">
            <x v="143"/>
          </reference>
          <reference field="22" count="1">
            <x v="137"/>
          </reference>
        </references>
      </pivotArea>
    </format>
    <format dxfId="307">
      <pivotArea dataOnly="0" labelOnly="1" fieldPosition="0">
        <references count="5">
          <reference field="11" count="1" selected="0">
            <x v="6"/>
          </reference>
          <reference field="13" count="1" selected="0">
            <x v="4"/>
          </reference>
          <reference field="15" count="1" selected="0">
            <x v="53"/>
          </reference>
          <reference field="21" count="1" selected="0">
            <x v="144"/>
          </reference>
          <reference field="22" count="1">
            <x v="61"/>
          </reference>
        </references>
      </pivotArea>
    </format>
    <format dxfId="306">
      <pivotArea dataOnly="0" labelOnly="1" fieldPosition="0">
        <references count="5">
          <reference field="11" count="1" selected="0">
            <x v="7"/>
          </reference>
          <reference field="13" count="1" selected="0">
            <x v="5"/>
          </reference>
          <reference field="15" count="1" selected="0">
            <x v="31"/>
          </reference>
          <reference field="21" count="1" selected="0">
            <x v="48"/>
          </reference>
          <reference field="22" count="1">
            <x v="95"/>
          </reference>
        </references>
      </pivotArea>
    </format>
    <format dxfId="305">
      <pivotArea dataOnly="0" labelOnly="1" fieldPosition="0">
        <references count="5">
          <reference field="11" count="1" selected="0">
            <x v="7"/>
          </reference>
          <reference field="13" count="1" selected="0">
            <x v="5"/>
          </reference>
          <reference field="15" count="1" selected="0">
            <x v="31"/>
          </reference>
          <reference field="21" count="1" selected="0">
            <x v="78"/>
          </reference>
          <reference field="22" count="1">
            <x v="117"/>
          </reference>
        </references>
      </pivotArea>
    </format>
    <format dxfId="304">
      <pivotArea dataOnly="0" labelOnly="1" fieldPosition="0">
        <references count="5">
          <reference field="11" count="1" selected="0">
            <x v="7"/>
          </reference>
          <reference field="13" count="1" selected="0">
            <x v="5"/>
          </reference>
          <reference field="15" count="1" selected="0">
            <x v="31"/>
          </reference>
          <reference field="21" count="1" selected="0">
            <x v="145"/>
          </reference>
          <reference field="22" count="1">
            <x v="33"/>
          </reference>
        </references>
      </pivotArea>
    </format>
    <format dxfId="303">
      <pivotArea dataOnly="0" labelOnly="1" fieldPosition="0">
        <references count="5">
          <reference field="11" count="1" selected="0">
            <x v="7"/>
          </reference>
          <reference field="13" count="1" selected="0">
            <x v="5"/>
          </reference>
          <reference field="15" count="1" selected="0">
            <x v="31"/>
          </reference>
          <reference field="21" count="1" selected="0">
            <x v="146"/>
          </reference>
          <reference field="22" count="1">
            <x v="25"/>
          </reference>
        </references>
      </pivotArea>
    </format>
    <format dxfId="302">
      <pivotArea dataOnly="0" labelOnly="1" fieldPosition="0">
        <references count="5">
          <reference field="11" count="1" selected="0">
            <x v="7"/>
          </reference>
          <reference field="13" count="1" selected="0">
            <x v="5"/>
          </reference>
          <reference field="15" count="1" selected="0">
            <x v="31"/>
          </reference>
          <reference field="21" count="1" selected="0">
            <x v="147"/>
          </reference>
          <reference field="22" count="1">
            <x v="26"/>
          </reference>
        </references>
      </pivotArea>
    </format>
    <format dxfId="301">
      <pivotArea dataOnly="0" labelOnly="1" fieldPosition="0">
        <references count="5">
          <reference field="11" count="1" selected="0">
            <x v="7"/>
          </reference>
          <reference field="13" count="1" selected="0">
            <x v="5"/>
          </reference>
          <reference field="15" count="1" selected="0">
            <x v="36"/>
          </reference>
          <reference field="21" count="1" selected="0">
            <x v="145"/>
          </reference>
          <reference field="22" count="1">
            <x v="33"/>
          </reference>
        </references>
      </pivotArea>
    </format>
    <format dxfId="300">
      <pivotArea dataOnly="0" labelOnly="1" fieldPosition="0">
        <references count="5">
          <reference field="11" count="1" selected="0">
            <x v="7"/>
          </reference>
          <reference field="13" count="1" selected="0">
            <x v="5"/>
          </reference>
          <reference field="15" count="1" selected="0">
            <x v="36"/>
          </reference>
          <reference field="21" count="1" selected="0">
            <x v="146"/>
          </reference>
          <reference field="22" count="1">
            <x v="25"/>
          </reference>
        </references>
      </pivotArea>
    </format>
    <format dxfId="299">
      <pivotArea dataOnly="0" labelOnly="1" fieldPosition="0">
        <references count="5">
          <reference field="11" count="1" selected="0">
            <x v="7"/>
          </reference>
          <reference field="13" count="1" selected="0">
            <x v="5"/>
          </reference>
          <reference field="15" count="1" selected="0">
            <x v="36"/>
          </reference>
          <reference field="21" count="1" selected="0">
            <x v="147"/>
          </reference>
          <reference field="22" count="1">
            <x v="26"/>
          </reference>
        </references>
      </pivotArea>
    </format>
    <format dxfId="298">
      <pivotArea dataOnly="0" labelOnly="1" fieldPosition="0">
        <references count="5">
          <reference field="11" count="1" selected="0">
            <x v="7"/>
          </reference>
          <reference field="13" count="1" selected="0">
            <x v="5"/>
          </reference>
          <reference field="15" count="1" selected="0">
            <x v="42"/>
          </reference>
          <reference field="21" count="1" selected="0">
            <x v="22"/>
          </reference>
          <reference field="22" count="1">
            <x v="66"/>
          </reference>
        </references>
      </pivotArea>
    </format>
    <format dxfId="297">
      <pivotArea dataOnly="0" labelOnly="1" fieldPosition="0">
        <references count="5">
          <reference field="11" count="1" selected="0">
            <x v="7"/>
          </reference>
          <reference field="13" count="1" selected="0">
            <x v="5"/>
          </reference>
          <reference field="15" count="1" selected="0">
            <x v="42"/>
          </reference>
          <reference field="21" count="1" selected="0">
            <x v="48"/>
          </reference>
          <reference field="22" count="1">
            <x v="95"/>
          </reference>
        </references>
      </pivotArea>
    </format>
    <format dxfId="296">
      <pivotArea dataOnly="0" labelOnly="1" fieldPosition="0">
        <references count="5">
          <reference field="11" count="1" selected="0">
            <x v="7"/>
          </reference>
          <reference field="13" count="1" selected="0">
            <x v="5"/>
          </reference>
          <reference field="15" count="1" selected="0">
            <x v="42"/>
          </reference>
          <reference field="21" count="1" selected="0">
            <x v="97"/>
          </reference>
          <reference field="22" count="1">
            <x v="125"/>
          </reference>
        </references>
      </pivotArea>
    </format>
    <format dxfId="295">
      <pivotArea dataOnly="0" labelOnly="1" fieldPosition="0">
        <references count="5">
          <reference field="11" count="1" selected="0">
            <x v="7"/>
          </reference>
          <reference field="13" count="1" selected="0">
            <x v="5"/>
          </reference>
          <reference field="15" count="1" selected="0">
            <x v="47"/>
          </reference>
          <reference field="21" count="1" selected="0">
            <x v="35"/>
          </reference>
          <reference field="22" count="1">
            <x v="67"/>
          </reference>
        </references>
      </pivotArea>
    </format>
    <format dxfId="294">
      <pivotArea dataOnly="0" labelOnly="1" fieldPosition="0">
        <references count="5">
          <reference field="11" count="1" selected="0">
            <x v="7"/>
          </reference>
          <reference field="13" count="1" selected="0">
            <x v="5"/>
          </reference>
          <reference field="15" count="1" selected="0">
            <x v="47"/>
          </reference>
          <reference field="21" count="1" selected="0">
            <x v="48"/>
          </reference>
          <reference field="22" count="1">
            <x v="95"/>
          </reference>
        </references>
      </pivotArea>
    </format>
    <format dxfId="293">
      <pivotArea dataOnly="0" labelOnly="1" fieldPosition="0">
        <references count="5">
          <reference field="11" count="1" selected="0">
            <x v="7"/>
          </reference>
          <reference field="13" count="1" selected="0">
            <x v="5"/>
          </reference>
          <reference field="15" count="1" selected="0">
            <x v="47"/>
          </reference>
          <reference field="21" count="1" selected="0">
            <x v="52"/>
          </reference>
          <reference field="22" count="1">
            <x v="48"/>
          </reference>
        </references>
      </pivotArea>
    </format>
    <format dxfId="292">
      <pivotArea dataOnly="0" labelOnly="1" fieldPosition="0">
        <references count="5">
          <reference field="11" count="1" selected="0">
            <x v="7"/>
          </reference>
          <reference field="13" count="1" selected="0">
            <x v="5"/>
          </reference>
          <reference field="15" count="1" selected="0">
            <x v="47"/>
          </reference>
          <reference field="21" count="1" selected="0">
            <x v="60"/>
          </reference>
          <reference field="22" count="1">
            <x v="36"/>
          </reference>
        </references>
      </pivotArea>
    </format>
    <format dxfId="291">
      <pivotArea dataOnly="0" labelOnly="1" fieldPosition="0">
        <references count="5">
          <reference field="11" count="1" selected="0">
            <x v="7"/>
          </reference>
          <reference field="13" count="1" selected="0">
            <x v="5"/>
          </reference>
          <reference field="15" count="1" selected="0">
            <x v="48"/>
          </reference>
          <reference field="21" count="1" selected="0">
            <x v="22"/>
          </reference>
          <reference field="22" count="1">
            <x v="66"/>
          </reference>
        </references>
      </pivotArea>
    </format>
    <format dxfId="290">
      <pivotArea dataOnly="0" labelOnly="1" fieldPosition="0">
        <references count="5">
          <reference field="11" count="1" selected="0">
            <x v="7"/>
          </reference>
          <reference field="13" count="1" selected="0">
            <x v="5"/>
          </reference>
          <reference field="15" count="1" selected="0">
            <x v="48"/>
          </reference>
          <reference field="21" count="1" selected="0">
            <x v="30"/>
          </reference>
          <reference field="22" count="1">
            <x v="99"/>
          </reference>
        </references>
      </pivotArea>
    </format>
    <format dxfId="289">
      <pivotArea dataOnly="0" labelOnly="1" fieldPosition="0">
        <references count="5">
          <reference field="11" count="1" selected="0">
            <x v="7"/>
          </reference>
          <reference field="13" count="1" selected="0">
            <x v="5"/>
          </reference>
          <reference field="15" count="1" selected="0">
            <x v="48"/>
          </reference>
          <reference field="21" count="1" selected="0">
            <x v="31"/>
          </reference>
          <reference field="22" count="1">
            <x v="20"/>
          </reference>
        </references>
      </pivotArea>
    </format>
    <format dxfId="288">
      <pivotArea dataOnly="0" labelOnly="1" fieldPosition="0">
        <references count="5">
          <reference field="11" count="1" selected="0">
            <x v="7"/>
          </reference>
          <reference field="13" count="1" selected="0">
            <x v="5"/>
          </reference>
          <reference field="15" count="1" selected="0">
            <x v="48"/>
          </reference>
          <reference field="21" count="1" selected="0">
            <x v="36"/>
          </reference>
          <reference field="22" count="1">
            <x v="12"/>
          </reference>
        </references>
      </pivotArea>
    </format>
    <format dxfId="287">
      <pivotArea dataOnly="0" labelOnly="1" fieldPosition="0">
        <references count="5">
          <reference field="11" count="1" selected="0">
            <x v="7"/>
          </reference>
          <reference field="13" count="1" selected="0">
            <x v="5"/>
          </reference>
          <reference field="15" count="1" selected="0">
            <x v="48"/>
          </reference>
          <reference field="21" count="1" selected="0">
            <x v="38"/>
          </reference>
          <reference field="22" count="1">
            <x v="86"/>
          </reference>
        </references>
      </pivotArea>
    </format>
    <format dxfId="286">
      <pivotArea dataOnly="0" labelOnly="1" fieldPosition="0">
        <references count="5">
          <reference field="11" count="1" selected="0">
            <x v="7"/>
          </reference>
          <reference field="13" count="1" selected="0">
            <x v="5"/>
          </reference>
          <reference field="15" count="1" selected="0">
            <x v="48"/>
          </reference>
          <reference field="21" count="1" selected="0">
            <x v="48"/>
          </reference>
          <reference field="22" count="1">
            <x v="95"/>
          </reference>
        </references>
      </pivotArea>
    </format>
    <format dxfId="285">
      <pivotArea dataOnly="0" labelOnly="1" fieldPosition="0">
        <references count="5">
          <reference field="11" count="1" selected="0">
            <x v="7"/>
          </reference>
          <reference field="13" count="1" selected="0">
            <x v="5"/>
          </reference>
          <reference field="15" count="1" selected="0">
            <x v="48"/>
          </reference>
          <reference field="21" count="1" selected="0">
            <x v="52"/>
          </reference>
          <reference field="22" count="1">
            <x v="48"/>
          </reference>
        </references>
      </pivotArea>
    </format>
    <format dxfId="284">
      <pivotArea dataOnly="0" labelOnly="1" fieldPosition="0">
        <references count="5">
          <reference field="11" count="1" selected="0">
            <x v="7"/>
          </reference>
          <reference field="13" count="1" selected="0">
            <x v="5"/>
          </reference>
          <reference field="15" count="1" selected="0">
            <x v="48"/>
          </reference>
          <reference field="21" count="1" selected="0">
            <x v="58"/>
          </reference>
          <reference field="22" count="1">
            <x v="106"/>
          </reference>
        </references>
      </pivotArea>
    </format>
    <format dxfId="283">
      <pivotArea dataOnly="0" labelOnly="1" fieldPosition="0">
        <references count="5">
          <reference field="11" count="1" selected="0">
            <x v="7"/>
          </reference>
          <reference field="13" count="1" selected="0">
            <x v="5"/>
          </reference>
          <reference field="15" count="1" selected="0">
            <x v="48"/>
          </reference>
          <reference field="21" count="1" selected="0">
            <x v="70"/>
          </reference>
          <reference field="22" count="1">
            <x v="8"/>
          </reference>
        </references>
      </pivotArea>
    </format>
    <format dxfId="282">
      <pivotArea dataOnly="0" labelOnly="1" fieldPosition="0">
        <references count="5">
          <reference field="11" count="1" selected="0">
            <x v="7"/>
          </reference>
          <reference field="13" count="1" selected="0">
            <x v="5"/>
          </reference>
          <reference field="15" count="1" selected="0">
            <x v="48"/>
          </reference>
          <reference field="21" count="1" selected="0">
            <x v="79"/>
          </reference>
          <reference field="22" count="1">
            <x v="126"/>
          </reference>
        </references>
      </pivotArea>
    </format>
    <format dxfId="281">
      <pivotArea dataOnly="0" labelOnly="1" fieldPosition="0">
        <references count="5">
          <reference field="11" count="1" selected="0">
            <x v="7"/>
          </reference>
          <reference field="13" count="1" selected="0">
            <x v="5"/>
          </reference>
          <reference field="15" count="1" selected="0">
            <x v="48"/>
          </reference>
          <reference field="21" count="1" selected="0">
            <x v="133"/>
          </reference>
          <reference field="22" count="1">
            <x v="63"/>
          </reference>
        </references>
      </pivotArea>
    </format>
    <format dxfId="280">
      <pivotArea dataOnly="0" labelOnly="1" fieldPosition="0">
        <references count="5">
          <reference field="11" count="1" selected="0">
            <x v="7"/>
          </reference>
          <reference field="13" count="1" selected="0">
            <x v="5"/>
          </reference>
          <reference field="15" count="1" selected="0">
            <x v="48"/>
          </reference>
          <reference field="21" count="1" selected="0">
            <x v="135"/>
          </reference>
          <reference field="22" count="1">
            <x v="64"/>
          </reference>
        </references>
      </pivotArea>
    </format>
    <format dxfId="279">
      <pivotArea dataOnly="0" labelOnly="1" fieldPosition="0">
        <references count="5">
          <reference field="11" count="1" selected="0">
            <x v="7"/>
          </reference>
          <reference field="13" count="1" selected="0">
            <x v="5"/>
          </reference>
          <reference field="15" count="1" selected="0">
            <x v="48"/>
          </reference>
          <reference field="21" count="1" selected="0">
            <x v="139"/>
          </reference>
          <reference field="22" count="1">
            <x v="49"/>
          </reference>
        </references>
      </pivotArea>
    </format>
    <format dxfId="278">
      <pivotArea dataOnly="0" labelOnly="1" fieldPosition="0">
        <references count="5">
          <reference field="11" count="1" selected="0">
            <x v="7"/>
          </reference>
          <reference field="13" count="1" selected="0">
            <x v="5"/>
          </reference>
          <reference field="15" count="1" selected="0">
            <x v="50"/>
          </reference>
          <reference field="21" count="1" selected="0">
            <x v="22"/>
          </reference>
          <reference field="22" count="1">
            <x v="66"/>
          </reference>
        </references>
      </pivotArea>
    </format>
    <format dxfId="277">
      <pivotArea dataOnly="0" labelOnly="1" fieldPosition="0">
        <references count="5">
          <reference field="11" count="1" selected="0">
            <x v="7"/>
          </reference>
          <reference field="13" count="1" selected="0">
            <x v="5"/>
          </reference>
          <reference field="15" count="1" selected="0">
            <x v="50"/>
          </reference>
          <reference field="21" count="1" selected="0">
            <x v="31"/>
          </reference>
          <reference field="22" count="1">
            <x v="20"/>
          </reference>
        </references>
      </pivotArea>
    </format>
    <format dxfId="276">
      <pivotArea dataOnly="0" labelOnly="1" fieldPosition="0">
        <references count="5">
          <reference field="11" count="1" selected="0">
            <x v="7"/>
          </reference>
          <reference field="13" count="1" selected="0">
            <x v="5"/>
          </reference>
          <reference field="15" count="1" selected="0">
            <x v="50"/>
          </reference>
          <reference field="21" count="1" selected="0">
            <x v="35"/>
          </reference>
          <reference field="22" count="1">
            <x v="67"/>
          </reference>
        </references>
      </pivotArea>
    </format>
    <format dxfId="275">
      <pivotArea dataOnly="0" labelOnly="1" fieldPosition="0">
        <references count="5">
          <reference field="11" count="1" selected="0">
            <x v="7"/>
          </reference>
          <reference field="13" count="1" selected="0">
            <x v="5"/>
          </reference>
          <reference field="15" count="1" selected="0">
            <x v="50"/>
          </reference>
          <reference field="21" count="1" selected="0">
            <x v="37"/>
          </reference>
          <reference field="22" count="1">
            <x v="70"/>
          </reference>
        </references>
      </pivotArea>
    </format>
    <format dxfId="274">
      <pivotArea dataOnly="0" labelOnly="1" fieldPosition="0">
        <references count="5">
          <reference field="11" count="1" selected="0">
            <x v="7"/>
          </reference>
          <reference field="13" count="1" selected="0">
            <x v="5"/>
          </reference>
          <reference field="15" count="1" selected="0">
            <x v="50"/>
          </reference>
          <reference field="21" count="1" selected="0">
            <x v="38"/>
          </reference>
          <reference field="22" count="1">
            <x v="86"/>
          </reference>
        </references>
      </pivotArea>
    </format>
    <format dxfId="273">
      <pivotArea dataOnly="0" labelOnly="1" fieldPosition="0">
        <references count="5">
          <reference field="11" count="1" selected="0">
            <x v="7"/>
          </reference>
          <reference field="13" count="1" selected="0">
            <x v="5"/>
          </reference>
          <reference field="15" count="1" selected="0">
            <x v="50"/>
          </reference>
          <reference field="21" count="1" selected="0">
            <x v="40"/>
          </reference>
          <reference field="22" count="1">
            <x v="43"/>
          </reference>
        </references>
      </pivotArea>
    </format>
    <format dxfId="272">
      <pivotArea dataOnly="0" labelOnly="1" fieldPosition="0">
        <references count="5">
          <reference field="11" count="1" selected="0">
            <x v="7"/>
          </reference>
          <reference field="13" count="1" selected="0">
            <x v="5"/>
          </reference>
          <reference field="15" count="1" selected="0">
            <x v="50"/>
          </reference>
          <reference field="21" count="1" selected="0">
            <x v="41"/>
          </reference>
          <reference field="22" count="1">
            <x v="79"/>
          </reference>
        </references>
      </pivotArea>
    </format>
    <format dxfId="271">
      <pivotArea dataOnly="0" labelOnly="1" fieldPosition="0">
        <references count="5">
          <reference field="11" count="1" selected="0">
            <x v="7"/>
          </reference>
          <reference field="13" count="1" selected="0">
            <x v="5"/>
          </reference>
          <reference field="15" count="1" selected="0">
            <x v="50"/>
          </reference>
          <reference field="21" count="1" selected="0">
            <x v="42"/>
          </reference>
          <reference field="22" count="1">
            <x v="75"/>
          </reference>
        </references>
      </pivotArea>
    </format>
    <format dxfId="270">
      <pivotArea dataOnly="0" labelOnly="1" fieldPosition="0">
        <references count="5">
          <reference field="11" count="1" selected="0">
            <x v="7"/>
          </reference>
          <reference field="13" count="1" selected="0">
            <x v="5"/>
          </reference>
          <reference field="15" count="1" selected="0">
            <x v="50"/>
          </reference>
          <reference field="21" count="1" selected="0">
            <x v="44"/>
          </reference>
          <reference field="22" count="1">
            <x v="44"/>
          </reference>
        </references>
      </pivotArea>
    </format>
    <format dxfId="269">
      <pivotArea dataOnly="0" labelOnly="1" fieldPosition="0">
        <references count="5">
          <reference field="11" count="1" selected="0">
            <x v="7"/>
          </reference>
          <reference field="13" count="1" selected="0">
            <x v="5"/>
          </reference>
          <reference field="15" count="1" selected="0">
            <x v="50"/>
          </reference>
          <reference field="21" count="1" selected="0">
            <x v="47"/>
          </reference>
          <reference field="22" count="1">
            <x v="148"/>
          </reference>
        </references>
      </pivotArea>
    </format>
    <format dxfId="268">
      <pivotArea dataOnly="0" labelOnly="1" fieldPosition="0">
        <references count="5">
          <reference field="11" count="1" selected="0">
            <x v="7"/>
          </reference>
          <reference field="13" count="1" selected="0">
            <x v="5"/>
          </reference>
          <reference field="15" count="1" selected="0">
            <x v="50"/>
          </reference>
          <reference field="21" count="1" selected="0">
            <x v="48"/>
          </reference>
          <reference field="22" count="1">
            <x v="95"/>
          </reference>
        </references>
      </pivotArea>
    </format>
    <format dxfId="267">
      <pivotArea dataOnly="0" labelOnly="1" fieldPosition="0">
        <references count="5">
          <reference field="11" count="1" selected="0">
            <x v="7"/>
          </reference>
          <reference field="13" count="1" selected="0">
            <x v="5"/>
          </reference>
          <reference field="15" count="1" selected="0">
            <x v="50"/>
          </reference>
          <reference field="21" count="1" selected="0">
            <x v="52"/>
          </reference>
          <reference field="22" count="1">
            <x v="48"/>
          </reference>
        </references>
      </pivotArea>
    </format>
    <format dxfId="266">
      <pivotArea dataOnly="0" labelOnly="1" fieldPosition="0">
        <references count="5">
          <reference field="11" count="1" selected="0">
            <x v="7"/>
          </reference>
          <reference field="13" count="1" selected="0">
            <x v="5"/>
          </reference>
          <reference field="15" count="1" selected="0">
            <x v="50"/>
          </reference>
          <reference field="21" count="1" selected="0">
            <x v="81"/>
          </reference>
          <reference field="22" count="1">
            <x v="135"/>
          </reference>
        </references>
      </pivotArea>
    </format>
    <format dxfId="265">
      <pivotArea dataOnly="0" labelOnly="1" fieldPosition="0">
        <references count="5">
          <reference field="11" count="1" selected="0">
            <x v="7"/>
          </reference>
          <reference field="13" count="1" selected="0">
            <x v="5"/>
          </reference>
          <reference field="15" count="1" selected="0">
            <x v="50"/>
          </reference>
          <reference field="21" count="1" selected="0">
            <x v="93"/>
          </reference>
          <reference field="22" count="1">
            <x v="56"/>
          </reference>
        </references>
      </pivotArea>
    </format>
    <format dxfId="264">
      <pivotArea dataOnly="0" labelOnly="1" fieldPosition="0">
        <references count="5">
          <reference field="11" count="1" selected="0">
            <x v="7"/>
          </reference>
          <reference field="13" count="1" selected="0">
            <x v="5"/>
          </reference>
          <reference field="15" count="1" selected="0">
            <x v="50"/>
          </reference>
          <reference field="21" count="1" selected="0">
            <x v="95"/>
          </reference>
          <reference field="22" count="1">
            <x v="109"/>
          </reference>
        </references>
      </pivotArea>
    </format>
    <format dxfId="263">
      <pivotArea dataOnly="0" labelOnly="1" fieldPosition="0">
        <references count="5">
          <reference field="11" count="1" selected="0">
            <x v="7"/>
          </reference>
          <reference field="13" count="1" selected="0">
            <x v="5"/>
          </reference>
          <reference field="15" count="1" selected="0">
            <x v="50"/>
          </reference>
          <reference field="21" count="1" selected="0">
            <x v="97"/>
          </reference>
          <reference field="22" count="1">
            <x v="125"/>
          </reference>
        </references>
      </pivotArea>
    </format>
    <format dxfId="262">
      <pivotArea dataOnly="0" labelOnly="1" fieldPosition="0">
        <references count="5">
          <reference field="11" count="1" selected="0">
            <x v="7"/>
          </reference>
          <reference field="13" count="1" selected="0">
            <x v="5"/>
          </reference>
          <reference field="15" count="1" selected="0">
            <x v="50"/>
          </reference>
          <reference field="21" count="1" selected="0">
            <x v="129"/>
          </reference>
          <reference field="22" count="1">
            <x v="40"/>
          </reference>
        </references>
      </pivotArea>
    </format>
    <format dxfId="261">
      <pivotArea dataOnly="0" labelOnly="1" fieldPosition="0">
        <references count="5">
          <reference field="11" count="1" selected="0">
            <x v="7"/>
          </reference>
          <reference field="13" count="1" selected="0">
            <x v="5"/>
          </reference>
          <reference field="15" count="1" selected="0">
            <x v="50"/>
          </reference>
          <reference field="21" count="1" selected="0">
            <x v="130"/>
          </reference>
          <reference field="22" count="1">
            <x v="59"/>
          </reference>
        </references>
      </pivotArea>
    </format>
    <format dxfId="260">
      <pivotArea dataOnly="0" labelOnly="1" fieldPosition="0">
        <references count="5">
          <reference field="11" count="1" selected="0">
            <x v="7"/>
          </reference>
          <reference field="13" count="1" selected="0">
            <x v="5"/>
          </reference>
          <reference field="15" count="1" selected="0">
            <x v="50"/>
          </reference>
          <reference field="21" count="1" selected="0">
            <x v="134"/>
          </reference>
          <reference field="22" count="1">
            <x v="65"/>
          </reference>
        </references>
      </pivotArea>
    </format>
    <format dxfId="259">
      <pivotArea dataOnly="0" labelOnly="1" fieldPosition="0">
        <references count="5">
          <reference field="11" count="1" selected="0">
            <x v="7"/>
          </reference>
          <reference field="13" count="1" selected="0">
            <x v="5"/>
          </reference>
          <reference field="15" count="1" selected="0">
            <x v="50"/>
          </reference>
          <reference field="21" count="1" selected="0">
            <x v="136"/>
          </reference>
          <reference field="22" count="1">
            <x v="136"/>
          </reference>
        </references>
      </pivotArea>
    </format>
    <format dxfId="258">
      <pivotArea dataOnly="0" labelOnly="1" fieldPosition="0">
        <references count="5">
          <reference field="11" count="1" selected="0">
            <x v="7"/>
          </reference>
          <reference field="13" count="1" selected="0">
            <x v="5"/>
          </reference>
          <reference field="15" count="1" selected="0">
            <x v="50"/>
          </reference>
          <reference field="21" count="1" selected="0">
            <x v="138"/>
          </reference>
          <reference field="22" count="1">
            <x v="39"/>
          </reference>
        </references>
      </pivotArea>
    </format>
    <format dxfId="257">
      <pivotArea dataOnly="0" labelOnly="1" fieldPosition="0">
        <references count="5">
          <reference field="11" count="1" selected="0">
            <x v="7"/>
          </reference>
          <reference field="13" count="1" selected="0">
            <x v="5"/>
          </reference>
          <reference field="15" count="1" selected="0">
            <x v="50"/>
          </reference>
          <reference field="21" count="1" selected="0">
            <x v="140"/>
          </reference>
          <reference field="22" count="1">
            <x v="84"/>
          </reference>
        </references>
      </pivotArea>
    </format>
    <format dxfId="256">
      <pivotArea dataOnly="0" labelOnly="1" fieldPosition="0">
        <references count="5">
          <reference field="11" count="1" selected="0">
            <x v="7"/>
          </reference>
          <reference field="13" count="1" selected="0">
            <x v="3"/>
          </reference>
          <reference field="15" count="1" selected="0">
            <x v="54"/>
          </reference>
          <reference field="21" count="1" selected="0">
            <x v="30"/>
          </reference>
          <reference field="22" count="1">
            <x v="99"/>
          </reference>
        </references>
      </pivotArea>
    </format>
    <format dxfId="255">
      <pivotArea dataOnly="0" labelOnly="1" fieldPosition="0">
        <references count="5">
          <reference field="11" count="1" selected="0">
            <x v="7"/>
          </reference>
          <reference field="13" count="1" selected="0">
            <x v="3"/>
          </reference>
          <reference field="15" count="1" selected="0">
            <x v="54"/>
          </reference>
          <reference field="21" count="1" selected="0">
            <x v="31"/>
          </reference>
          <reference field="22" count="1">
            <x v="20"/>
          </reference>
        </references>
      </pivotArea>
    </format>
    <format dxfId="254">
      <pivotArea dataOnly="0" labelOnly="1" fieldPosition="0">
        <references count="5">
          <reference field="11" count="1" selected="0">
            <x v="7"/>
          </reference>
          <reference field="13" count="1" selected="0">
            <x v="3"/>
          </reference>
          <reference field="15" count="1" selected="0">
            <x v="54"/>
          </reference>
          <reference field="21" count="1" selected="0">
            <x v="35"/>
          </reference>
          <reference field="22" count="1">
            <x v="67"/>
          </reference>
        </references>
      </pivotArea>
    </format>
    <format dxfId="253">
      <pivotArea dataOnly="0" labelOnly="1" fieldPosition="0">
        <references count="5">
          <reference field="11" count="1" selected="0">
            <x v="7"/>
          </reference>
          <reference field="13" count="1" selected="0">
            <x v="3"/>
          </reference>
          <reference field="15" count="1" selected="0">
            <x v="54"/>
          </reference>
          <reference field="21" count="1" selected="0">
            <x v="36"/>
          </reference>
          <reference field="22" count="1">
            <x v="12"/>
          </reference>
        </references>
      </pivotArea>
    </format>
    <format dxfId="252">
      <pivotArea dataOnly="0" labelOnly="1" fieldPosition="0">
        <references count="5">
          <reference field="11" count="1" selected="0">
            <x v="7"/>
          </reference>
          <reference field="13" count="1" selected="0">
            <x v="3"/>
          </reference>
          <reference field="15" count="1" selected="0">
            <x v="54"/>
          </reference>
          <reference field="21" count="1" selected="0">
            <x v="38"/>
          </reference>
          <reference field="22" count="1">
            <x v="86"/>
          </reference>
        </references>
      </pivotArea>
    </format>
    <format dxfId="251">
      <pivotArea dataOnly="0" labelOnly="1" fieldPosition="0">
        <references count="5">
          <reference field="11" count="1" selected="0">
            <x v="7"/>
          </reference>
          <reference field="13" count="1" selected="0">
            <x v="3"/>
          </reference>
          <reference field="15" count="1" selected="0">
            <x v="54"/>
          </reference>
          <reference field="21" count="1" selected="0">
            <x v="39"/>
          </reference>
          <reference field="22" count="1">
            <x v="100"/>
          </reference>
        </references>
      </pivotArea>
    </format>
    <format dxfId="250">
      <pivotArea dataOnly="0" labelOnly="1" fieldPosition="0">
        <references count="5">
          <reference field="11" count="1" selected="0">
            <x v="7"/>
          </reference>
          <reference field="13" count="1" selected="0">
            <x v="3"/>
          </reference>
          <reference field="15" count="1" selected="0">
            <x v="54"/>
          </reference>
          <reference field="21" count="1" selected="0">
            <x v="43"/>
          </reference>
          <reference field="22" count="1">
            <x v="74"/>
          </reference>
        </references>
      </pivotArea>
    </format>
    <format dxfId="249">
      <pivotArea dataOnly="0" labelOnly="1" fieldPosition="0">
        <references count="5">
          <reference field="11" count="1" selected="0">
            <x v="7"/>
          </reference>
          <reference field="13" count="1" selected="0">
            <x v="3"/>
          </reference>
          <reference field="15" count="1" selected="0">
            <x v="54"/>
          </reference>
          <reference field="21" count="1" selected="0">
            <x v="44"/>
          </reference>
          <reference field="22" count="1">
            <x v="44"/>
          </reference>
        </references>
      </pivotArea>
    </format>
    <format dxfId="248">
      <pivotArea dataOnly="0" labelOnly="1" fieldPosition="0">
        <references count="5">
          <reference field="11" count="1" selected="0">
            <x v="7"/>
          </reference>
          <reference field="13" count="1" selected="0">
            <x v="3"/>
          </reference>
          <reference field="15" count="1" selected="0">
            <x v="54"/>
          </reference>
          <reference field="21" count="1" selected="0">
            <x v="48"/>
          </reference>
          <reference field="22" count="1">
            <x v="95"/>
          </reference>
        </references>
      </pivotArea>
    </format>
    <format dxfId="247">
      <pivotArea dataOnly="0" labelOnly="1" fieldPosition="0">
        <references count="5">
          <reference field="11" count="1" selected="0">
            <x v="7"/>
          </reference>
          <reference field="13" count="1" selected="0">
            <x v="3"/>
          </reference>
          <reference field="15" count="1" selected="0">
            <x v="54"/>
          </reference>
          <reference field="21" count="1" selected="0">
            <x v="52"/>
          </reference>
          <reference field="22" count="1">
            <x v="48"/>
          </reference>
        </references>
      </pivotArea>
    </format>
    <format dxfId="246">
      <pivotArea dataOnly="0" labelOnly="1" fieldPosition="0">
        <references count="5">
          <reference field="11" count="1" selected="0">
            <x v="7"/>
          </reference>
          <reference field="13" count="1" selected="0">
            <x v="3"/>
          </reference>
          <reference field="15" count="1" selected="0">
            <x v="54"/>
          </reference>
          <reference field="21" count="1" selected="0">
            <x v="58"/>
          </reference>
          <reference field="22" count="1">
            <x v="106"/>
          </reference>
        </references>
      </pivotArea>
    </format>
    <format dxfId="245">
      <pivotArea dataOnly="0" labelOnly="1" fieldPosition="0">
        <references count="5">
          <reference field="11" count="1" selected="0">
            <x v="7"/>
          </reference>
          <reference field="13" count="1" selected="0">
            <x v="3"/>
          </reference>
          <reference field="15" count="1" selected="0">
            <x v="54"/>
          </reference>
          <reference field="21" count="1" selected="0">
            <x v="60"/>
          </reference>
          <reference field="22" count="1">
            <x v="36"/>
          </reference>
        </references>
      </pivotArea>
    </format>
    <format dxfId="244">
      <pivotArea dataOnly="0" labelOnly="1" fieldPosition="0">
        <references count="5">
          <reference field="11" count="1" selected="0">
            <x v="7"/>
          </reference>
          <reference field="13" count="1" selected="0">
            <x v="3"/>
          </reference>
          <reference field="15" count="1" selected="0">
            <x v="54"/>
          </reference>
          <reference field="21" count="1" selected="0">
            <x v="70"/>
          </reference>
          <reference field="22" count="1">
            <x v="8"/>
          </reference>
        </references>
      </pivotArea>
    </format>
    <format dxfId="243">
      <pivotArea dataOnly="0" labelOnly="1" fieldPosition="0">
        <references count="5">
          <reference field="11" count="1" selected="0">
            <x v="7"/>
          </reference>
          <reference field="13" count="1" selected="0">
            <x v="3"/>
          </reference>
          <reference field="15" count="1" selected="0">
            <x v="54"/>
          </reference>
          <reference field="21" count="1" selected="0">
            <x v="73"/>
          </reference>
          <reference field="22" count="1">
            <x v="133"/>
          </reference>
        </references>
      </pivotArea>
    </format>
    <format dxfId="242">
      <pivotArea dataOnly="0" labelOnly="1" fieldPosition="0">
        <references count="5">
          <reference field="11" count="1" selected="0">
            <x v="7"/>
          </reference>
          <reference field="13" count="1" selected="0">
            <x v="3"/>
          </reference>
          <reference field="15" count="1" selected="0">
            <x v="54"/>
          </reference>
          <reference field="21" count="1" selected="0">
            <x v="74"/>
          </reference>
          <reference field="22" count="1">
            <x v="122"/>
          </reference>
        </references>
      </pivotArea>
    </format>
    <format dxfId="241">
      <pivotArea dataOnly="0" labelOnly="1" fieldPosition="0">
        <references count="5">
          <reference field="11" count="1" selected="0">
            <x v="7"/>
          </reference>
          <reference field="13" count="1" selected="0">
            <x v="3"/>
          </reference>
          <reference field="15" count="1" selected="0">
            <x v="54"/>
          </reference>
          <reference field="21" count="1" selected="0">
            <x v="80"/>
          </reference>
          <reference field="22" count="1">
            <x v="129"/>
          </reference>
        </references>
      </pivotArea>
    </format>
    <format dxfId="240">
      <pivotArea dataOnly="0" labelOnly="1" fieldPosition="0">
        <references count="5">
          <reference field="11" count="1" selected="0">
            <x v="7"/>
          </reference>
          <reference field="13" count="1" selected="0">
            <x v="3"/>
          </reference>
          <reference field="15" count="1" selected="0">
            <x v="54"/>
          </reference>
          <reference field="21" count="1" selected="0">
            <x v="81"/>
          </reference>
          <reference field="22" count="1">
            <x v="135"/>
          </reference>
        </references>
      </pivotArea>
    </format>
    <format dxfId="239">
      <pivotArea dataOnly="0" labelOnly="1" fieldPosition="0">
        <references count="5">
          <reference field="11" count="1" selected="0">
            <x v="7"/>
          </reference>
          <reference field="13" count="1" selected="0">
            <x v="3"/>
          </reference>
          <reference field="15" count="1" selected="0">
            <x v="54"/>
          </reference>
          <reference field="21" count="1" selected="0">
            <x v="96"/>
          </reference>
          <reference field="22" count="1">
            <x v="57"/>
          </reference>
        </references>
      </pivotArea>
    </format>
    <format dxfId="238">
      <pivotArea dataOnly="0" labelOnly="1" fieldPosition="0">
        <references count="5">
          <reference field="11" count="1" selected="0">
            <x v="7"/>
          </reference>
          <reference field="13" count="1" selected="0">
            <x v="3"/>
          </reference>
          <reference field="15" count="1" selected="0">
            <x v="54"/>
          </reference>
          <reference field="21" count="1" selected="0">
            <x v="109"/>
          </reference>
          <reference field="22" count="1">
            <x v="53"/>
          </reference>
        </references>
      </pivotArea>
    </format>
    <format dxfId="237">
      <pivotArea dataOnly="0" labelOnly="1" fieldPosition="0">
        <references count="5">
          <reference field="11" count="1" selected="0">
            <x v="7"/>
          </reference>
          <reference field="13" count="1" selected="0">
            <x v="3"/>
          </reference>
          <reference field="15" count="1" selected="0">
            <x v="54"/>
          </reference>
          <reference field="21" count="1" selected="0">
            <x v="133"/>
          </reference>
          <reference field="22" count="1">
            <x v="63"/>
          </reference>
        </references>
      </pivotArea>
    </format>
    <format dxfId="236">
      <pivotArea dataOnly="0" labelOnly="1" fieldPosition="0">
        <references count="5">
          <reference field="11" count="1" selected="0">
            <x v="8"/>
          </reference>
          <reference field="13" count="1" selected="0">
            <x v="1"/>
          </reference>
          <reference field="15" count="1" selected="0">
            <x v="40"/>
          </reference>
          <reference field="21" count="1" selected="0">
            <x v="115"/>
          </reference>
          <reference field="22" count="1">
            <x v="145"/>
          </reference>
        </references>
      </pivotArea>
    </format>
    <format dxfId="235">
      <pivotArea dataOnly="0" labelOnly="1" fieldPosition="0">
        <references count="5">
          <reference field="11" count="1" selected="0">
            <x v="9"/>
          </reference>
          <reference field="13" count="1" selected="0">
            <x v="1"/>
          </reference>
          <reference field="15" count="1" selected="0">
            <x v="10"/>
          </reference>
          <reference field="21" count="1" selected="0">
            <x v="115"/>
          </reference>
          <reference field="22" count="1">
            <x v="145"/>
          </reference>
        </references>
      </pivotArea>
    </format>
    <format dxfId="234">
      <pivotArea dataOnly="0" labelOnly="1" fieldPosition="0">
        <references count="5">
          <reference field="11" count="1" selected="0">
            <x v="10"/>
          </reference>
          <reference field="13" count="1" selected="0">
            <x v="4"/>
          </reference>
          <reference field="15" count="1" selected="0">
            <x v="13"/>
          </reference>
          <reference field="21" count="1" selected="0">
            <x v="3"/>
          </reference>
          <reference field="22" count="1">
            <x v="140"/>
          </reference>
        </references>
      </pivotArea>
    </format>
    <format dxfId="233">
      <pivotArea dataOnly="0" labelOnly="1" fieldPosition="0">
        <references count="5">
          <reference field="11" count="1" selected="0">
            <x v="10"/>
          </reference>
          <reference field="13" count="1" selected="0">
            <x v="4"/>
          </reference>
          <reference field="15" count="1" selected="0">
            <x v="13"/>
          </reference>
          <reference field="21" count="1" selected="0">
            <x v="10"/>
          </reference>
          <reference field="22" count="1">
            <x v="28"/>
          </reference>
        </references>
      </pivotArea>
    </format>
    <format dxfId="232">
      <pivotArea dataOnly="0" labelOnly="1" fieldPosition="0">
        <references count="5">
          <reference field="11" count="1" selected="0">
            <x v="10"/>
          </reference>
          <reference field="13" count="1" selected="0">
            <x v="4"/>
          </reference>
          <reference field="15" count="1" selected="0">
            <x v="13"/>
          </reference>
          <reference field="21" count="1" selected="0">
            <x v="12"/>
          </reference>
          <reference field="22" count="1">
            <x v="1"/>
          </reference>
        </references>
      </pivotArea>
    </format>
    <format dxfId="231">
      <pivotArea dataOnly="0" labelOnly="1" fieldPosition="0">
        <references count="5">
          <reference field="11" count="1" selected="0">
            <x v="10"/>
          </reference>
          <reference field="13" count="1" selected="0">
            <x v="4"/>
          </reference>
          <reference field="15" count="1" selected="0">
            <x v="13"/>
          </reference>
          <reference field="21" count="1" selected="0">
            <x v="15"/>
          </reference>
          <reference field="22" count="1">
            <x v="82"/>
          </reference>
        </references>
      </pivotArea>
    </format>
    <format dxfId="230">
      <pivotArea dataOnly="0" labelOnly="1" fieldPosition="0">
        <references count="5">
          <reference field="11" count="1" selected="0">
            <x v="10"/>
          </reference>
          <reference field="13" count="1" selected="0">
            <x v="4"/>
          </reference>
          <reference field="15" count="1" selected="0">
            <x v="13"/>
          </reference>
          <reference field="21" count="1" selected="0">
            <x v="17"/>
          </reference>
          <reference field="22" count="1">
            <x v="76"/>
          </reference>
        </references>
      </pivotArea>
    </format>
    <format dxfId="229">
      <pivotArea dataOnly="0" labelOnly="1" fieldPosition="0">
        <references count="5">
          <reference field="11" count="1" selected="0">
            <x v="10"/>
          </reference>
          <reference field="13" count="1" selected="0">
            <x v="4"/>
          </reference>
          <reference field="15" count="1" selected="0">
            <x v="13"/>
          </reference>
          <reference field="21" count="1" selected="0">
            <x v="20"/>
          </reference>
          <reference field="22" count="1">
            <x v="77"/>
          </reference>
        </references>
      </pivotArea>
    </format>
    <format dxfId="228">
      <pivotArea dataOnly="0" labelOnly="1" fieldPosition="0">
        <references count="5">
          <reference field="11" count="1" selected="0">
            <x v="10"/>
          </reference>
          <reference field="13" count="1" selected="0">
            <x v="4"/>
          </reference>
          <reference field="15" count="1" selected="0">
            <x v="13"/>
          </reference>
          <reference field="21" count="1" selected="0">
            <x v="21"/>
          </reference>
          <reference field="22" count="1">
            <x v="69"/>
          </reference>
        </references>
      </pivotArea>
    </format>
    <format dxfId="227">
      <pivotArea dataOnly="0" labelOnly="1" fieldPosition="0">
        <references count="5">
          <reference field="11" count="1" selected="0">
            <x v="10"/>
          </reference>
          <reference field="13" count="1" selected="0">
            <x v="4"/>
          </reference>
          <reference field="15" count="1" selected="0">
            <x v="13"/>
          </reference>
          <reference field="21" count="1" selected="0">
            <x v="22"/>
          </reference>
          <reference field="22" count="1">
            <x v="66"/>
          </reference>
        </references>
      </pivotArea>
    </format>
    <format dxfId="226">
      <pivotArea dataOnly="0" labelOnly="1" fieldPosition="0">
        <references count="5">
          <reference field="11" count="1" selected="0">
            <x v="10"/>
          </reference>
          <reference field="13" count="1" selected="0">
            <x v="4"/>
          </reference>
          <reference field="15" count="1" selected="0">
            <x v="13"/>
          </reference>
          <reference field="21" count="1" selected="0">
            <x v="25"/>
          </reference>
          <reference field="22" count="1">
            <x v="98"/>
          </reference>
        </references>
      </pivotArea>
    </format>
    <format dxfId="225">
      <pivotArea dataOnly="0" labelOnly="1" fieldPosition="0">
        <references count="5">
          <reference field="11" count="1" selected="0">
            <x v="10"/>
          </reference>
          <reference field="13" count="1" selected="0">
            <x v="4"/>
          </reference>
          <reference field="15" count="1" selected="0">
            <x v="13"/>
          </reference>
          <reference field="21" count="1" selected="0">
            <x v="30"/>
          </reference>
          <reference field="22" count="1">
            <x v="99"/>
          </reference>
        </references>
      </pivotArea>
    </format>
    <format dxfId="224">
      <pivotArea dataOnly="0" labelOnly="1" fieldPosition="0">
        <references count="5">
          <reference field="11" count="1" selected="0">
            <x v="10"/>
          </reference>
          <reference field="13" count="1" selected="0">
            <x v="4"/>
          </reference>
          <reference field="15" count="1" selected="0">
            <x v="13"/>
          </reference>
          <reference field="21" count="1" selected="0">
            <x v="31"/>
          </reference>
          <reference field="22" count="1">
            <x v="20"/>
          </reference>
        </references>
      </pivotArea>
    </format>
    <format dxfId="223">
      <pivotArea dataOnly="0" labelOnly="1" fieldPosition="0">
        <references count="5">
          <reference field="11" count="1" selected="0">
            <x v="10"/>
          </reference>
          <reference field="13" count="1" selected="0">
            <x v="4"/>
          </reference>
          <reference field="15" count="1" selected="0">
            <x v="13"/>
          </reference>
          <reference field="21" count="1" selected="0">
            <x v="33"/>
          </reference>
          <reference field="22" count="1">
            <x v="62"/>
          </reference>
        </references>
      </pivotArea>
    </format>
    <format dxfId="222">
      <pivotArea dataOnly="0" labelOnly="1" fieldPosition="0">
        <references count="5">
          <reference field="11" count="1" selected="0">
            <x v="10"/>
          </reference>
          <reference field="13" count="1" selected="0">
            <x v="4"/>
          </reference>
          <reference field="15" count="1" selected="0">
            <x v="13"/>
          </reference>
          <reference field="21" count="1" selected="0">
            <x v="34"/>
          </reference>
          <reference field="22" count="1">
            <x v="150"/>
          </reference>
        </references>
      </pivotArea>
    </format>
    <format dxfId="221">
      <pivotArea dataOnly="0" labelOnly="1" fieldPosition="0">
        <references count="5">
          <reference field="11" count="1" selected="0">
            <x v="10"/>
          </reference>
          <reference field="13" count="1" selected="0">
            <x v="4"/>
          </reference>
          <reference field="15" count="1" selected="0">
            <x v="13"/>
          </reference>
          <reference field="21" count="1" selected="0">
            <x v="35"/>
          </reference>
          <reference field="22" count="1">
            <x v="67"/>
          </reference>
        </references>
      </pivotArea>
    </format>
    <format dxfId="220">
      <pivotArea dataOnly="0" labelOnly="1" fieldPosition="0">
        <references count="5">
          <reference field="11" count="1" selected="0">
            <x v="10"/>
          </reference>
          <reference field="13" count="1" selected="0">
            <x v="4"/>
          </reference>
          <reference field="15" count="1" selected="0">
            <x v="13"/>
          </reference>
          <reference field="21" count="1" selected="0">
            <x v="36"/>
          </reference>
          <reference field="22" count="1">
            <x v="12"/>
          </reference>
        </references>
      </pivotArea>
    </format>
    <format dxfId="219">
      <pivotArea dataOnly="0" labelOnly="1" fieldPosition="0">
        <references count="5">
          <reference field="11" count="1" selected="0">
            <x v="10"/>
          </reference>
          <reference field="13" count="1" selected="0">
            <x v="4"/>
          </reference>
          <reference field="15" count="1" selected="0">
            <x v="13"/>
          </reference>
          <reference field="21" count="1" selected="0">
            <x v="38"/>
          </reference>
          <reference field="22" count="1">
            <x v="86"/>
          </reference>
        </references>
      </pivotArea>
    </format>
    <format dxfId="218">
      <pivotArea dataOnly="0" labelOnly="1" fieldPosition="0">
        <references count="5">
          <reference field="11" count="1" selected="0">
            <x v="10"/>
          </reference>
          <reference field="13" count="1" selected="0">
            <x v="4"/>
          </reference>
          <reference field="15" count="1" selected="0">
            <x v="13"/>
          </reference>
          <reference field="21" count="1" selected="0">
            <x v="40"/>
          </reference>
          <reference field="22" count="1">
            <x v="43"/>
          </reference>
        </references>
      </pivotArea>
    </format>
    <format dxfId="217">
      <pivotArea dataOnly="0" labelOnly="1" fieldPosition="0">
        <references count="5">
          <reference field="11" count="1" selected="0">
            <x v="10"/>
          </reference>
          <reference field="13" count="1" selected="0">
            <x v="4"/>
          </reference>
          <reference field="15" count="1" selected="0">
            <x v="13"/>
          </reference>
          <reference field="21" count="1" selected="0">
            <x v="44"/>
          </reference>
          <reference field="22" count="1">
            <x v="44"/>
          </reference>
        </references>
      </pivotArea>
    </format>
    <format dxfId="216">
      <pivotArea dataOnly="0" labelOnly="1" fieldPosition="0">
        <references count="5">
          <reference field="11" count="1" selected="0">
            <x v="10"/>
          </reference>
          <reference field="13" count="1" selected="0">
            <x v="4"/>
          </reference>
          <reference field="15" count="1" selected="0">
            <x v="13"/>
          </reference>
          <reference field="21" count="1" selected="0">
            <x v="46"/>
          </reference>
          <reference field="22" count="1">
            <x v="21"/>
          </reference>
        </references>
      </pivotArea>
    </format>
    <format dxfId="215">
      <pivotArea dataOnly="0" labelOnly="1" fieldPosition="0">
        <references count="5">
          <reference field="11" count="1" selected="0">
            <x v="10"/>
          </reference>
          <reference field="13" count="1" selected="0">
            <x v="4"/>
          </reference>
          <reference field="15" count="1" selected="0">
            <x v="13"/>
          </reference>
          <reference field="21" count="1" selected="0">
            <x v="47"/>
          </reference>
          <reference field="22" count="1">
            <x v="148"/>
          </reference>
        </references>
      </pivotArea>
    </format>
    <format dxfId="214">
      <pivotArea dataOnly="0" labelOnly="1" fieldPosition="0">
        <references count="5">
          <reference field="11" count="1" selected="0">
            <x v="10"/>
          </reference>
          <reference field="13" count="1" selected="0">
            <x v="4"/>
          </reference>
          <reference field="15" count="1" selected="0">
            <x v="13"/>
          </reference>
          <reference field="21" count="1" selected="0">
            <x v="48"/>
          </reference>
          <reference field="22" count="1">
            <x v="95"/>
          </reference>
        </references>
      </pivotArea>
    </format>
    <format dxfId="213">
      <pivotArea dataOnly="0" labelOnly="1" fieldPosition="0">
        <references count="5">
          <reference field="11" count="1" selected="0">
            <x v="10"/>
          </reference>
          <reference field="13" count="1" selected="0">
            <x v="4"/>
          </reference>
          <reference field="15" count="1" selected="0">
            <x v="13"/>
          </reference>
          <reference field="21" count="1" selected="0">
            <x v="52"/>
          </reference>
          <reference field="22" count="1">
            <x v="48"/>
          </reference>
        </references>
      </pivotArea>
    </format>
    <format dxfId="212">
      <pivotArea dataOnly="0" labelOnly="1" fieldPosition="0">
        <references count="5">
          <reference field="11" count="1" selected="0">
            <x v="10"/>
          </reference>
          <reference field="13" count="1" selected="0">
            <x v="4"/>
          </reference>
          <reference field="15" count="1" selected="0">
            <x v="13"/>
          </reference>
          <reference field="21" count="1" selected="0">
            <x v="53"/>
          </reference>
          <reference field="22" count="1">
            <x v="102"/>
          </reference>
        </references>
      </pivotArea>
    </format>
    <format dxfId="211">
      <pivotArea dataOnly="0" labelOnly="1" fieldPosition="0">
        <references count="5">
          <reference field="11" count="1" selected="0">
            <x v="10"/>
          </reference>
          <reference field="13" count="1" selected="0">
            <x v="4"/>
          </reference>
          <reference field="15" count="1" selected="0">
            <x v="13"/>
          </reference>
          <reference field="21" count="1" selected="0">
            <x v="55"/>
          </reference>
          <reference field="22" count="1">
            <x v="103"/>
          </reference>
        </references>
      </pivotArea>
    </format>
    <format dxfId="210">
      <pivotArea dataOnly="0" labelOnly="1" fieldPosition="0">
        <references count="5">
          <reference field="11" count="1" selected="0">
            <x v="10"/>
          </reference>
          <reference field="13" count="1" selected="0">
            <x v="4"/>
          </reference>
          <reference field="15" count="1" selected="0">
            <x v="13"/>
          </reference>
          <reference field="21" count="1" selected="0">
            <x v="56"/>
          </reference>
          <reference field="22" count="1">
            <x v="105"/>
          </reference>
        </references>
      </pivotArea>
    </format>
    <format dxfId="209">
      <pivotArea dataOnly="0" labelOnly="1" fieldPosition="0">
        <references count="5">
          <reference field="11" count="1" selected="0">
            <x v="10"/>
          </reference>
          <reference field="13" count="1" selected="0">
            <x v="4"/>
          </reference>
          <reference field="15" count="1" selected="0">
            <x v="13"/>
          </reference>
          <reference field="21" count="1" selected="0">
            <x v="58"/>
          </reference>
          <reference field="22" count="1">
            <x v="106"/>
          </reference>
        </references>
      </pivotArea>
    </format>
    <format dxfId="208">
      <pivotArea dataOnly="0" labelOnly="1" fieldPosition="0">
        <references count="5">
          <reference field="11" count="1" selected="0">
            <x v="10"/>
          </reference>
          <reference field="13" count="1" selected="0">
            <x v="4"/>
          </reference>
          <reference field="15" count="1" selected="0">
            <x v="13"/>
          </reference>
          <reference field="21" count="1" selected="0">
            <x v="59"/>
          </reference>
          <reference field="22" count="1">
            <x v="50"/>
          </reference>
        </references>
      </pivotArea>
    </format>
    <format dxfId="207">
      <pivotArea dataOnly="0" labelOnly="1" fieldPosition="0">
        <references count="5">
          <reference field="11" count="1" selected="0">
            <x v="10"/>
          </reference>
          <reference field="13" count="1" selected="0">
            <x v="4"/>
          </reference>
          <reference field="15" count="1" selected="0">
            <x v="13"/>
          </reference>
          <reference field="21" count="1" selected="0">
            <x v="60"/>
          </reference>
          <reference field="22" count="1">
            <x v="36"/>
          </reference>
        </references>
      </pivotArea>
    </format>
    <format dxfId="206">
      <pivotArea dataOnly="0" labelOnly="1" fieldPosition="0">
        <references count="5">
          <reference field="11" count="1" selected="0">
            <x v="10"/>
          </reference>
          <reference field="13" count="1" selected="0">
            <x v="4"/>
          </reference>
          <reference field="15" count="1" selected="0">
            <x v="13"/>
          </reference>
          <reference field="21" count="1" selected="0">
            <x v="61"/>
          </reference>
          <reference field="22" count="1">
            <x v="142"/>
          </reference>
        </references>
      </pivotArea>
    </format>
    <format dxfId="205">
      <pivotArea dataOnly="0" labelOnly="1" fieldPosition="0">
        <references count="5">
          <reference field="11" count="1" selected="0">
            <x v="10"/>
          </reference>
          <reference field="13" count="1" selected="0">
            <x v="4"/>
          </reference>
          <reference field="15" count="1" selected="0">
            <x v="13"/>
          </reference>
          <reference field="21" count="1" selected="0">
            <x v="63"/>
          </reference>
          <reference field="22" count="1">
            <x v="128"/>
          </reference>
        </references>
      </pivotArea>
    </format>
    <format dxfId="204">
      <pivotArea dataOnly="0" labelOnly="1" fieldPosition="0">
        <references count="5">
          <reference field="11" count="1" selected="0">
            <x v="10"/>
          </reference>
          <reference field="13" count="1" selected="0">
            <x v="4"/>
          </reference>
          <reference field="15" count="1" selected="0">
            <x v="13"/>
          </reference>
          <reference field="21" count="1" selected="0">
            <x v="65"/>
          </reference>
          <reference field="22" count="1">
            <x v="134"/>
          </reference>
        </references>
      </pivotArea>
    </format>
    <format dxfId="203">
      <pivotArea dataOnly="0" labelOnly="1" fieldPosition="0">
        <references count="5">
          <reference field="11" count="1" selected="0">
            <x v="10"/>
          </reference>
          <reference field="13" count="1" selected="0">
            <x v="4"/>
          </reference>
          <reference field="15" count="1" selected="0">
            <x v="13"/>
          </reference>
          <reference field="21" count="1" selected="0">
            <x v="67"/>
          </reference>
          <reference field="22" count="1">
            <x v="6"/>
          </reference>
        </references>
      </pivotArea>
    </format>
    <format dxfId="202">
      <pivotArea dataOnly="0" labelOnly="1" fieldPosition="0">
        <references count="5">
          <reference field="11" count="1" selected="0">
            <x v="10"/>
          </reference>
          <reference field="13" count="1" selected="0">
            <x v="4"/>
          </reference>
          <reference field="15" count="1" selected="0">
            <x v="13"/>
          </reference>
          <reference field="21" count="1" selected="0">
            <x v="68"/>
          </reference>
          <reference field="22" count="1">
            <x v="9"/>
          </reference>
        </references>
      </pivotArea>
    </format>
    <format dxfId="201">
      <pivotArea dataOnly="0" labelOnly="1" fieldPosition="0">
        <references count="5">
          <reference field="11" count="1" selected="0">
            <x v="10"/>
          </reference>
          <reference field="13" count="1" selected="0">
            <x v="4"/>
          </reference>
          <reference field="15" count="1" selected="0">
            <x v="13"/>
          </reference>
          <reference field="21" count="1" selected="0">
            <x v="69"/>
          </reference>
          <reference field="22" count="1">
            <x v="7"/>
          </reference>
        </references>
      </pivotArea>
    </format>
    <format dxfId="200">
      <pivotArea dataOnly="0" labelOnly="1" fieldPosition="0">
        <references count="5">
          <reference field="11" count="1" selected="0">
            <x v="10"/>
          </reference>
          <reference field="13" count="1" selected="0">
            <x v="4"/>
          </reference>
          <reference field="15" count="1" selected="0">
            <x v="13"/>
          </reference>
          <reference field="21" count="1" selected="0">
            <x v="72"/>
          </reference>
          <reference field="22" count="1">
            <x v="83"/>
          </reference>
        </references>
      </pivotArea>
    </format>
    <format dxfId="199">
      <pivotArea dataOnly="0" labelOnly="1" fieldPosition="0">
        <references count="5">
          <reference field="11" count="1" selected="0">
            <x v="10"/>
          </reference>
          <reference field="13" count="1" selected="0">
            <x v="4"/>
          </reference>
          <reference field="15" count="1" selected="0">
            <x v="13"/>
          </reference>
          <reference field="21" count="1" selected="0">
            <x v="73"/>
          </reference>
          <reference field="22" count="1">
            <x v="133"/>
          </reference>
        </references>
      </pivotArea>
    </format>
    <format dxfId="198">
      <pivotArea dataOnly="0" labelOnly="1" fieldPosition="0">
        <references count="5">
          <reference field="11" count="1" selected="0">
            <x v="10"/>
          </reference>
          <reference field="13" count="1" selected="0">
            <x v="4"/>
          </reference>
          <reference field="15" count="1" selected="0">
            <x v="13"/>
          </reference>
          <reference field="21" count="1" selected="0">
            <x v="74"/>
          </reference>
          <reference field="22" count="1">
            <x v="122"/>
          </reference>
        </references>
      </pivotArea>
    </format>
    <format dxfId="197">
      <pivotArea dataOnly="0" labelOnly="1" fieldPosition="0">
        <references count="5">
          <reference field="11" count="1" selected="0">
            <x v="10"/>
          </reference>
          <reference field="13" count="1" selected="0">
            <x v="4"/>
          </reference>
          <reference field="15" count="1" selected="0">
            <x v="13"/>
          </reference>
          <reference field="21" count="1" selected="0">
            <x v="75"/>
          </reference>
          <reference field="22" count="1">
            <x v="120"/>
          </reference>
        </references>
      </pivotArea>
    </format>
    <format dxfId="196">
      <pivotArea dataOnly="0" labelOnly="1" fieldPosition="0">
        <references count="5">
          <reference field="11" count="1" selected="0">
            <x v="10"/>
          </reference>
          <reference field="13" count="1" selected="0">
            <x v="4"/>
          </reference>
          <reference field="15" count="1" selected="0">
            <x v="13"/>
          </reference>
          <reference field="21" count="1" selected="0">
            <x v="76"/>
          </reference>
          <reference field="22" count="1">
            <x v="118"/>
          </reference>
        </references>
      </pivotArea>
    </format>
    <format dxfId="195">
      <pivotArea dataOnly="0" labelOnly="1" fieldPosition="0">
        <references count="5">
          <reference field="11" count="1" selected="0">
            <x v="10"/>
          </reference>
          <reference field="13" count="1" selected="0">
            <x v="4"/>
          </reference>
          <reference field="15" count="1" selected="0">
            <x v="13"/>
          </reference>
          <reference field="21" count="1" selected="0">
            <x v="79"/>
          </reference>
          <reference field="22" count="1">
            <x v="126"/>
          </reference>
        </references>
      </pivotArea>
    </format>
    <format dxfId="194">
      <pivotArea dataOnly="0" labelOnly="1" fieldPosition="0">
        <references count="5">
          <reference field="11" count="1" selected="0">
            <x v="10"/>
          </reference>
          <reference field="13" count="1" selected="0">
            <x v="4"/>
          </reference>
          <reference field="15" count="1" selected="0">
            <x v="13"/>
          </reference>
          <reference field="21" count="1" selected="0">
            <x v="82"/>
          </reference>
          <reference field="22" count="1">
            <x v="130"/>
          </reference>
        </references>
      </pivotArea>
    </format>
    <format dxfId="193">
      <pivotArea dataOnly="0" labelOnly="1" fieldPosition="0">
        <references count="5">
          <reference field="11" count="1" selected="0">
            <x v="10"/>
          </reference>
          <reference field="13" count="1" selected="0">
            <x v="4"/>
          </reference>
          <reference field="15" count="1" selected="0">
            <x v="13"/>
          </reference>
          <reference field="21" count="1" selected="0">
            <x v="85"/>
          </reference>
          <reference field="22" count="1">
            <x v="113"/>
          </reference>
        </references>
      </pivotArea>
    </format>
    <format dxfId="192">
      <pivotArea dataOnly="0" labelOnly="1" fieldPosition="0">
        <references count="5">
          <reference field="11" count="1" selected="0">
            <x v="10"/>
          </reference>
          <reference field="13" count="1" selected="0">
            <x v="4"/>
          </reference>
          <reference field="15" count="1" selected="0">
            <x v="13"/>
          </reference>
          <reference field="21" count="1" selected="0">
            <x v="86"/>
          </reference>
          <reference field="22" count="1">
            <x v="112"/>
          </reference>
        </references>
      </pivotArea>
    </format>
    <format dxfId="191">
      <pivotArea dataOnly="0" labelOnly="1" fieldPosition="0">
        <references count="5">
          <reference field="11" count="1" selected="0">
            <x v="10"/>
          </reference>
          <reference field="13" count="1" selected="0">
            <x v="4"/>
          </reference>
          <reference field="15" count="1" selected="0">
            <x v="13"/>
          </reference>
          <reference field="21" count="1" selected="0">
            <x v="88"/>
          </reference>
          <reference field="22" count="1">
            <x v="22"/>
          </reference>
        </references>
      </pivotArea>
    </format>
    <format dxfId="190">
      <pivotArea dataOnly="0" labelOnly="1" fieldPosition="0">
        <references count="5">
          <reference field="11" count="1" selected="0">
            <x v="10"/>
          </reference>
          <reference field="13" count="1" selected="0">
            <x v="4"/>
          </reference>
          <reference field="15" count="1" selected="0">
            <x v="13"/>
          </reference>
          <reference field="21" count="1" selected="0">
            <x v="90"/>
          </reference>
          <reference field="22" count="1">
            <x v="24"/>
          </reference>
        </references>
      </pivotArea>
    </format>
    <format dxfId="189">
      <pivotArea dataOnly="0" labelOnly="1" fieldPosition="0">
        <references count="5">
          <reference field="11" count="1" selected="0">
            <x v="10"/>
          </reference>
          <reference field="13" count="1" selected="0">
            <x v="4"/>
          </reference>
          <reference field="15" count="1" selected="0">
            <x v="13"/>
          </reference>
          <reference field="21" count="1" selected="0">
            <x v="91"/>
          </reference>
          <reference field="22" count="1">
            <x v="58"/>
          </reference>
        </references>
      </pivotArea>
    </format>
    <format dxfId="188">
      <pivotArea dataOnly="0" labelOnly="1" fieldPosition="0">
        <references count="5">
          <reference field="11" count="1" selected="0">
            <x v="10"/>
          </reference>
          <reference field="13" count="1" selected="0">
            <x v="4"/>
          </reference>
          <reference field="15" count="1" selected="0">
            <x v="13"/>
          </reference>
          <reference field="21" count="1" selected="0">
            <x v="94"/>
          </reference>
          <reference field="22" count="1">
            <x v="110"/>
          </reference>
        </references>
      </pivotArea>
    </format>
    <format dxfId="187">
      <pivotArea dataOnly="0" labelOnly="1" fieldPosition="0">
        <references count="5">
          <reference field="11" count="1" selected="0">
            <x v="10"/>
          </reference>
          <reference field="13" count="1" selected="0">
            <x v="4"/>
          </reference>
          <reference field="15" count="1" selected="0">
            <x v="13"/>
          </reference>
          <reference field="21" count="1" selected="0">
            <x v="96"/>
          </reference>
          <reference field="22" count="1">
            <x v="57"/>
          </reference>
        </references>
      </pivotArea>
    </format>
    <format dxfId="186">
      <pivotArea dataOnly="0" labelOnly="1" fieldPosition="0">
        <references count="5">
          <reference field="11" count="1" selected="0">
            <x v="10"/>
          </reference>
          <reference field="13" count="1" selected="0">
            <x v="4"/>
          </reference>
          <reference field="15" count="1" selected="0">
            <x v="13"/>
          </reference>
          <reference field="21" count="1" selected="0">
            <x v="99"/>
          </reference>
          <reference field="22" count="1">
            <x v="121"/>
          </reference>
        </references>
      </pivotArea>
    </format>
    <format dxfId="185">
      <pivotArea dataOnly="0" labelOnly="1" fieldPosition="0">
        <references count="5">
          <reference field="11" count="1" selected="0">
            <x v="10"/>
          </reference>
          <reference field="13" count="1" selected="0">
            <x v="4"/>
          </reference>
          <reference field="15" count="1" selected="0">
            <x v="13"/>
          </reference>
          <reference field="21" count="1" selected="0">
            <x v="106"/>
          </reference>
          <reference field="22" count="1">
            <x v="46"/>
          </reference>
        </references>
      </pivotArea>
    </format>
    <format dxfId="184">
      <pivotArea dataOnly="0" labelOnly="1" fieldPosition="0">
        <references count="5">
          <reference field="11" count="1" selected="0">
            <x v="10"/>
          </reference>
          <reference field="13" count="1" selected="0">
            <x v="4"/>
          </reference>
          <reference field="15" count="1" selected="0">
            <x v="13"/>
          </reference>
          <reference field="21" count="1" selected="0">
            <x v="107"/>
          </reference>
          <reference field="22" count="1">
            <x v="132"/>
          </reference>
        </references>
      </pivotArea>
    </format>
    <format dxfId="183">
      <pivotArea dataOnly="0" labelOnly="1" fieldPosition="0">
        <references count="5">
          <reference field="11" count="1" selected="0">
            <x v="10"/>
          </reference>
          <reference field="13" count="1" selected="0">
            <x v="4"/>
          </reference>
          <reference field="15" count="1" selected="0">
            <x v="13"/>
          </reference>
          <reference field="21" count="1" selected="0">
            <x v="109"/>
          </reference>
          <reference field="22" count="1">
            <x v="53"/>
          </reference>
        </references>
      </pivotArea>
    </format>
    <format dxfId="182">
      <pivotArea dataOnly="0" labelOnly="1" fieldPosition="0">
        <references count="5">
          <reference field="11" count="1" selected="0">
            <x v="10"/>
          </reference>
          <reference field="13" count="1" selected="0">
            <x v="4"/>
          </reference>
          <reference field="15" count="1" selected="0">
            <x v="13"/>
          </reference>
          <reference field="21" count="1" selected="0">
            <x v="110"/>
          </reference>
          <reference field="22" count="1">
            <x v="114"/>
          </reference>
        </references>
      </pivotArea>
    </format>
    <format dxfId="181">
      <pivotArea dataOnly="0" labelOnly="1" fieldPosition="0">
        <references count="5">
          <reference field="11" count="1" selected="0">
            <x v="10"/>
          </reference>
          <reference field="13" count="1" selected="0">
            <x v="4"/>
          </reference>
          <reference field="15" count="1" selected="0">
            <x v="13"/>
          </reference>
          <reference field="21" count="1" selected="0">
            <x v="114"/>
          </reference>
          <reference field="22" count="1">
            <x v="32"/>
          </reference>
        </references>
      </pivotArea>
    </format>
    <format dxfId="180">
      <pivotArea dataOnly="0" labelOnly="1" fieldPosition="0">
        <references count="5">
          <reference field="11" count="1" selected="0">
            <x v="10"/>
          </reference>
          <reference field="13" count="1" selected="0">
            <x v="4"/>
          </reference>
          <reference field="15" count="1" selected="0">
            <x v="13"/>
          </reference>
          <reference field="21" count="1" selected="0">
            <x v="123"/>
          </reference>
          <reference field="22" count="1">
            <x v="80"/>
          </reference>
        </references>
      </pivotArea>
    </format>
    <format dxfId="179">
      <pivotArea dataOnly="0" labelOnly="1" fieldPosition="0">
        <references count="5">
          <reference field="11" count="1" selected="0">
            <x v="10"/>
          </reference>
          <reference field="13" count="1" selected="0">
            <x v="4"/>
          </reference>
          <reference field="15" count="1" selected="0">
            <x v="13"/>
          </reference>
          <reference field="21" count="1" selected="0">
            <x v="124"/>
          </reference>
          <reference field="22" count="1">
            <x v="81"/>
          </reference>
        </references>
      </pivotArea>
    </format>
    <format dxfId="178">
      <pivotArea dataOnly="0" labelOnly="1" fieldPosition="0">
        <references count="5">
          <reference field="11" count="1" selected="0">
            <x v="10"/>
          </reference>
          <reference field="13" count="1" selected="0">
            <x v="4"/>
          </reference>
          <reference field="15" count="1" selected="0">
            <x v="13"/>
          </reference>
          <reference field="21" count="1" selected="0">
            <x v="126"/>
          </reference>
          <reference field="22" count="1">
            <x v="87"/>
          </reference>
        </references>
      </pivotArea>
    </format>
    <format dxfId="177">
      <pivotArea dataOnly="0" labelOnly="1" fieldPosition="0">
        <references count="5">
          <reference field="11" count="1" selected="0">
            <x v="10"/>
          </reference>
          <reference field="13" count="1" selected="0">
            <x v="4"/>
          </reference>
          <reference field="15" count="1" selected="0">
            <x v="13"/>
          </reference>
          <reference field="21" count="1" selected="0">
            <x v="127"/>
          </reference>
          <reference field="22" count="1">
            <x v="41"/>
          </reference>
        </references>
      </pivotArea>
    </format>
    <format dxfId="176">
      <pivotArea dataOnly="0" labelOnly="1" fieldPosition="0">
        <references count="5">
          <reference field="11" count="1" selected="0">
            <x v="10"/>
          </reference>
          <reference field="13" count="1" selected="0">
            <x v="4"/>
          </reference>
          <reference field="15" count="1" selected="0">
            <x v="13"/>
          </reference>
          <reference field="21" count="1" selected="0">
            <x v="131"/>
          </reference>
          <reference field="22" count="1">
            <x v="147"/>
          </reference>
        </references>
      </pivotArea>
    </format>
    <format dxfId="175">
      <pivotArea dataOnly="0" labelOnly="1" fieldPosition="0">
        <references count="5">
          <reference field="11" count="1" selected="0">
            <x v="10"/>
          </reference>
          <reference field="13" count="1" selected="0">
            <x v="4"/>
          </reference>
          <reference field="15" count="1" selected="0">
            <x v="13"/>
          </reference>
          <reference field="21" count="1" selected="0">
            <x v="136"/>
          </reference>
          <reference field="22" count="1">
            <x v="136"/>
          </reference>
        </references>
      </pivotArea>
    </format>
    <format dxfId="174">
      <pivotArea dataOnly="0" labelOnly="1" fieldPosition="0">
        <references count="5">
          <reference field="11" count="1" selected="0">
            <x v="10"/>
          </reference>
          <reference field="13" count="1" selected="0">
            <x v="4"/>
          </reference>
          <reference field="15" count="1" selected="0">
            <x v="13"/>
          </reference>
          <reference field="21" count="1" selected="0">
            <x v="143"/>
          </reference>
          <reference field="22" count="1">
            <x v="137"/>
          </reference>
        </references>
      </pivotArea>
    </format>
    <format dxfId="173">
      <pivotArea dataOnly="0" labelOnly="1" fieldPosition="0">
        <references count="5">
          <reference field="11" count="1" selected="0">
            <x v="10"/>
          </reference>
          <reference field="13" count="1" selected="0">
            <x v="4"/>
          </reference>
          <reference field="15" count="1" selected="0">
            <x v="22"/>
          </reference>
          <reference field="21" count="1" selected="0">
            <x v="46"/>
          </reference>
          <reference field="22" count="1">
            <x v="21"/>
          </reference>
        </references>
      </pivotArea>
    </format>
    <format dxfId="172">
      <pivotArea dataOnly="0" labelOnly="1" fieldPosition="0">
        <references count="5">
          <reference field="11" count="1" selected="0">
            <x v="10"/>
          </reference>
          <reference field="13" count="1" selected="0">
            <x v="4"/>
          </reference>
          <reference field="15" count="1" selected="0">
            <x v="23"/>
          </reference>
          <reference field="21" count="1" selected="0">
            <x v="46"/>
          </reference>
          <reference field="22" count="1">
            <x v="21"/>
          </reference>
        </references>
      </pivotArea>
    </format>
    <format dxfId="171">
      <pivotArea dataOnly="0" labelOnly="1" fieldPosition="0">
        <references count="5">
          <reference field="11" count="1" selected="0">
            <x v="10"/>
          </reference>
          <reference field="13" count="1" selected="0">
            <x v="4"/>
          </reference>
          <reference field="15" count="1" selected="0">
            <x v="51"/>
          </reference>
          <reference field="21" count="1" selected="0">
            <x v="0"/>
          </reference>
          <reference field="22" count="1">
            <x v="29"/>
          </reference>
        </references>
      </pivotArea>
    </format>
    <format dxfId="170">
      <pivotArea dataOnly="0" labelOnly="1" fieldPosition="0">
        <references count="5">
          <reference field="11" count="1" selected="0">
            <x v="10"/>
          </reference>
          <reference field="13" count="1" selected="0">
            <x v="4"/>
          </reference>
          <reference field="15" count="1" selected="0">
            <x v="51"/>
          </reference>
          <reference field="21" count="1" selected="0">
            <x v="1"/>
          </reference>
          <reference field="22" count="1">
            <x v="139"/>
          </reference>
        </references>
      </pivotArea>
    </format>
    <format dxfId="169">
      <pivotArea dataOnly="0" labelOnly="1" fieldPosition="0">
        <references count="5">
          <reference field="11" count="1" selected="0">
            <x v="10"/>
          </reference>
          <reference field="13" count="1" selected="0">
            <x v="4"/>
          </reference>
          <reference field="15" count="1" selected="0">
            <x v="51"/>
          </reference>
          <reference field="21" count="1" selected="0">
            <x v="2"/>
          </reference>
          <reference field="22" count="1">
            <x v="51"/>
          </reference>
        </references>
      </pivotArea>
    </format>
    <format dxfId="168">
      <pivotArea dataOnly="0" labelOnly="1" fieldPosition="0">
        <references count="5">
          <reference field="11" count="1" selected="0">
            <x v="10"/>
          </reference>
          <reference field="13" count="1" selected="0">
            <x v="4"/>
          </reference>
          <reference field="15" count="1" selected="0">
            <x v="51"/>
          </reference>
          <reference field="21" count="1" selected="0">
            <x v="3"/>
          </reference>
          <reference field="22" count="1">
            <x v="140"/>
          </reference>
        </references>
      </pivotArea>
    </format>
    <format dxfId="167">
      <pivotArea dataOnly="0" labelOnly="1" fieldPosition="0">
        <references count="5">
          <reference field="11" count="1" selected="0">
            <x v="10"/>
          </reference>
          <reference field="13" count="1" selected="0">
            <x v="4"/>
          </reference>
          <reference field="15" count="1" selected="0">
            <x v="51"/>
          </reference>
          <reference field="21" count="1" selected="0">
            <x v="4"/>
          </reference>
          <reference field="22" count="1">
            <x v="111"/>
          </reference>
        </references>
      </pivotArea>
    </format>
    <format dxfId="166">
      <pivotArea dataOnly="0" labelOnly="1" fieldPosition="0">
        <references count="5">
          <reference field="11" count="1" selected="0">
            <x v="10"/>
          </reference>
          <reference field="13" count="1" selected="0">
            <x v="4"/>
          </reference>
          <reference field="15" count="1" selected="0">
            <x v="51"/>
          </reference>
          <reference field="21" count="1" selected="0">
            <x v="5"/>
          </reference>
          <reference field="22" count="1">
            <x v="96"/>
          </reference>
        </references>
      </pivotArea>
    </format>
    <format dxfId="165">
      <pivotArea dataOnly="0" labelOnly="1" fieldPosition="0">
        <references count="5">
          <reference field="11" count="1" selected="0">
            <x v="10"/>
          </reference>
          <reference field="13" count="1" selected="0">
            <x v="4"/>
          </reference>
          <reference field="15" count="1" selected="0">
            <x v="51"/>
          </reference>
          <reference field="21" count="1" selected="0">
            <x v="6"/>
          </reference>
          <reference field="22" count="1">
            <x v="47"/>
          </reference>
        </references>
      </pivotArea>
    </format>
    <format dxfId="164">
      <pivotArea dataOnly="0" labelOnly="1" fieldPosition="0">
        <references count="5">
          <reference field="11" count="1" selected="0">
            <x v="10"/>
          </reference>
          <reference field="13" count="1" selected="0">
            <x v="4"/>
          </reference>
          <reference field="15" count="1" selected="0">
            <x v="51"/>
          </reference>
          <reference field="21" count="1" selected="0">
            <x v="7"/>
          </reference>
          <reference field="22" count="1">
            <x v="52"/>
          </reference>
        </references>
      </pivotArea>
    </format>
    <format dxfId="163">
      <pivotArea dataOnly="0" labelOnly="1" fieldPosition="0">
        <references count="5">
          <reference field="11" count="1" selected="0">
            <x v="10"/>
          </reference>
          <reference field="13" count="1" selected="0">
            <x v="4"/>
          </reference>
          <reference field="15" count="1" selected="0">
            <x v="51"/>
          </reference>
          <reference field="21" count="1" selected="0">
            <x v="8"/>
          </reference>
          <reference field="22" count="1">
            <x v="23"/>
          </reference>
        </references>
      </pivotArea>
    </format>
    <format dxfId="162">
      <pivotArea dataOnly="0" labelOnly="1" fieldPosition="0">
        <references count="5">
          <reference field="11" count="1" selected="0">
            <x v="10"/>
          </reference>
          <reference field="13" count="1" selected="0">
            <x v="4"/>
          </reference>
          <reference field="15" count="1" selected="0">
            <x v="51"/>
          </reference>
          <reference field="21" count="1" selected="0">
            <x v="9"/>
          </reference>
          <reference field="22" count="1">
            <x v="27"/>
          </reference>
        </references>
      </pivotArea>
    </format>
    <format dxfId="161">
      <pivotArea dataOnly="0" labelOnly="1" fieldPosition="0">
        <references count="5">
          <reference field="11" count="1" selected="0">
            <x v="10"/>
          </reference>
          <reference field="13" count="1" selected="0">
            <x v="4"/>
          </reference>
          <reference field="15" count="1" selected="0">
            <x v="51"/>
          </reference>
          <reference field="21" count="1" selected="0">
            <x v="10"/>
          </reference>
          <reference field="22" count="1">
            <x v="28"/>
          </reference>
        </references>
      </pivotArea>
    </format>
    <format dxfId="160">
      <pivotArea dataOnly="0" labelOnly="1" fieldPosition="0">
        <references count="5">
          <reference field="11" count="1" selected="0">
            <x v="10"/>
          </reference>
          <reference field="13" count="1" selected="0">
            <x v="4"/>
          </reference>
          <reference field="15" count="1" selected="0">
            <x v="51"/>
          </reference>
          <reference field="21" count="1" selected="0">
            <x v="11"/>
          </reference>
          <reference field="22" count="1">
            <x v="2"/>
          </reference>
        </references>
      </pivotArea>
    </format>
    <format dxfId="159">
      <pivotArea dataOnly="0" labelOnly="1" fieldPosition="0">
        <references count="5">
          <reference field="11" count="1" selected="0">
            <x v="10"/>
          </reference>
          <reference field="13" count="1" selected="0">
            <x v="4"/>
          </reference>
          <reference field="15" count="1" selected="0">
            <x v="51"/>
          </reference>
          <reference field="21" count="1" selected="0">
            <x v="12"/>
          </reference>
          <reference field="22" count="1">
            <x v="1"/>
          </reference>
        </references>
      </pivotArea>
    </format>
    <format dxfId="158">
      <pivotArea dataOnly="0" labelOnly="1" fieldPosition="0">
        <references count="5">
          <reference field="11" count="1" selected="0">
            <x v="10"/>
          </reference>
          <reference field="13" count="1" selected="0">
            <x v="4"/>
          </reference>
          <reference field="15" count="1" selected="0">
            <x v="51"/>
          </reference>
          <reference field="21" count="1" selected="0">
            <x v="13"/>
          </reference>
          <reference field="22" count="1">
            <x v="3"/>
          </reference>
        </references>
      </pivotArea>
    </format>
    <format dxfId="157">
      <pivotArea dataOnly="0" labelOnly="1" fieldPosition="0">
        <references count="5">
          <reference field="11" count="1" selected="0">
            <x v="10"/>
          </reference>
          <reference field="13" count="1" selected="0">
            <x v="4"/>
          </reference>
          <reference field="15" count="1" selected="0">
            <x v="51"/>
          </reference>
          <reference field="21" count="1" selected="0">
            <x v="14"/>
          </reference>
          <reference field="22" count="1">
            <x v="54"/>
          </reference>
        </references>
      </pivotArea>
    </format>
    <format dxfId="156">
      <pivotArea dataOnly="0" labelOnly="1" fieldPosition="0">
        <references count="5">
          <reference field="11" count="1" selected="0">
            <x v="10"/>
          </reference>
          <reference field="13" count="1" selected="0">
            <x v="4"/>
          </reference>
          <reference field="15" count="1" selected="0">
            <x v="51"/>
          </reference>
          <reference field="21" count="1" selected="0">
            <x v="15"/>
          </reference>
          <reference field="22" count="1">
            <x v="82"/>
          </reference>
        </references>
      </pivotArea>
    </format>
    <format dxfId="155">
      <pivotArea dataOnly="0" labelOnly="1" fieldPosition="0">
        <references count="5">
          <reference field="11" count="1" selected="0">
            <x v="10"/>
          </reference>
          <reference field="13" count="1" selected="0">
            <x v="4"/>
          </reference>
          <reference field="15" count="1" selected="0">
            <x v="51"/>
          </reference>
          <reference field="21" count="1" selected="0">
            <x v="16"/>
          </reference>
          <reference field="22" count="1">
            <x v="42"/>
          </reference>
        </references>
      </pivotArea>
    </format>
    <format dxfId="154">
      <pivotArea dataOnly="0" labelOnly="1" fieldPosition="0">
        <references count="5">
          <reference field="11" count="1" selected="0">
            <x v="10"/>
          </reference>
          <reference field="13" count="1" selected="0">
            <x v="4"/>
          </reference>
          <reference field="15" count="1" selected="0">
            <x v="51"/>
          </reference>
          <reference field="21" count="1" selected="0">
            <x v="82"/>
          </reference>
          <reference field="22" count="1">
            <x v="130"/>
          </reference>
        </references>
      </pivotArea>
    </format>
    <format dxfId="153">
      <pivotArea dataOnly="0" labelOnly="1" fieldPosition="0">
        <references count="5">
          <reference field="11" count="1" selected="0">
            <x v="11"/>
          </reference>
          <reference field="13" count="1" selected="0">
            <x v="1"/>
          </reference>
          <reference field="15" count="1" selected="0">
            <x v="8"/>
          </reference>
          <reference field="21" count="1" selected="0">
            <x v="118"/>
          </reference>
          <reference field="22" count="1">
            <x v="16"/>
          </reference>
        </references>
      </pivotArea>
    </format>
    <format dxfId="152">
      <pivotArea dataOnly="0" labelOnly="1" fieldPosition="0">
        <references count="5">
          <reference field="11" count="1" selected="0">
            <x v="11"/>
          </reference>
          <reference field="13" count="1" selected="0">
            <x v="1"/>
          </reference>
          <reference field="15" count="1" selected="0">
            <x v="8"/>
          </reference>
          <reference field="21" count="1" selected="0">
            <x v="121"/>
          </reference>
          <reference field="22" count="1">
            <x v="15"/>
          </reference>
        </references>
      </pivotArea>
    </format>
    <format dxfId="151">
      <pivotArea dataOnly="0" labelOnly="1" fieldPosition="0">
        <references count="5">
          <reference field="11" count="1" selected="0">
            <x v="11"/>
          </reference>
          <reference field="13" count="1" selected="0">
            <x v="7"/>
          </reference>
          <reference field="15" count="1" selected="0">
            <x v="9"/>
          </reference>
          <reference field="21" count="1" selected="0">
            <x v="25"/>
          </reference>
          <reference field="22" count="1">
            <x v="98"/>
          </reference>
        </references>
      </pivotArea>
    </format>
    <format dxfId="150">
      <pivotArea dataOnly="0" labelOnly="1" fieldPosition="0">
        <references count="5">
          <reference field="11" count="1" selected="0">
            <x v="11"/>
          </reference>
          <reference field="13" count="1" selected="0">
            <x v="7"/>
          </reference>
          <reference field="15" count="1" selected="0">
            <x v="9"/>
          </reference>
          <reference field="21" count="1" selected="0">
            <x v="72"/>
          </reference>
          <reference field="22" count="1">
            <x v="83"/>
          </reference>
        </references>
      </pivotArea>
    </format>
    <format dxfId="149">
      <pivotArea dataOnly="0" labelOnly="1" fieldPosition="0">
        <references count="5">
          <reference field="11" count="1" selected="0">
            <x v="11"/>
          </reference>
          <reference field="13" count="1" selected="0">
            <x v="7"/>
          </reference>
          <reference field="15" count="1" selected="0">
            <x v="9"/>
          </reference>
          <reference field="21" count="1" selected="0">
            <x v="97"/>
          </reference>
          <reference field="22" count="1">
            <x v="125"/>
          </reference>
        </references>
      </pivotArea>
    </format>
    <format dxfId="148">
      <pivotArea dataOnly="0" labelOnly="1" fieldPosition="0">
        <references count="5">
          <reference field="11" count="1" selected="0">
            <x v="11"/>
          </reference>
          <reference field="13" count="1" selected="0">
            <x v="7"/>
          </reference>
          <reference field="15" count="1" selected="0">
            <x v="9"/>
          </reference>
          <reference field="21" count="1" selected="0">
            <x v="106"/>
          </reference>
          <reference field="22" count="1">
            <x v="46"/>
          </reference>
        </references>
      </pivotArea>
    </format>
    <format dxfId="147">
      <pivotArea dataOnly="0" labelOnly="1" fieldPosition="0">
        <references count="5">
          <reference field="11" count="1" selected="0">
            <x v="11"/>
          </reference>
          <reference field="13" count="1" selected="0">
            <x v="4"/>
          </reference>
          <reference field="15" count="1" selected="0">
            <x v="16"/>
          </reference>
          <reference field="21" count="1" selected="0">
            <x v="65"/>
          </reference>
          <reference field="22" count="1">
            <x v="134"/>
          </reference>
        </references>
      </pivotArea>
    </format>
    <format dxfId="146">
      <pivotArea dataOnly="0" labelOnly="1" fieldPosition="0">
        <references count="5">
          <reference field="11" count="1" selected="0">
            <x v="11"/>
          </reference>
          <reference field="13" count="1" selected="0">
            <x v="4"/>
          </reference>
          <reference field="15" count="1" selected="0">
            <x v="16"/>
          </reference>
          <reference field="21" count="1" selected="0">
            <x v="81"/>
          </reference>
          <reference field="22" count="1">
            <x v="135"/>
          </reference>
        </references>
      </pivotArea>
    </format>
    <format dxfId="145">
      <pivotArea dataOnly="0" labelOnly="1" fieldPosition="0">
        <references count="5">
          <reference field="11" count="1" selected="0">
            <x v="11"/>
          </reference>
          <reference field="13" count="1" selected="0">
            <x v="4"/>
          </reference>
          <reference field="15" count="1" selected="0">
            <x v="16"/>
          </reference>
          <reference field="21" count="1" selected="0">
            <x v="98"/>
          </reference>
          <reference field="22" count="1">
            <x v="30"/>
          </reference>
        </references>
      </pivotArea>
    </format>
    <format dxfId="144">
      <pivotArea dataOnly="0" labelOnly="1" fieldPosition="0">
        <references count="5">
          <reference field="11" count="1" selected="0">
            <x v="11"/>
          </reference>
          <reference field="13" count="1" selected="0">
            <x v="4"/>
          </reference>
          <reference field="15" count="1" selected="0">
            <x v="16"/>
          </reference>
          <reference field="21" count="1" selected="0">
            <x v="100"/>
          </reference>
          <reference field="22" count="1">
            <x v="124"/>
          </reference>
        </references>
      </pivotArea>
    </format>
    <format dxfId="143">
      <pivotArea dataOnly="0" labelOnly="1" fieldPosition="0">
        <references count="5">
          <reference field="11" count="1" selected="0">
            <x v="11"/>
          </reference>
          <reference field="13" count="1" selected="0">
            <x v="4"/>
          </reference>
          <reference field="15" count="1" selected="0">
            <x v="16"/>
          </reference>
          <reference field="21" count="1" selected="0">
            <x v="101"/>
          </reference>
          <reference field="22" count="1">
            <x v="115"/>
          </reference>
        </references>
      </pivotArea>
    </format>
    <format dxfId="142">
      <pivotArea dataOnly="0" labelOnly="1" fieldPosition="0">
        <references count="5">
          <reference field="11" count="1" selected="0">
            <x v="11"/>
          </reference>
          <reference field="13" count="1" selected="0">
            <x v="4"/>
          </reference>
          <reference field="15" count="1" selected="0">
            <x v="19"/>
          </reference>
          <reference field="21" count="1" selected="0">
            <x v="47"/>
          </reference>
          <reference field="22" count="1">
            <x v="148"/>
          </reference>
        </references>
      </pivotArea>
    </format>
    <format dxfId="141">
      <pivotArea dataOnly="0" labelOnly="1" fieldPosition="0">
        <references count="5">
          <reference field="11" count="1" selected="0">
            <x v="11"/>
          </reference>
          <reference field="13" count="1" selected="0">
            <x v="4"/>
          </reference>
          <reference field="15" count="1" selected="0">
            <x v="19"/>
          </reference>
          <reference field="21" count="1" selected="0">
            <x v="78"/>
          </reference>
          <reference field="22" count="1">
            <x v="117"/>
          </reference>
        </references>
      </pivotArea>
    </format>
    <format dxfId="140">
      <pivotArea dataOnly="0" labelOnly="1" fieldPosition="0">
        <references count="5">
          <reference field="11" count="1" selected="0">
            <x v="11"/>
          </reference>
          <reference field="13" count="1" selected="0">
            <x v="4"/>
          </reference>
          <reference field="15" count="1" selected="0">
            <x v="19"/>
          </reference>
          <reference field="21" count="1" selected="0">
            <x v="102"/>
          </reference>
          <reference field="22" count="1">
            <x v="91"/>
          </reference>
        </references>
      </pivotArea>
    </format>
    <format dxfId="139">
      <pivotArea dataOnly="0" labelOnly="1" fieldPosition="0">
        <references count="5">
          <reference field="11" count="1" selected="0">
            <x v="11"/>
          </reference>
          <reference field="13" count="1" selected="0">
            <x v="4"/>
          </reference>
          <reference field="15" count="1" selected="0">
            <x v="19"/>
          </reference>
          <reference field="21" count="1" selected="0">
            <x v="104"/>
          </reference>
          <reference field="22" count="1">
            <x v="149"/>
          </reference>
        </references>
      </pivotArea>
    </format>
    <format dxfId="138">
      <pivotArea dataOnly="0" labelOnly="1" fieldPosition="0">
        <references count="5">
          <reference field="11" count="1" selected="0">
            <x v="11"/>
          </reference>
          <reference field="13" count="1" selected="0">
            <x v="4"/>
          </reference>
          <reference field="15" count="1" selected="0">
            <x v="37"/>
          </reference>
          <reference field="21" count="1" selected="0">
            <x v="25"/>
          </reference>
          <reference field="22" count="1">
            <x v="98"/>
          </reference>
        </references>
      </pivotArea>
    </format>
    <format dxfId="137">
      <pivotArea dataOnly="0" labelOnly="1" fieldPosition="0">
        <references count="5">
          <reference field="11" count="1" selected="0">
            <x v="11"/>
          </reference>
          <reference field="13" count="1" selected="0">
            <x v="4"/>
          </reference>
          <reference field="15" count="1" selected="0">
            <x v="37"/>
          </reference>
          <reference field="21" count="1" selected="0">
            <x v="81"/>
          </reference>
          <reference field="22" count="1">
            <x v="135"/>
          </reference>
        </references>
      </pivotArea>
    </format>
    <format dxfId="136">
      <pivotArea dataOnly="0" labelOnly="1" fieldPosition="0">
        <references count="5">
          <reference field="11" count="1" selected="0">
            <x v="11"/>
          </reference>
          <reference field="13" count="1" selected="0">
            <x v="4"/>
          </reference>
          <reference field="15" count="1" selected="0">
            <x v="37"/>
          </reference>
          <reference field="21" count="1" selected="0">
            <x v="102"/>
          </reference>
          <reference field="22" count="1">
            <x v="91"/>
          </reference>
        </references>
      </pivotArea>
    </format>
    <format dxfId="135">
      <pivotArea dataOnly="0" labelOnly="1" fieldPosition="0">
        <references count="5">
          <reference field="11" count="1" selected="0">
            <x v="11"/>
          </reference>
          <reference field="13" count="1" selected="0">
            <x v="4"/>
          </reference>
          <reference field="15" count="1" selected="0">
            <x v="37"/>
          </reference>
          <reference field="21" count="1" selected="0">
            <x v="103"/>
          </reference>
          <reference field="22" count="1">
            <x v="92"/>
          </reference>
        </references>
      </pivotArea>
    </format>
    <format dxfId="134">
      <pivotArea dataOnly="0" labelOnly="1" fieldPosition="0">
        <references count="5">
          <reference field="11" count="1" selected="0">
            <x v="11"/>
          </reference>
          <reference field="13" count="1" selected="0">
            <x v="4"/>
          </reference>
          <reference field="15" count="1" selected="0">
            <x v="37"/>
          </reference>
          <reference field="21" count="1" selected="0">
            <x v="104"/>
          </reference>
          <reference field="22" count="1">
            <x v="149"/>
          </reference>
        </references>
      </pivotArea>
    </format>
    <format dxfId="133">
      <pivotArea dataOnly="0" labelOnly="1" fieldPosition="0">
        <references count="5">
          <reference field="11" count="1" selected="0">
            <x v="11"/>
          </reference>
          <reference field="13" count="1" selected="0">
            <x v="7"/>
          </reference>
          <reference field="15" count="1" selected="0">
            <x v="45"/>
          </reference>
          <reference field="21" count="1" selected="0">
            <x v="25"/>
          </reference>
          <reference field="22" count="1">
            <x v="98"/>
          </reference>
        </references>
      </pivotArea>
    </format>
    <format dxfId="132">
      <pivotArea dataOnly="0" labelOnly="1" fieldPosition="0">
        <references count="5">
          <reference field="11" count="1" selected="0">
            <x v="11"/>
          </reference>
          <reference field="13" count="1" selected="0">
            <x v="7"/>
          </reference>
          <reference field="15" count="1" selected="0">
            <x v="45"/>
          </reference>
          <reference field="21" count="1" selected="0">
            <x v="72"/>
          </reference>
          <reference field="22" count="1">
            <x v="83"/>
          </reference>
        </references>
      </pivotArea>
    </format>
    <format dxfId="131">
      <pivotArea dataOnly="0" labelOnly="1" fieldPosition="0">
        <references count="5">
          <reference field="11" count="1" selected="0">
            <x v="11"/>
          </reference>
          <reference field="13" count="1" selected="0">
            <x v="7"/>
          </reference>
          <reference field="15" count="1" selected="0">
            <x v="45"/>
          </reference>
          <reference field="21" count="1" selected="0">
            <x v="97"/>
          </reference>
          <reference field="22" count="1">
            <x v="125"/>
          </reference>
        </references>
      </pivotArea>
    </format>
    <format dxfId="130">
      <pivotArea dataOnly="0" labelOnly="1" fieldPosition="0">
        <references count="5">
          <reference field="11" count="1" selected="0">
            <x v="11"/>
          </reference>
          <reference field="13" count="1" selected="0">
            <x v="7"/>
          </reference>
          <reference field="15" count="1" selected="0">
            <x v="45"/>
          </reference>
          <reference field="21" count="1" selected="0">
            <x v="106"/>
          </reference>
          <reference field="22" count="1">
            <x v="46"/>
          </reference>
        </references>
      </pivotArea>
    </format>
    <format dxfId="129">
      <pivotArea dataOnly="0" labelOnly="1" fieldPosition="0">
        <references count="5">
          <reference field="11" count="1" selected="0">
            <x v="12"/>
          </reference>
          <reference field="13" count="1" selected="0">
            <x v="5"/>
          </reference>
          <reference field="15" count="1" selected="0">
            <x v="2"/>
          </reference>
          <reference field="21" count="1" selected="0">
            <x v="19"/>
          </reference>
          <reference field="22" count="1">
            <x v="68"/>
          </reference>
        </references>
      </pivotArea>
    </format>
    <format dxfId="128">
      <pivotArea dataOnly="0" labelOnly="1" fieldPosition="0">
        <references count="5">
          <reference field="11" count="1" selected="0">
            <x v="12"/>
          </reference>
          <reference field="13" count="1" selected="0">
            <x v="5"/>
          </reference>
          <reference field="15" count="1" selected="0">
            <x v="2"/>
          </reference>
          <reference field="21" count="1" selected="0">
            <x v="25"/>
          </reference>
          <reference field="22" count="1">
            <x v="98"/>
          </reference>
        </references>
      </pivotArea>
    </format>
    <format dxfId="127">
      <pivotArea dataOnly="0" labelOnly="1" fieldPosition="0">
        <references count="5">
          <reference field="11" count="1" selected="0">
            <x v="12"/>
          </reference>
          <reference field="13" count="1" selected="0">
            <x v="5"/>
          </reference>
          <reference field="15" count="1" selected="0">
            <x v="2"/>
          </reference>
          <reference field="21" count="1" selected="0">
            <x v="27"/>
          </reference>
          <reference field="22" count="1">
            <x v="146"/>
          </reference>
        </references>
      </pivotArea>
    </format>
    <format dxfId="126">
      <pivotArea dataOnly="0" labelOnly="1" fieldPosition="0">
        <references count="5">
          <reference field="11" count="1" selected="0">
            <x v="12"/>
          </reference>
          <reference field="13" count="1" selected="0">
            <x v="5"/>
          </reference>
          <reference field="15" count="1" selected="0">
            <x v="2"/>
          </reference>
          <reference field="21" count="1" selected="0">
            <x v="35"/>
          </reference>
          <reference field="22" count="1">
            <x v="67"/>
          </reference>
        </references>
      </pivotArea>
    </format>
    <format dxfId="125">
      <pivotArea dataOnly="0" labelOnly="1" fieldPosition="0">
        <references count="5">
          <reference field="11" count="1" selected="0">
            <x v="12"/>
          </reference>
          <reference field="13" count="1" selected="0">
            <x v="5"/>
          </reference>
          <reference field="15" count="1" selected="0">
            <x v="2"/>
          </reference>
          <reference field="21" count="1" selected="0">
            <x v="36"/>
          </reference>
          <reference field="22" count="1">
            <x v="12"/>
          </reference>
        </references>
      </pivotArea>
    </format>
    <format dxfId="124">
      <pivotArea dataOnly="0" labelOnly="1" fieldPosition="0">
        <references count="5">
          <reference field="11" count="1" selected="0">
            <x v="12"/>
          </reference>
          <reference field="13" count="1" selected="0">
            <x v="5"/>
          </reference>
          <reference field="15" count="1" selected="0">
            <x v="2"/>
          </reference>
          <reference field="21" count="1" selected="0">
            <x v="47"/>
          </reference>
          <reference field="22" count="1">
            <x v="148"/>
          </reference>
        </references>
      </pivotArea>
    </format>
    <format dxfId="123">
      <pivotArea dataOnly="0" labelOnly="1" fieldPosition="0">
        <references count="5">
          <reference field="11" count="1" selected="0">
            <x v="12"/>
          </reference>
          <reference field="13" count="1" selected="0">
            <x v="5"/>
          </reference>
          <reference field="15" count="1" selected="0">
            <x v="2"/>
          </reference>
          <reference field="21" count="1" selected="0">
            <x v="53"/>
          </reference>
          <reference field="22" count="1">
            <x v="102"/>
          </reference>
        </references>
      </pivotArea>
    </format>
    <format dxfId="122">
      <pivotArea dataOnly="0" labelOnly="1" fieldPosition="0">
        <references count="5">
          <reference field="11" count="1" selected="0">
            <x v="12"/>
          </reference>
          <reference field="13" count="1" selected="0">
            <x v="5"/>
          </reference>
          <reference field="15" count="1" selected="0">
            <x v="2"/>
          </reference>
          <reference field="21" count="1" selected="0">
            <x v="56"/>
          </reference>
          <reference field="22" count="1">
            <x v="105"/>
          </reference>
        </references>
      </pivotArea>
    </format>
    <format dxfId="121">
      <pivotArea dataOnly="0" labelOnly="1" fieldPosition="0">
        <references count="5">
          <reference field="11" count="1" selected="0">
            <x v="12"/>
          </reference>
          <reference field="13" count="1" selected="0">
            <x v="5"/>
          </reference>
          <reference field="15" count="1" selected="0">
            <x v="2"/>
          </reference>
          <reference field="21" count="1" selected="0">
            <x v="91"/>
          </reference>
          <reference field="22" count="1">
            <x v="58"/>
          </reference>
        </references>
      </pivotArea>
    </format>
    <format dxfId="120">
      <pivotArea dataOnly="0" labelOnly="1" fieldPosition="0">
        <references count="5">
          <reference field="11" count="1" selected="0">
            <x v="12"/>
          </reference>
          <reference field="13" count="1" selected="0">
            <x v="5"/>
          </reference>
          <reference field="15" count="1" selected="0">
            <x v="2"/>
          </reference>
          <reference field="21" count="1" selected="0">
            <x v="96"/>
          </reference>
          <reference field="22" count="1">
            <x v="57"/>
          </reference>
        </references>
      </pivotArea>
    </format>
    <format dxfId="119">
      <pivotArea dataOnly="0" labelOnly="1" fieldPosition="0">
        <references count="5">
          <reference field="11" count="1" selected="0">
            <x v="12"/>
          </reference>
          <reference field="13" count="1" selected="0">
            <x v="5"/>
          </reference>
          <reference field="15" count="1" selected="0">
            <x v="2"/>
          </reference>
          <reference field="21" count="1" selected="0">
            <x v="106"/>
          </reference>
          <reference field="22" count="1">
            <x v="46"/>
          </reference>
        </references>
      </pivotArea>
    </format>
    <format dxfId="118">
      <pivotArea dataOnly="0" labelOnly="1" fieldPosition="0">
        <references count="5">
          <reference field="11" count="1" selected="0">
            <x v="12"/>
          </reference>
          <reference field="13" count="1" selected="0">
            <x v="1"/>
          </reference>
          <reference field="15" count="1" selected="0">
            <x v="3"/>
          </reference>
          <reference field="21" count="1" selected="0">
            <x v="121"/>
          </reference>
          <reference field="22" count="1">
            <x v="15"/>
          </reference>
        </references>
      </pivotArea>
    </format>
    <format dxfId="117">
      <pivotArea dataOnly="0" labelOnly="1" fieldPosition="0">
        <references count="5">
          <reference field="11" count="1" selected="0">
            <x v="12"/>
          </reference>
          <reference field="13" count="1" selected="0">
            <x v="1"/>
          </reference>
          <reference field="15" count="1" selected="0">
            <x v="20"/>
          </reference>
          <reference field="21" count="1" selected="0">
            <x v="75"/>
          </reference>
          <reference field="22" count="1">
            <x v="120"/>
          </reference>
        </references>
      </pivotArea>
    </format>
    <format dxfId="116">
      <pivotArea dataOnly="0" labelOnly="1" fieldPosition="0">
        <references count="5">
          <reference field="11" count="1" selected="0">
            <x v="12"/>
          </reference>
          <reference field="13" count="1" selected="0">
            <x v="1"/>
          </reference>
          <reference field="15" count="1" selected="0">
            <x v="20"/>
          </reference>
          <reference field="21" count="1" selected="0">
            <x v="81"/>
          </reference>
          <reference field="22" count="1">
            <x v="135"/>
          </reference>
        </references>
      </pivotArea>
    </format>
    <format dxfId="115">
      <pivotArea dataOnly="0" labelOnly="1" fieldPosition="0">
        <references count="5">
          <reference field="11" count="1" selected="0">
            <x v="12"/>
          </reference>
          <reference field="13" count="1" selected="0">
            <x v="1"/>
          </reference>
          <reference field="15" count="1" selected="0">
            <x v="20"/>
          </reference>
          <reference field="21" count="1" selected="0">
            <x v="82"/>
          </reference>
          <reference field="22" count="1">
            <x v="130"/>
          </reference>
        </references>
      </pivotArea>
    </format>
    <format dxfId="114">
      <pivotArea dataOnly="0" labelOnly="1" fieldPosition="0">
        <references count="5">
          <reference field="11" count="1" selected="0">
            <x v="12"/>
          </reference>
          <reference field="13" count="1" selected="0">
            <x v="1"/>
          </reference>
          <reference field="15" count="1" selected="0">
            <x v="20"/>
          </reference>
          <reference field="21" count="1" selected="0">
            <x v="102"/>
          </reference>
          <reference field="22" count="1">
            <x v="91"/>
          </reference>
        </references>
      </pivotArea>
    </format>
    <format dxfId="113">
      <pivotArea dataOnly="0" labelOnly="1" fieldPosition="0">
        <references count="5">
          <reference field="11" count="1" selected="0">
            <x v="12"/>
          </reference>
          <reference field="13" count="1" selected="0">
            <x v="1"/>
          </reference>
          <reference field="15" count="1" selected="0">
            <x v="20"/>
          </reference>
          <reference field="21" count="1" selected="0">
            <x v="104"/>
          </reference>
          <reference field="22" count="1">
            <x v="149"/>
          </reference>
        </references>
      </pivotArea>
    </format>
    <format dxfId="112">
      <pivotArea dataOnly="0" labelOnly="1" fieldPosition="0">
        <references count="5">
          <reference field="11" count="1" selected="0">
            <x v="12"/>
          </reference>
          <reference field="13" count="1" selected="0">
            <x v="1"/>
          </reference>
          <reference field="15" count="1" selected="0">
            <x v="20"/>
          </reference>
          <reference field="21" count="1" selected="0">
            <x v="105"/>
          </reference>
          <reference field="22" count="1">
            <x v="90"/>
          </reference>
        </references>
      </pivotArea>
    </format>
    <format dxfId="111">
      <pivotArea dataOnly="0" labelOnly="1" fieldPosition="0">
        <references count="5">
          <reference field="11" count="1" selected="0">
            <x v="12"/>
          </reference>
          <reference field="13" count="1" selected="0">
            <x v="1"/>
          </reference>
          <reference field="15" count="1" selected="0">
            <x v="20"/>
          </reference>
          <reference field="21" count="1" selected="0">
            <x v="106"/>
          </reference>
          <reference field="22" count="1">
            <x v="46"/>
          </reference>
        </references>
      </pivotArea>
    </format>
    <format dxfId="110">
      <pivotArea dataOnly="0" labelOnly="1" fieldPosition="0">
        <references count="5">
          <reference field="11" count="1" selected="0">
            <x v="12"/>
          </reference>
          <reference field="13" count="1" selected="0">
            <x v="1"/>
          </reference>
          <reference field="15" count="1" selected="0">
            <x v="20"/>
          </reference>
          <reference field="21" count="1" selected="0">
            <x v="109"/>
          </reference>
          <reference field="22" count="1">
            <x v="53"/>
          </reference>
        </references>
      </pivotArea>
    </format>
    <format dxfId="109">
      <pivotArea dataOnly="0" labelOnly="1" fieldPosition="0">
        <references count="5">
          <reference field="11" count="1" selected="0">
            <x v="12"/>
          </reference>
          <reference field="13" count="1" selected="0">
            <x v="1"/>
          </reference>
          <reference field="15" count="1" selected="0">
            <x v="20"/>
          </reference>
          <reference field="21" count="1" selected="0">
            <x v="142"/>
          </reference>
          <reference field="22" count="1">
            <x v="143"/>
          </reference>
        </references>
      </pivotArea>
    </format>
    <format dxfId="108">
      <pivotArea dataOnly="0" labelOnly="1" fieldPosition="0">
        <references count="5">
          <reference field="11" count="1" selected="0">
            <x v="12"/>
          </reference>
          <reference field="13" count="1" selected="0">
            <x v="5"/>
          </reference>
          <reference field="15" count="1" selected="0">
            <x v="25"/>
          </reference>
          <reference field="21" count="1" selected="0">
            <x v="41"/>
          </reference>
          <reference field="22" count="1">
            <x v="79"/>
          </reference>
        </references>
      </pivotArea>
    </format>
    <format dxfId="107">
      <pivotArea dataOnly="0" labelOnly="1" fieldPosition="0">
        <references count="5">
          <reference field="11" count="1" selected="0">
            <x v="12"/>
          </reference>
          <reference field="13" count="1" selected="0">
            <x v="5"/>
          </reference>
          <reference field="15" count="1" selected="0">
            <x v="25"/>
          </reference>
          <reference field="21" count="1" selected="0">
            <x v="42"/>
          </reference>
          <reference field="22" count="1">
            <x v="75"/>
          </reference>
        </references>
      </pivotArea>
    </format>
    <format dxfId="106">
      <pivotArea dataOnly="0" labelOnly="1" fieldPosition="0">
        <references count="5">
          <reference field="11" count="1" selected="0">
            <x v="12"/>
          </reference>
          <reference field="13" count="1" selected="0">
            <x v="5"/>
          </reference>
          <reference field="15" count="1" selected="0">
            <x v="25"/>
          </reference>
          <reference field="21" count="1" selected="0">
            <x v="48"/>
          </reference>
          <reference field="22" count="1">
            <x v="95"/>
          </reference>
        </references>
      </pivotArea>
    </format>
    <format dxfId="105">
      <pivotArea dataOnly="0" labelOnly="1" fieldPosition="0">
        <references count="5">
          <reference field="11" count="1" selected="0">
            <x v="12"/>
          </reference>
          <reference field="13" count="1" selected="0">
            <x v="5"/>
          </reference>
          <reference field="15" count="1" selected="0">
            <x v="25"/>
          </reference>
          <reference field="21" count="1" selected="0">
            <x v="52"/>
          </reference>
          <reference field="22" count="1">
            <x v="48"/>
          </reference>
        </references>
      </pivotArea>
    </format>
    <format dxfId="104">
      <pivotArea dataOnly="0" labelOnly="1" fieldPosition="0">
        <references count="5">
          <reference field="11" count="1" selected="0">
            <x v="12"/>
          </reference>
          <reference field="13" count="1" selected="0">
            <x v="5"/>
          </reference>
          <reference field="15" count="1" selected="0">
            <x v="25"/>
          </reference>
          <reference field="21" count="1" selected="0">
            <x v="137"/>
          </reference>
          <reference field="22" count="1">
            <x v="38"/>
          </reference>
        </references>
      </pivotArea>
    </format>
    <format dxfId="103">
      <pivotArea dataOnly="0" labelOnly="1" fieldPosition="0">
        <references count="5">
          <reference field="11" count="1" selected="0">
            <x v="12"/>
          </reference>
          <reference field="13" count="1" selected="0">
            <x v="5"/>
          </reference>
          <reference field="15" count="1" selected="0">
            <x v="25"/>
          </reference>
          <reference field="21" count="1" selected="0">
            <x v="140"/>
          </reference>
          <reference field="22" count="1">
            <x v="84"/>
          </reference>
        </references>
      </pivotArea>
    </format>
    <format dxfId="102">
      <pivotArea dataOnly="0" labelOnly="1" fieldPosition="0">
        <references count="5">
          <reference field="11" count="1" selected="0">
            <x v="12"/>
          </reference>
          <reference field="13" count="1" selected="0">
            <x v="1"/>
          </reference>
          <reference field="15" count="1" selected="0">
            <x v="26"/>
          </reference>
          <reference field="21" count="1" selected="0">
            <x v="23"/>
          </reference>
          <reference field="22" count="1">
            <x v="72"/>
          </reference>
        </references>
      </pivotArea>
    </format>
    <format dxfId="101">
      <pivotArea dataOnly="0" labelOnly="1" fieldPosition="0">
        <references count="5">
          <reference field="11" count="1" selected="0">
            <x v="12"/>
          </reference>
          <reference field="13" count="1" selected="0">
            <x v="1"/>
          </reference>
          <reference field="15" count="1" selected="0">
            <x v="26"/>
          </reference>
          <reference field="21" count="1" selected="0">
            <x v="30"/>
          </reference>
          <reference field="22" count="1">
            <x v="99"/>
          </reference>
        </references>
      </pivotArea>
    </format>
    <format dxfId="100">
      <pivotArea dataOnly="0" labelOnly="1" fieldPosition="0">
        <references count="5">
          <reference field="11" count="1" selected="0">
            <x v="12"/>
          </reference>
          <reference field="13" count="1" selected="0">
            <x v="1"/>
          </reference>
          <reference field="15" count="1" selected="0">
            <x v="26"/>
          </reference>
          <reference field="21" count="1" selected="0">
            <x v="31"/>
          </reference>
          <reference field="22" count="1">
            <x v="20"/>
          </reference>
        </references>
      </pivotArea>
    </format>
    <format dxfId="99">
      <pivotArea dataOnly="0" labelOnly="1" fieldPosition="0">
        <references count="5">
          <reference field="11" count="1" selected="0">
            <x v="12"/>
          </reference>
          <reference field="13" count="1" selected="0">
            <x v="1"/>
          </reference>
          <reference field="15" count="1" selected="0">
            <x v="26"/>
          </reference>
          <reference field="21" count="1" selected="0">
            <x v="33"/>
          </reference>
          <reference field="22" count="1">
            <x v="62"/>
          </reference>
        </references>
      </pivotArea>
    </format>
    <format dxfId="98">
      <pivotArea dataOnly="0" labelOnly="1" fieldPosition="0">
        <references count="5">
          <reference field="11" count="1" selected="0">
            <x v="12"/>
          </reference>
          <reference field="13" count="1" selected="0">
            <x v="1"/>
          </reference>
          <reference field="15" count="1" selected="0">
            <x v="26"/>
          </reference>
          <reference field="21" count="1" selected="0">
            <x v="36"/>
          </reference>
          <reference field="22" count="1">
            <x v="12"/>
          </reference>
        </references>
      </pivotArea>
    </format>
    <format dxfId="97">
      <pivotArea dataOnly="0" labelOnly="1" fieldPosition="0">
        <references count="5">
          <reference field="11" count="1" selected="0">
            <x v="12"/>
          </reference>
          <reference field="13" count="1" selected="0">
            <x v="1"/>
          </reference>
          <reference field="15" count="1" selected="0">
            <x v="26"/>
          </reference>
          <reference field="21" count="1" selected="0">
            <x v="38"/>
          </reference>
          <reference field="22" count="1">
            <x v="86"/>
          </reference>
        </references>
      </pivotArea>
    </format>
    <format dxfId="96">
      <pivotArea dataOnly="0" labelOnly="1" fieldPosition="0">
        <references count="5">
          <reference field="11" count="1" selected="0">
            <x v="12"/>
          </reference>
          <reference field="13" count="1" selected="0">
            <x v="1"/>
          </reference>
          <reference field="15" count="1" selected="0">
            <x v="26"/>
          </reference>
          <reference field="21" count="1" selected="0">
            <x v="46"/>
          </reference>
          <reference field="22" count="1">
            <x v="21"/>
          </reference>
        </references>
      </pivotArea>
    </format>
    <format dxfId="95">
      <pivotArea dataOnly="0" labelOnly="1" fieldPosition="0">
        <references count="5">
          <reference field="11" count="1" selected="0">
            <x v="12"/>
          </reference>
          <reference field="13" count="1" selected="0">
            <x v="1"/>
          </reference>
          <reference field="15" count="1" selected="0">
            <x v="26"/>
          </reference>
          <reference field="21" count="1" selected="0">
            <x v="48"/>
          </reference>
          <reference field="22" count="1">
            <x v="95"/>
          </reference>
        </references>
      </pivotArea>
    </format>
    <format dxfId="94">
      <pivotArea dataOnly="0" labelOnly="1" fieldPosition="0">
        <references count="5">
          <reference field="11" count="1" selected="0">
            <x v="12"/>
          </reference>
          <reference field="13" count="1" selected="0">
            <x v="1"/>
          </reference>
          <reference field="15" count="1" selected="0">
            <x v="26"/>
          </reference>
          <reference field="21" count="1" selected="0">
            <x v="69"/>
          </reference>
          <reference field="22" count="1">
            <x v="7"/>
          </reference>
        </references>
      </pivotArea>
    </format>
    <format dxfId="93">
      <pivotArea dataOnly="0" labelOnly="1" fieldPosition="0">
        <references count="5">
          <reference field="11" count="1" selected="0">
            <x v="12"/>
          </reference>
          <reference field="13" count="1" selected="0">
            <x v="1"/>
          </reference>
          <reference field="15" count="1" selected="0">
            <x v="26"/>
          </reference>
          <reference field="21" count="1" selected="0">
            <x v="81"/>
          </reference>
          <reference field="22" count="1">
            <x v="135"/>
          </reference>
        </references>
      </pivotArea>
    </format>
    <format dxfId="92">
      <pivotArea dataOnly="0" labelOnly="1" fieldPosition="0">
        <references count="5">
          <reference field="11" count="1" selected="0">
            <x v="12"/>
          </reference>
          <reference field="13" count="1" selected="0">
            <x v="1"/>
          </reference>
          <reference field="15" count="1" selected="0">
            <x v="26"/>
          </reference>
          <reference field="21" count="1" selected="0">
            <x v="106"/>
          </reference>
          <reference field="22" count="1">
            <x v="46"/>
          </reference>
        </references>
      </pivotArea>
    </format>
    <format dxfId="91">
      <pivotArea dataOnly="0" labelOnly="1" fieldPosition="0">
        <references count="5">
          <reference field="11" count="1" selected="0">
            <x v="12"/>
          </reference>
          <reference field="13" count="1" selected="0">
            <x v="1"/>
          </reference>
          <reference field="15" count="1" selected="0">
            <x v="27"/>
          </reference>
          <reference field="21" count="1" selected="0">
            <x v="122"/>
          </reference>
          <reference field="22" count="1">
            <x v="13"/>
          </reference>
        </references>
      </pivotArea>
    </format>
    <format dxfId="90">
      <pivotArea dataOnly="0" labelOnly="1" fieldPosition="0">
        <references count="5">
          <reference field="11" count="1" selected="0">
            <x v="12"/>
          </reference>
          <reference field="13" count="1" selected="0">
            <x v="1"/>
          </reference>
          <reference field="15" count="1" selected="0">
            <x v="35"/>
          </reference>
          <reference field="21" count="1" selected="0">
            <x v="81"/>
          </reference>
          <reference field="22" count="1">
            <x v="135"/>
          </reference>
        </references>
      </pivotArea>
    </format>
    <format dxfId="89">
      <pivotArea dataOnly="0" labelOnly="1" fieldPosition="0">
        <references count="5">
          <reference field="11" count="1" selected="0">
            <x v="12"/>
          </reference>
          <reference field="13" count="1" selected="0">
            <x v="1"/>
          </reference>
          <reference field="15" count="1" selected="0">
            <x v="35"/>
          </reference>
          <reference field="21" count="1" selected="0">
            <x v="118"/>
          </reference>
          <reference field="22" count="1">
            <x v="16"/>
          </reference>
        </references>
      </pivotArea>
    </format>
    <format dxfId="88">
      <pivotArea dataOnly="0" labelOnly="1" fieldPosition="0">
        <references count="5">
          <reference field="11" count="1" selected="0">
            <x v="12"/>
          </reference>
          <reference field="13" count="1" selected="0">
            <x v="1"/>
          </reference>
          <reference field="15" count="1" selected="0">
            <x v="39"/>
          </reference>
          <reference field="21" count="1" selected="0">
            <x v="17"/>
          </reference>
          <reference field="22" count="1">
            <x v="76"/>
          </reference>
        </references>
      </pivotArea>
    </format>
    <format dxfId="87">
      <pivotArea dataOnly="0" labelOnly="1" fieldPosition="0">
        <references count="5">
          <reference field="11" count="1" selected="0">
            <x v="12"/>
          </reference>
          <reference field="13" count="1" selected="0">
            <x v="1"/>
          </reference>
          <reference field="15" count="1" selected="0">
            <x v="39"/>
          </reference>
          <reference field="21" count="1" selected="0">
            <x v="18"/>
          </reference>
          <reference field="22" count="1">
            <x v="73"/>
          </reference>
        </references>
      </pivotArea>
    </format>
    <format dxfId="86">
      <pivotArea dataOnly="0" labelOnly="1" fieldPosition="0">
        <references count="5">
          <reference field="11" count="1" selected="0">
            <x v="12"/>
          </reference>
          <reference field="13" count="1" selected="0">
            <x v="1"/>
          </reference>
          <reference field="15" count="1" selected="0">
            <x v="39"/>
          </reference>
          <reference field="21" count="1" selected="0">
            <x v="22"/>
          </reference>
          <reference field="22" count="1">
            <x v="66"/>
          </reference>
        </references>
      </pivotArea>
    </format>
    <format dxfId="85">
      <pivotArea dataOnly="0" labelOnly="1" fieldPosition="0">
        <references count="5">
          <reference field="11" count="1" selected="0">
            <x v="12"/>
          </reference>
          <reference field="13" count="1" selected="0">
            <x v="1"/>
          </reference>
          <reference field="15" count="1" selected="0">
            <x v="39"/>
          </reference>
          <reference field="21" count="1" selected="0">
            <x v="38"/>
          </reference>
          <reference field="22" count="1">
            <x v="86"/>
          </reference>
        </references>
      </pivotArea>
    </format>
    <format dxfId="84">
      <pivotArea dataOnly="0" labelOnly="1" fieldPosition="0">
        <references count="5">
          <reference field="11" count="1" selected="0">
            <x v="12"/>
          </reference>
          <reference field="13" count="1" selected="0">
            <x v="1"/>
          </reference>
          <reference field="15" count="1" selected="0">
            <x v="39"/>
          </reference>
          <reference field="21" count="1" selected="0">
            <x v="48"/>
          </reference>
          <reference field="22" count="1">
            <x v="95"/>
          </reference>
        </references>
      </pivotArea>
    </format>
    <format dxfId="83">
      <pivotArea dataOnly="0" labelOnly="1" fieldPosition="0">
        <references count="5">
          <reference field="11" count="1" selected="0">
            <x v="12"/>
          </reference>
          <reference field="13" count="1" selected="0">
            <x v="1"/>
          </reference>
          <reference field="15" count="1" selected="0">
            <x v="39"/>
          </reference>
          <reference field="21" count="1" selected="0">
            <x v="52"/>
          </reference>
          <reference field="22" count="1">
            <x v="48"/>
          </reference>
        </references>
      </pivotArea>
    </format>
    <format dxfId="82">
      <pivotArea dataOnly="0" labelOnly="1" fieldPosition="0">
        <references count="5">
          <reference field="11" count="1" selected="0">
            <x v="12"/>
          </reference>
          <reference field="13" count="1" selected="0">
            <x v="1"/>
          </reference>
          <reference field="15" count="1" selected="0">
            <x v="39"/>
          </reference>
          <reference field="21" count="1" selected="0">
            <x v="81"/>
          </reference>
          <reference field="22" count="1">
            <x v="135"/>
          </reference>
        </references>
      </pivotArea>
    </format>
    <format dxfId="81">
      <pivotArea dataOnly="0" labelOnly="1" fieldPosition="0">
        <references count="5">
          <reference field="11" count="1" selected="0">
            <x v="12"/>
          </reference>
          <reference field="13" count="1" selected="0">
            <x v="1"/>
          </reference>
          <reference field="15" count="1" selected="0">
            <x v="39"/>
          </reference>
          <reference field="21" count="1" selected="0">
            <x v="118"/>
          </reference>
          <reference field="22" count="1">
            <x v="16"/>
          </reference>
        </references>
      </pivotArea>
    </format>
    <format dxfId="80">
      <pivotArea dataOnly="0" labelOnly="1" fieldPosition="0">
        <references count="5">
          <reference field="11" count="1" selected="0">
            <x v="12"/>
          </reference>
          <reference field="13" count="1" selected="0">
            <x v="1"/>
          </reference>
          <reference field="15" count="1" selected="0">
            <x v="39"/>
          </reference>
          <reference field="21" count="1" selected="0">
            <x v="137"/>
          </reference>
          <reference field="22" count="1">
            <x v="38"/>
          </reference>
        </references>
      </pivotArea>
    </format>
    <format dxfId="79">
      <pivotArea dataOnly="0" labelOnly="1" fieldPosition="0">
        <references count="5">
          <reference field="11" count="1" selected="0">
            <x v="12"/>
          </reference>
          <reference field="13" count="1" selected="0">
            <x v="1"/>
          </reference>
          <reference field="15" count="1" selected="0">
            <x v="39"/>
          </reference>
          <reference field="21" count="1" selected="0">
            <x v="139"/>
          </reference>
          <reference field="22" count="1">
            <x v="49"/>
          </reference>
        </references>
      </pivotArea>
    </format>
    <format dxfId="78">
      <pivotArea dataOnly="0" labelOnly="1" fieldPosition="0">
        <references count="5">
          <reference field="11" count="1" selected="0">
            <x v="12"/>
          </reference>
          <reference field="13" count="1" selected="0">
            <x v="1"/>
          </reference>
          <reference field="15" count="1" selected="0">
            <x v="44"/>
          </reference>
          <reference field="21" count="1" selected="0">
            <x v="17"/>
          </reference>
          <reference field="22" count="1">
            <x v="76"/>
          </reference>
        </references>
      </pivotArea>
    </format>
    <format dxfId="77">
      <pivotArea dataOnly="0" labelOnly="1" fieldPosition="0">
        <references count="5">
          <reference field="11" count="1" selected="0">
            <x v="12"/>
          </reference>
          <reference field="13" count="1" selected="0">
            <x v="1"/>
          </reference>
          <reference field="15" count="1" selected="0">
            <x v="44"/>
          </reference>
          <reference field="21" count="1" selected="0">
            <x v="18"/>
          </reference>
          <reference field="22" count="1">
            <x v="73"/>
          </reference>
        </references>
      </pivotArea>
    </format>
    <format dxfId="76">
      <pivotArea dataOnly="0" labelOnly="1" fieldPosition="0">
        <references count="5">
          <reference field="11" count="1" selected="0">
            <x v="12"/>
          </reference>
          <reference field="13" count="1" selected="0">
            <x v="1"/>
          </reference>
          <reference field="15" count="1" selected="0">
            <x v="44"/>
          </reference>
          <reference field="21" count="1" selected="0">
            <x v="22"/>
          </reference>
          <reference field="22" count="1">
            <x v="66"/>
          </reference>
        </references>
      </pivotArea>
    </format>
    <format dxfId="75">
      <pivotArea dataOnly="0" labelOnly="1" fieldPosition="0">
        <references count="5">
          <reference field="11" count="1" selected="0">
            <x v="12"/>
          </reference>
          <reference field="13" count="1" selected="0">
            <x v="1"/>
          </reference>
          <reference field="15" count="1" selected="0">
            <x v="44"/>
          </reference>
          <reference field="21" count="1" selected="0">
            <x v="38"/>
          </reference>
          <reference field="22" count="1">
            <x v="86"/>
          </reference>
        </references>
      </pivotArea>
    </format>
    <format dxfId="74">
      <pivotArea dataOnly="0" labelOnly="1" fieldPosition="0">
        <references count="5">
          <reference field="11" count="1" selected="0">
            <x v="12"/>
          </reference>
          <reference field="13" count="1" selected="0">
            <x v="1"/>
          </reference>
          <reference field="15" count="1" selected="0">
            <x v="44"/>
          </reference>
          <reference field="21" count="1" selected="0">
            <x v="49"/>
          </reference>
          <reference field="22" count="1">
            <x v="11"/>
          </reference>
        </references>
      </pivotArea>
    </format>
    <format dxfId="73">
      <pivotArea dataOnly="0" labelOnly="1" fieldPosition="0">
        <references count="5">
          <reference field="11" count="1" selected="0">
            <x v="12"/>
          </reference>
          <reference field="13" count="1" selected="0">
            <x v="1"/>
          </reference>
          <reference field="15" count="1" selected="0">
            <x v="44"/>
          </reference>
          <reference field="21" count="1" selected="0">
            <x v="52"/>
          </reference>
          <reference field="22" count="1">
            <x v="48"/>
          </reference>
        </references>
      </pivotArea>
    </format>
    <format dxfId="72">
      <pivotArea dataOnly="0" labelOnly="1" fieldPosition="0">
        <references count="5">
          <reference field="11" count="1" selected="0">
            <x v="12"/>
          </reference>
          <reference field="13" count="1" selected="0">
            <x v="1"/>
          </reference>
          <reference field="15" count="1" selected="0">
            <x v="44"/>
          </reference>
          <reference field="21" count="1" selected="0">
            <x v="53"/>
          </reference>
          <reference field="22" count="1">
            <x v="102"/>
          </reference>
        </references>
      </pivotArea>
    </format>
    <format dxfId="71">
      <pivotArea dataOnly="0" labelOnly="1" fieldPosition="0">
        <references count="5">
          <reference field="11" count="1" selected="0">
            <x v="12"/>
          </reference>
          <reference field="13" count="1" selected="0">
            <x v="1"/>
          </reference>
          <reference field="15" count="1" selected="0">
            <x v="44"/>
          </reference>
          <reference field="21" count="1" selected="0">
            <x v="80"/>
          </reference>
          <reference field="22" count="1">
            <x v="129"/>
          </reference>
        </references>
      </pivotArea>
    </format>
    <format dxfId="70">
      <pivotArea dataOnly="0" labelOnly="1" fieldPosition="0">
        <references count="5">
          <reference field="11" count="1" selected="0">
            <x v="12"/>
          </reference>
          <reference field="13" count="1" selected="0">
            <x v="1"/>
          </reference>
          <reference field="15" count="1" selected="0">
            <x v="44"/>
          </reference>
          <reference field="21" count="1" selected="0">
            <x v="81"/>
          </reference>
          <reference field="22" count="1">
            <x v="135"/>
          </reference>
        </references>
      </pivotArea>
    </format>
    <format dxfId="69">
      <pivotArea dataOnly="0" labelOnly="1" fieldPosition="0">
        <references count="5">
          <reference field="11" count="1" selected="0">
            <x v="12"/>
          </reference>
          <reference field="13" count="1" selected="0">
            <x v="1"/>
          </reference>
          <reference field="15" count="1" selected="0">
            <x v="44"/>
          </reference>
          <reference field="21" count="1" selected="0">
            <x v="106"/>
          </reference>
          <reference field="22" count="1">
            <x v="46"/>
          </reference>
        </references>
      </pivotArea>
    </format>
    <format dxfId="68">
      <pivotArea dataOnly="0" labelOnly="1" fieldPosition="0">
        <references count="5">
          <reference field="11" count="1" selected="0">
            <x v="12"/>
          </reference>
          <reference field="13" count="1" selected="0">
            <x v="1"/>
          </reference>
          <reference field="15" count="1" selected="0">
            <x v="44"/>
          </reference>
          <reference field="21" count="1" selected="0">
            <x v="126"/>
          </reference>
          <reference field="22" count="1">
            <x v="87"/>
          </reference>
        </references>
      </pivotArea>
    </format>
    <format dxfId="67">
      <pivotArea dataOnly="0" labelOnly="1" fieldPosition="0">
        <references count="5">
          <reference field="11" count="1" selected="0">
            <x v="12"/>
          </reference>
          <reference field="13" count="1" selected="0">
            <x v="1"/>
          </reference>
          <reference field="15" count="1" selected="0">
            <x v="44"/>
          </reference>
          <reference field="21" count="1" selected="0">
            <x v="128"/>
          </reference>
          <reference field="22" count="1">
            <x v="19"/>
          </reference>
        </references>
      </pivotArea>
    </format>
    <format dxfId="66">
      <pivotArea dataOnly="0" labelOnly="1" fieldPosition="0">
        <references count="5">
          <reference field="11" count="1" selected="0">
            <x v="12"/>
          </reference>
          <reference field="13" count="1" selected="0">
            <x v="1"/>
          </reference>
          <reference field="15" count="1" selected="0">
            <x v="44"/>
          </reference>
          <reference field="21" count="1" selected="0">
            <x v="137"/>
          </reference>
          <reference field="22" count="1">
            <x v="38"/>
          </reference>
        </references>
      </pivotArea>
    </format>
    <format dxfId="65">
      <pivotArea dataOnly="0" labelOnly="1" fieldPosition="0">
        <references count="5">
          <reference field="11" count="1" selected="0">
            <x v="12"/>
          </reference>
          <reference field="13" count="1" selected="0">
            <x v="1"/>
          </reference>
          <reference field="15" count="1" selected="0">
            <x v="44"/>
          </reference>
          <reference field="21" count="1" selected="0">
            <x v="139"/>
          </reference>
          <reference field="22" count="1">
            <x v="49"/>
          </reference>
        </references>
      </pivotArea>
    </format>
    <format dxfId="64">
      <pivotArea dataOnly="0" labelOnly="1" fieldPosition="0">
        <references count="5">
          <reference field="11" count="1" selected="0">
            <x v="12"/>
          </reference>
          <reference field="13" count="1" selected="0">
            <x v="5"/>
          </reference>
          <reference field="15" count="1" selected="0">
            <x v="49"/>
          </reference>
          <reference field="21" count="1" selected="0">
            <x v="69"/>
          </reference>
          <reference field="22" count="1">
            <x v="7"/>
          </reference>
        </references>
      </pivotArea>
    </format>
    <format dxfId="63">
      <pivotArea dataOnly="0" labelOnly="1" fieldPosition="0">
        <references count="5">
          <reference field="11" count="1" selected="0">
            <x v="12"/>
          </reference>
          <reference field="13" count="1" selected="0">
            <x v="1"/>
          </reference>
          <reference field="15" count="1" selected="0">
            <x v="55"/>
          </reference>
          <reference field="21" count="1" selected="0">
            <x v="118"/>
          </reference>
          <reference field="22" count="1">
            <x v="16"/>
          </reference>
        </references>
      </pivotArea>
    </format>
    <format dxfId="62">
      <pivotArea dataOnly="0" labelOnly="1" fieldPosition="0">
        <references count="5">
          <reference field="11" count="1" selected="0">
            <x v="13"/>
          </reference>
          <reference field="13" count="1" selected="0">
            <x v="1"/>
          </reference>
          <reference field="15" count="1" selected="0">
            <x v="18"/>
          </reference>
          <reference field="21" count="1" selected="0">
            <x v="25"/>
          </reference>
          <reference field="22" count="1">
            <x v="98"/>
          </reference>
        </references>
      </pivotArea>
    </format>
    <format dxfId="61">
      <pivotArea dataOnly="0" labelOnly="1" fieldPosition="0">
        <references count="5">
          <reference field="11" count="1" selected="0">
            <x v="13"/>
          </reference>
          <reference field="13" count="1" selected="0">
            <x v="1"/>
          </reference>
          <reference field="15" count="1" selected="0">
            <x v="18"/>
          </reference>
          <reference field="21" count="1" selected="0">
            <x v="38"/>
          </reference>
          <reference field="22" count="1">
            <x v="86"/>
          </reference>
        </references>
      </pivotArea>
    </format>
    <format dxfId="60">
      <pivotArea dataOnly="0" labelOnly="1" fieldPosition="0">
        <references count="5">
          <reference field="11" count="1" selected="0">
            <x v="13"/>
          </reference>
          <reference field="13" count="1" selected="0">
            <x v="1"/>
          </reference>
          <reference field="15" count="1" selected="0">
            <x v="18"/>
          </reference>
          <reference field="21" count="1" selected="0">
            <x v="48"/>
          </reference>
          <reference field="22" count="1">
            <x v="95"/>
          </reference>
        </references>
      </pivotArea>
    </format>
    <format dxfId="59">
      <pivotArea dataOnly="0" labelOnly="1" fieldPosition="0">
        <references count="5">
          <reference field="11" count="1" selected="0">
            <x v="13"/>
          </reference>
          <reference field="13" count="1" selected="0">
            <x v="1"/>
          </reference>
          <reference field="15" count="1" selected="0">
            <x v="18"/>
          </reference>
          <reference field="21" count="1" selected="0">
            <x v="73"/>
          </reference>
          <reference field="22" count="1">
            <x v="133"/>
          </reference>
        </references>
      </pivotArea>
    </format>
    <format dxfId="58">
      <pivotArea dataOnly="0" labelOnly="1" fieldPosition="0">
        <references count="5">
          <reference field="11" count="1" selected="0">
            <x v="13"/>
          </reference>
          <reference field="13" count="1" selected="0">
            <x v="1"/>
          </reference>
          <reference field="15" count="1" selected="0">
            <x v="18"/>
          </reference>
          <reference field="21" count="1" selected="0">
            <x v="91"/>
          </reference>
          <reference field="22" count="1">
            <x v="58"/>
          </reference>
        </references>
      </pivotArea>
    </format>
    <format dxfId="57">
      <pivotArea dataOnly="0" labelOnly="1" fieldPosition="0">
        <references count="5">
          <reference field="11" count="1" selected="0">
            <x v="14"/>
          </reference>
          <reference field="13" count="1" selected="0">
            <x v="1"/>
          </reference>
          <reference field="15" count="1" selected="0">
            <x v="52"/>
          </reference>
          <reference field="21" count="1" selected="0">
            <x v="115"/>
          </reference>
          <reference field="22" count="1">
            <x v="145"/>
          </reference>
        </references>
      </pivotArea>
    </format>
    <format dxfId="56">
      <pivotArea dataOnly="0" labelOnly="1" fieldPosition="0">
        <references count="5">
          <reference field="11" count="1" selected="0">
            <x v="15"/>
          </reference>
          <reference field="13" count="1" selected="0">
            <x v="4"/>
          </reference>
          <reference field="15" count="1" selected="0">
            <x v="21"/>
          </reference>
          <reference field="21" count="1" selected="0">
            <x v="17"/>
          </reference>
          <reference field="22" count="1">
            <x v="76"/>
          </reference>
        </references>
      </pivotArea>
    </format>
    <format dxfId="55">
      <pivotArea dataOnly="0" labelOnly="1" fieldPosition="0">
        <references count="5">
          <reference field="11" count="1" selected="0">
            <x v="15"/>
          </reference>
          <reference field="13" count="1" selected="0">
            <x v="4"/>
          </reference>
          <reference field="15" count="1" selected="0">
            <x v="21"/>
          </reference>
          <reference field="21" count="1" selected="0">
            <x v="20"/>
          </reference>
          <reference field="22" count="1">
            <x v="77"/>
          </reference>
        </references>
      </pivotArea>
    </format>
    <format dxfId="54">
      <pivotArea dataOnly="0" labelOnly="1" fieldPosition="0">
        <references count="5">
          <reference field="11" count="1" selected="0">
            <x v="15"/>
          </reference>
          <reference field="13" count="1" selected="0">
            <x v="4"/>
          </reference>
          <reference field="15" count="1" selected="0">
            <x v="21"/>
          </reference>
          <reference field="21" count="1" selected="0">
            <x v="25"/>
          </reference>
          <reference field="22" count="1">
            <x v="98"/>
          </reference>
        </references>
      </pivotArea>
    </format>
    <format dxfId="53">
      <pivotArea dataOnly="0" labelOnly="1" fieldPosition="0">
        <references count="5">
          <reference field="11" count="1" selected="0">
            <x v="15"/>
          </reference>
          <reference field="13" count="1" selected="0">
            <x v="4"/>
          </reference>
          <reference field="15" count="1" selected="0">
            <x v="21"/>
          </reference>
          <reference field="21" count="1" selected="0">
            <x v="41"/>
          </reference>
          <reference field="22" count="1">
            <x v="79"/>
          </reference>
        </references>
      </pivotArea>
    </format>
    <format dxfId="52">
      <pivotArea dataOnly="0" labelOnly="1" fieldPosition="0">
        <references count="5">
          <reference field="11" count="1" selected="0">
            <x v="15"/>
          </reference>
          <reference field="13" count="1" selected="0">
            <x v="4"/>
          </reference>
          <reference field="15" count="1" selected="0">
            <x v="21"/>
          </reference>
          <reference field="21" count="1" selected="0">
            <x v="48"/>
          </reference>
          <reference field="22" count="1">
            <x v="95"/>
          </reference>
        </references>
      </pivotArea>
    </format>
    <format dxfId="51">
      <pivotArea dataOnly="0" labelOnly="1" fieldPosition="0">
        <references count="5">
          <reference field="11" count="1" selected="0">
            <x v="15"/>
          </reference>
          <reference field="13" count="1" selected="0">
            <x v="4"/>
          </reference>
          <reference field="15" count="1" selected="0">
            <x v="21"/>
          </reference>
          <reference field="21" count="1" selected="0">
            <x v="52"/>
          </reference>
          <reference field="22" count="1">
            <x v="48"/>
          </reference>
        </references>
      </pivotArea>
    </format>
    <format dxfId="50">
      <pivotArea dataOnly="0" labelOnly="1" fieldPosition="0">
        <references count="5">
          <reference field="11" count="1" selected="0">
            <x v="15"/>
          </reference>
          <reference field="13" count="1" selected="0">
            <x v="4"/>
          </reference>
          <reference field="15" count="1" selected="0">
            <x v="21"/>
          </reference>
          <reference field="21" count="1" selected="0">
            <x v="53"/>
          </reference>
          <reference field="22" count="1">
            <x v="102"/>
          </reference>
        </references>
      </pivotArea>
    </format>
    <format dxfId="49">
      <pivotArea dataOnly="0" labelOnly="1" fieldPosition="0">
        <references count="5">
          <reference field="11" count="1" selected="0">
            <x v="15"/>
          </reference>
          <reference field="13" count="1" selected="0">
            <x v="4"/>
          </reference>
          <reference field="15" count="1" selected="0">
            <x v="21"/>
          </reference>
          <reference field="21" count="1" selected="0">
            <x v="54"/>
          </reference>
          <reference field="22" count="1">
            <x v="107"/>
          </reference>
        </references>
      </pivotArea>
    </format>
    <format dxfId="48">
      <pivotArea dataOnly="0" labelOnly="1" fieldPosition="0">
        <references count="5">
          <reference field="11" count="1" selected="0">
            <x v="15"/>
          </reference>
          <reference field="13" count="1" selected="0">
            <x v="4"/>
          </reference>
          <reference field="15" count="1" selected="0">
            <x v="21"/>
          </reference>
          <reference field="21" count="1" selected="0">
            <x v="55"/>
          </reference>
          <reference field="22" count="1">
            <x v="103"/>
          </reference>
        </references>
      </pivotArea>
    </format>
    <format dxfId="47">
      <pivotArea dataOnly="0" labelOnly="1" fieldPosition="0">
        <references count="5">
          <reference field="11" count="1" selected="0">
            <x v="15"/>
          </reference>
          <reference field="13" count="1" selected="0">
            <x v="4"/>
          </reference>
          <reference field="15" count="1" selected="0">
            <x v="21"/>
          </reference>
          <reference field="21" count="1" selected="0">
            <x v="56"/>
          </reference>
          <reference field="22" count="1">
            <x v="105"/>
          </reference>
        </references>
      </pivotArea>
    </format>
    <format dxfId="46">
      <pivotArea dataOnly="0" labelOnly="1" fieldPosition="0">
        <references count="5">
          <reference field="11" count="1" selected="0">
            <x v="15"/>
          </reference>
          <reference field="13" count="1" selected="0">
            <x v="4"/>
          </reference>
          <reference field="15" count="1" selected="0">
            <x v="21"/>
          </reference>
          <reference field="21" count="1" selected="0">
            <x v="65"/>
          </reference>
          <reference field="22" count="1">
            <x v="134"/>
          </reference>
        </references>
      </pivotArea>
    </format>
    <format dxfId="45">
      <pivotArea dataOnly="0" labelOnly="1" fieldPosition="0">
        <references count="5">
          <reference field="11" count="1" selected="0">
            <x v="15"/>
          </reference>
          <reference field="13" count="1" selected="0">
            <x v="4"/>
          </reference>
          <reference field="15" count="1" selected="0">
            <x v="21"/>
          </reference>
          <reference field="21" count="1" selected="0">
            <x v="66"/>
          </reference>
          <reference field="22" count="1">
            <x v="10"/>
          </reference>
        </references>
      </pivotArea>
    </format>
    <format dxfId="44">
      <pivotArea dataOnly="0" labelOnly="1" fieldPosition="0">
        <references count="5">
          <reference field="11" count="1" selected="0">
            <x v="15"/>
          </reference>
          <reference field="13" count="1" selected="0">
            <x v="4"/>
          </reference>
          <reference field="15" count="1" selected="0">
            <x v="21"/>
          </reference>
          <reference field="21" count="1" selected="0">
            <x v="71"/>
          </reference>
          <reference field="22" count="1">
            <x v="5"/>
          </reference>
        </references>
      </pivotArea>
    </format>
    <format dxfId="43">
      <pivotArea dataOnly="0" labelOnly="1" fieldPosition="0">
        <references count="5">
          <reference field="11" count="1" selected="0">
            <x v="15"/>
          </reference>
          <reference field="13" count="1" selected="0">
            <x v="4"/>
          </reference>
          <reference field="15" count="1" selected="0">
            <x v="21"/>
          </reference>
          <reference field="21" count="1" selected="0">
            <x v="72"/>
          </reference>
          <reference field="22" count="1">
            <x v="83"/>
          </reference>
        </references>
      </pivotArea>
    </format>
    <format dxfId="42">
      <pivotArea dataOnly="0" labelOnly="1" fieldPosition="0">
        <references count="5">
          <reference field="11" count="1" selected="0">
            <x v="15"/>
          </reference>
          <reference field="13" count="1" selected="0">
            <x v="4"/>
          </reference>
          <reference field="15" count="1" selected="0">
            <x v="21"/>
          </reference>
          <reference field="21" count="1" selected="0">
            <x v="73"/>
          </reference>
          <reference field="22" count="1">
            <x v="133"/>
          </reference>
        </references>
      </pivotArea>
    </format>
    <format dxfId="41">
      <pivotArea dataOnly="0" labelOnly="1" fieldPosition="0">
        <references count="5">
          <reference field="11" count="1" selected="0">
            <x v="15"/>
          </reference>
          <reference field="13" count="1" selected="0">
            <x v="4"/>
          </reference>
          <reference field="15" count="1" selected="0">
            <x v="21"/>
          </reference>
          <reference field="21" count="1" selected="0">
            <x v="75"/>
          </reference>
          <reference field="22" count="1">
            <x v="120"/>
          </reference>
        </references>
      </pivotArea>
    </format>
    <format dxfId="40">
      <pivotArea dataOnly="0" labelOnly="1" fieldPosition="0">
        <references count="5">
          <reference field="11" count="1" selected="0">
            <x v="15"/>
          </reference>
          <reference field="13" count="1" selected="0">
            <x v="4"/>
          </reference>
          <reference field="15" count="1" selected="0">
            <x v="21"/>
          </reference>
          <reference field="21" count="1" selected="0">
            <x v="78"/>
          </reference>
          <reference field="22" count="1">
            <x v="117"/>
          </reference>
        </references>
      </pivotArea>
    </format>
    <format dxfId="39">
      <pivotArea dataOnly="0" labelOnly="1" fieldPosition="0">
        <references count="5">
          <reference field="11" count="1" selected="0">
            <x v="15"/>
          </reference>
          <reference field="13" count="1" selected="0">
            <x v="4"/>
          </reference>
          <reference field="15" count="1" selected="0">
            <x v="21"/>
          </reference>
          <reference field="21" count="1" selected="0">
            <x v="82"/>
          </reference>
          <reference field="22" count="1">
            <x v="130"/>
          </reference>
        </references>
      </pivotArea>
    </format>
    <format dxfId="38">
      <pivotArea dataOnly="0" labelOnly="1" fieldPosition="0">
        <references count="5">
          <reference field="11" count="1" selected="0">
            <x v="15"/>
          </reference>
          <reference field="13" count="1" selected="0">
            <x v="4"/>
          </reference>
          <reference field="15" count="1" selected="0">
            <x v="21"/>
          </reference>
          <reference field="21" count="1" selected="0">
            <x v="83"/>
          </reference>
          <reference field="22" count="1">
            <x v="119"/>
          </reference>
        </references>
      </pivotArea>
    </format>
    <format dxfId="37">
      <pivotArea dataOnly="0" labelOnly="1" fieldPosition="0">
        <references count="5">
          <reference field="11" count="1" selected="0">
            <x v="15"/>
          </reference>
          <reference field="13" count="1" selected="0">
            <x v="4"/>
          </reference>
          <reference field="15" count="1" selected="0">
            <x v="21"/>
          </reference>
          <reference field="21" count="1" selected="0">
            <x v="84"/>
          </reference>
          <reference field="22" count="1">
            <x v="127"/>
          </reference>
        </references>
      </pivotArea>
    </format>
    <format dxfId="36">
      <pivotArea dataOnly="0" labelOnly="1" fieldPosition="0">
        <references count="5">
          <reference field="11" count="1" selected="0">
            <x v="15"/>
          </reference>
          <reference field="13" count="1" selected="0">
            <x v="4"/>
          </reference>
          <reference field="15" count="1" selected="0">
            <x v="21"/>
          </reference>
          <reference field="21" count="1" selected="0">
            <x v="90"/>
          </reference>
          <reference field="22" count="1">
            <x v="24"/>
          </reference>
        </references>
      </pivotArea>
    </format>
    <format dxfId="35">
      <pivotArea dataOnly="0" labelOnly="1" fieldPosition="0">
        <references count="5">
          <reference field="11" count="1" selected="0">
            <x v="15"/>
          </reference>
          <reference field="13" count="1" selected="0">
            <x v="4"/>
          </reference>
          <reference field="15" count="1" selected="0">
            <x v="21"/>
          </reference>
          <reference field="21" count="1" selected="0">
            <x v="91"/>
          </reference>
          <reference field="22" count="1">
            <x v="58"/>
          </reference>
        </references>
      </pivotArea>
    </format>
    <format dxfId="34">
      <pivotArea dataOnly="0" labelOnly="1" fieldPosition="0">
        <references count="5">
          <reference field="11" count="1" selected="0">
            <x v="15"/>
          </reference>
          <reference field="13" count="1" selected="0">
            <x v="4"/>
          </reference>
          <reference field="15" count="1" selected="0">
            <x v="21"/>
          </reference>
          <reference field="21" count="1" selected="0">
            <x v="102"/>
          </reference>
          <reference field="22" count="1">
            <x v="91"/>
          </reference>
        </references>
      </pivotArea>
    </format>
    <format dxfId="33">
      <pivotArea dataOnly="0" labelOnly="1" fieldPosition="0">
        <references count="5">
          <reference field="11" count="1" selected="0">
            <x v="15"/>
          </reference>
          <reference field="13" count="1" selected="0">
            <x v="4"/>
          </reference>
          <reference field="15" count="1" selected="0">
            <x v="21"/>
          </reference>
          <reference field="21" count="1" selected="0">
            <x v="103"/>
          </reference>
          <reference field="22" count="1">
            <x v="92"/>
          </reference>
        </references>
      </pivotArea>
    </format>
    <format dxfId="32">
      <pivotArea dataOnly="0" labelOnly="1" fieldPosition="0">
        <references count="5">
          <reference field="11" count="1" selected="0">
            <x v="15"/>
          </reference>
          <reference field="13" count="1" selected="0">
            <x v="4"/>
          </reference>
          <reference field="15" count="1" selected="0">
            <x v="21"/>
          </reference>
          <reference field="21" count="1" selected="0">
            <x v="105"/>
          </reference>
          <reference field="22" count="1">
            <x v="90"/>
          </reference>
        </references>
      </pivotArea>
    </format>
    <format dxfId="31">
      <pivotArea dataOnly="0" labelOnly="1" fieldPosition="0">
        <references count="5">
          <reference field="11" count="1" selected="0">
            <x v="15"/>
          </reference>
          <reference field="13" count="1" selected="0">
            <x v="4"/>
          </reference>
          <reference field="15" count="1" selected="0">
            <x v="21"/>
          </reference>
          <reference field="21" count="1" selected="0">
            <x v="106"/>
          </reference>
          <reference field="22" count="1">
            <x v="46"/>
          </reference>
        </references>
      </pivotArea>
    </format>
    <format dxfId="30">
      <pivotArea dataOnly="0" labelOnly="1" fieldPosition="0">
        <references count="5">
          <reference field="11" count="1" selected="0">
            <x v="15"/>
          </reference>
          <reference field="13" count="1" selected="0">
            <x v="4"/>
          </reference>
          <reference field="15" count="1" selected="0">
            <x v="21"/>
          </reference>
          <reference field="21" count="1" selected="0">
            <x v="113"/>
          </reference>
          <reference field="22" count="1">
            <x v="85"/>
          </reference>
        </references>
      </pivotArea>
    </format>
    <format dxfId="29">
      <pivotArea dataOnly="0" labelOnly="1" fieldPosition="0">
        <references count="5">
          <reference field="11" count="1" selected="0">
            <x v="15"/>
          </reference>
          <reference field="13" count="1" selected="0">
            <x v="4"/>
          </reference>
          <reference field="15" count="1" selected="0">
            <x v="21"/>
          </reference>
          <reference field="21" count="1" selected="0">
            <x v="123"/>
          </reference>
          <reference field="22" count="1">
            <x v="80"/>
          </reference>
        </references>
      </pivotArea>
    </format>
    <format dxfId="28">
      <pivotArea dataOnly="0" labelOnly="1" fieldPosition="0">
        <references count="5">
          <reference field="11" count="1" selected="0">
            <x v="15"/>
          </reference>
          <reference field="13" count="1" selected="0">
            <x v="4"/>
          </reference>
          <reference field="15" count="1" selected="0">
            <x v="21"/>
          </reference>
          <reference field="21" count="1" selected="0">
            <x v="125"/>
          </reference>
          <reference field="22" count="1">
            <x v="37"/>
          </reference>
        </references>
      </pivotArea>
    </format>
    <format dxfId="27">
      <pivotArea dataOnly="0" labelOnly="1" fieldPosition="0">
        <references count="5">
          <reference field="11" count="1" selected="0">
            <x v="15"/>
          </reference>
          <reference field="13" count="1" selected="0">
            <x v="4"/>
          </reference>
          <reference field="15" count="1" selected="0">
            <x v="21"/>
          </reference>
          <reference field="21" count="1" selected="0">
            <x v="148"/>
          </reference>
          <reference field="22" count="1">
            <x v="34"/>
          </reference>
        </references>
      </pivotArea>
    </format>
    <format dxfId="26">
      <pivotArea dataOnly="0" labelOnly="1" fieldPosition="0">
        <references count="5">
          <reference field="11" count="1" selected="0">
            <x v="15"/>
          </reference>
          <reference field="13" count="1" selected="0">
            <x v="4"/>
          </reference>
          <reference field="15" count="1" selected="0">
            <x v="41"/>
          </reference>
          <reference field="21" count="1" selected="0">
            <x v="89"/>
          </reference>
          <reference field="22" count="1">
            <x v="131"/>
          </reference>
        </references>
      </pivotArea>
    </format>
    <format dxfId="25">
      <pivotArea dataOnly="0" labelOnly="1" fieldPosition="0">
        <references count="5">
          <reference field="11" count="1" selected="0">
            <x v="15"/>
          </reference>
          <reference field="13" count="1" selected="0">
            <x v="4"/>
          </reference>
          <reference field="15" count="1" selected="0">
            <x v="41"/>
          </reference>
          <reference field="21" count="1" selected="0">
            <x v="108"/>
          </reference>
          <reference field="22" count="1">
            <x v="108"/>
          </reference>
        </references>
      </pivotArea>
    </format>
    <format dxfId="24">
      <pivotArea dataOnly="0" labelOnly="1" fieldPosition="0">
        <references count="5">
          <reference field="11" count="1" selected="0">
            <x v="15"/>
          </reference>
          <reference field="13" count="1" selected="0">
            <x v="4"/>
          </reference>
          <reference field="15" count="1" selected="0">
            <x v="41"/>
          </reference>
          <reference field="21" count="1" selected="0">
            <x v="110"/>
          </reference>
          <reference field="22" count="1">
            <x v="114"/>
          </reference>
        </references>
      </pivotArea>
    </format>
    <format dxfId="23">
      <pivotArea dataOnly="0" labelOnly="1" fieldPosition="0">
        <references count="5">
          <reference field="11" count="1" selected="0">
            <x v="15"/>
          </reference>
          <reference field="13" count="1" selected="0">
            <x v="4"/>
          </reference>
          <reference field="15" count="1" selected="0">
            <x v="41"/>
          </reference>
          <reference field="21" count="1" selected="0">
            <x v="115"/>
          </reference>
          <reference field="22" count="1">
            <x v="145"/>
          </reference>
        </references>
      </pivotArea>
    </format>
    <format dxfId="22">
      <pivotArea dataOnly="0" labelOnly="1" fieldPosition="0">
        <references count="5">
          <reference field="11" count="1" selected="0">
            <x v="15"/>
          </reference>
          <reference field="13" count="1" selected="0">
            <x v="4"/>
          </reference>
          <reference field="15" count="1" selected="0">
            <x v="41"/>
          </reference>
          <reference field="21" count="1" selected="0">
            <x v="116"/>
          </reference>
          <reference field="22" count="1">
            <x v="144"/>
          </reference>
        </references>
      </pivotArea>
    </format>
    <format dxfId="21">
      <pivotArea dataOnly="0" labelOnly="1" fieldPosition="0">
        <references count="5">
          <reference field="11" count="1" selected="0">
            <x v="15"/>
          </reference>
          <reference field="13" count="1" selected="0">
            <x v="4"/>
          </reference>
          <reference field="15" count="1" selected="0">
            <x v="41"/>
          </reference>
          <reference field="21" count="1" selected="0">
            <x v="142"/>
          </reference>
          <reference field="22" count="1">
            <x v="143"/>
          </reference>
        </references>
      </pivotArea>
    </format>
    <format dxfId="20">
      <pivotArea dataOnly="0" labelOnly="1" fieldPosition="0">
        <references count="5">
          <reference field="11" count="1" selected="0">
            <x v="15"/>
          </reference>
          <reference field="13" count="1" selected="0">
            <x v="4"/>
          </reference>
          <reference field="15" count="1" selected="0">
            <x v="41"/>
          </reference>
          <reference field="21" count="1" selected="0">
            <x v="149"/>
          </reference>
          <reference field="22" count="1">
            <x v="0"/>
          </reference>
        </references>
      </pivotArea>
    </format>
    <format dxfId="19">
      <pivotArea dataOnly="0" labelOnly="1" fieldPosition="0">
        <references count="5">
          <reference field="11" count="1" selected="0">
            <x v="15"/>
          </reference>
          <reference field="13" count="1" selected="0">
            <x v="4"/>
          </reference>
          <reference field="15" count="1" selected="0">
            <x v="41"/>
          </reference>
          <reference field="21" count="1" selected="0">
            <x v="150"/>
          </reference>
          <reference field="22" count="1">
            <x v="60"/>
          </reference>
        </references>
      </pivotArea>
    </format>
    <format dxfId="18">
      <pivotArea dataOnly="0" labelOnly="1" fieldPosition="0">
        <references count="5">
          <reference field="11" count="1" selected="0">
            <x v="15"/>
          </reference>
          <reference field="13" count="1" selected="0">
            <x v="4"/>
          </reference>
          <reference field="15" count="1" selected="0">
            <x v="43"/>
          </reference>
          <reference field="21" count="1" selected="0">
            <x v="24"/>
          </reference>
          <reference field="22" count="1">
            <x v="71"/>
          </reference>
        </references>
      </pivotArea>
    </format>
    <format dxfId="17">
      <pivotArea dataOnly="0" labelOnly="1" fieldPosition="0">
        <references count="5">
          <reference field="11" count="1" selected="0">
            <x v="15"/>
          </reference>
          <reference field="13" count="1" selected="0">
            <x v="4"/>
          </reference>
          <reference field="15" count="1" selected="0">
            <x v="43"/>
          </reference>
          <reference field="21" count="1" selected="0">
            <x v="111"/>
          </reference>
          <reference field="22" count="1">
            <x v="31"/>
          </reference>
        </references>
      </pivotArea>
    </format>
    <format dxfId="16">
      <pivotArea dataOnly="0" labelOnly="1" fieldPosition="0">
        <references count="5">
          <reference field="11" count="1" selected="0">
            <x v="15"/>
          </reference>
          <reference field="13" count="1" selected="0">
            <x v="4"/>
          </reference>
          <reference field="15" count="1" selected="0">
            <x v="43"/>
          </reference>
          <reference field="21" count="1" selected="0">
            <x v="112"/>
          </reference>
          <reference field="22" count="1">
            <x v="93"/>
          </reference>
        </references>
      </pivotArea>
    </format>
    <format dxfId="15">
      <pivotArea dataOnly="0" labelOnly="1" fieldPosition="0">
        <references count="5">
          <reference field="11" count="1" selected="0">
            <x v="16"/>
          </reference>
          <reference field="13" count="1" selected="0">
            <x v="0"/>
          </reference>
          <reference field="15" count="1" selected="0">
            <x v="17"/>
          </reference>
          <reference field="21" count="1" selected="0">
            <x v="26"/>
          </reference>
          <reference field="22" count="1">
            <x v="97"/>
          </reference>
        </references>
      </pivotArea>
    </format>
    <format dxfId="14">
      <pivotArea dataOnly="0" labelOnly="1" fieldPosition="0">
        <references count="5">
          <reference field="11" count="1" selected="0">
            <x v="16"/>
          </reference>
          <reference field="13" count="1" selected="0">
            <x v="0"/>
          </reference>
          <reference field="15" count="1" selected="0">
            <x v="17"/>
          </reference>
          <reference field="21" count="1" selected="0">
            <x v="41"/>
          </reference>
          <reference field="22" count="1">
            <x v="79"/>
          </reference>
        </references>
      </pivotArea>
    </format>
    <format dxfId="13">
      <pivotArea dataOnly="0" labelOnly="1" fieldPosition="0">
        <references count="5">
          <reference field="11" count="1" selected="0">
            <x v="16"/>
          </reference>
          <reference field="13" count="1" selected="0">
            <x v="0"/>
          </reference>
          <reference field="15" count="1" selected="0">
            <x v="17"/>
          </reference>
          <reference field="21" count="1" selected="0">
            <x v="42"/>
          </reference>
          <reference field="22" count="1">
            <x v="75"/>
          </reference>
        </references>
      </pivotArea>
    </format>
    <format dxfId="12">
      <pivotArea dataOnly="0" labelOnly="1" fieldPosition="0">
        <references count="5">
          <reference field="11" count="1" selected="0">
            <x v="16"/>
          </reference>
          <reference field="13" count="1" selected="0">
            <x v="0"/>
          </reference>
          <reference field="15" count="1" selected="0">
            <x v="17"/>
          </reference>
          <reference field="21" count="1" selected="0">
            <x v="47"/>
          </reference>
          <reference field="22" count="1">
            <x v="148"/>
          </reference>
        </references>
      </pivotArea>
    </format>
    <format dxfId="11">
      <pivotArea dataOnly="0" labelOnly="1" fieldPosition="0">
        <references count="5">
          <reference field="11" count="1" selected="0">
            <x v="16"/>
          </reference>
          <reference field="13" count="1" selected="0">
            <x v="0"/>
          </reference>
          <reference field="15" count="1" selected="0">
            <x v="17"/>
          </reference>
          <reference field="21" count="1" selected="0">
            <x v="52"/>
          </reference>
          <reference field="22" count="1">
            <x v="48"/>
          </reference>
        </references>
      </pivotArea>
    </format>
    <format dxfId="10">
      <pivotArea dataOnly="0" labelOnly="1" fieldPosition="0">
        <references count="5">
          <reference field="11" count="1" selected="0">
            <x v="16"/>
          </reference>
          <reference field="13" count="1" selected="0">
            <x v="0"/>
          </reference>
          <reference field="15" count="1" selected="0">
            <x v="17"/>
          </reference>
          <reference field="21" count="1" selected="0">
            <x v="57"/>
          </reference>
          <reference field="22" count="1">
            <x v="104"/>
          </reference>
        </references>
      </pivotArea>
    </format>
    <format dxfId="9">
      <pivotArea dataOnly="0" labelOnly="1" fieldPosition="0">
        <references count="5">
          <reference field="11" count="1" selected="0">
            <x v="16"/>
          </reference>
          <reference field="13" count="1" selected="0">
            <x v="0"/>
          </reference>
          <reference field="15" count="1" selected="0">
            <x v="17"/>
          </reference>
          <reference field="21" count="1" selected="0">
            <x v="97"/>
          </reference>
          <reference field="22" count="1">
            <x v="125"/>
          </reference>
        </references>
      </pivotArea>
    </format>
    <format dxfId="8">
      <pivotArea dataOnly="0" labelOnly="1" fieldPosition="0">
        <references count="5">
          <reference field="11" count="1" selected="0">
            <x v="16"/>
          </reference>
          <reference field="13" count="1" selected="0">
            <x v="0"/>
          </reference>
          <reference field="15" count="1" selected="0">
            <x v="17"/>
          </reference>
          <reference field="21" count="1" selected="0">
            <x v="103"/>
          </reference>
          <reference field="22" count="1">
            <x v="92"/>
          </reference>
        </references>
      </pivotArea>
    </format>
    <format dxfId="7">
      <pivotArea dataOnly="0" labelOnly="1" fieldPosition="0">
        <references count="5">
          <reference field="11" count="1" selected="0">
            <x v="16"/>
          </reference>
          <reference field="13" count="1" selected="0">
            <x v="0"/>
          </reference>
          <reference field="15" count="1" selected="0">
            <x v="17"/>
          </reference>
          <reference field="21" count="1" selected="0">
            <x v="106"/>
          </reference>
          <reference field="22" count="1">
            <x v="46"/>
          </reference>
        </references>
      </pivotArea>
    </format>
    <format dxfId="6">
      <pivotArea dataOnly="0" labelOnly="1" fieldPosition="0">
        <references count="5">
          <reference field="11" count="1" selected="0">
            <x v="16"/>
          </reference>
          <reference field="13" count="1" selected="0">
            <x v="0"/>
          </reference>
          <reference field="15" count="1" selected="0">
            <x v="17"/>
          </reference>
          <reference field="21" count="1" selected="0">
            <x v="126"/>
          </reference>
          <reference field="22" count="1">
            <x v="87"/>
          </reference>
        </references>
      </pivotArea>
    </format>
    <format dxfId="5">
      <pivotArea dataOnly="0" labelOnly="1" fieldPosition="0">
        <references count="5">
          <reference field="11" count="1" selected="0">
            <x v="16"/>
          </reference>
          <reference field="13" count="1" selected="0">
            <x v="0"/>
          </reference>
          <reference field="15" count="1" selected="0">
            <x v="17"/>
          </reference>
          <reference field="21" count="1" selected="0">
            <x v="129"/>
          </reference>
          <reference field="22" count="1">
            <x v="40"/>
          </reference>
        </references>
      </pivotArea>
    </format>
    <format dxfId="4">
      <pivotArea dataOnly="0" labelOnly="1" fieldPosition="0">
        <references count="5">
          <reference field="11" count="1" selected="0">
            <x v="16"/>
          </reference>
          <reference field="13" count="1" selected="0">
            <x v="0"/>
          </reference>
          <reference field="15" count="1" selected="0">
            <x v="17"/>
          </reference>
          <reference field="21" count="1" selected="0">
            <x v="130"/>
          </reference>
          <reference field="22" count="1">
            <x v="59"/>
          </reference>
        </references>
      </pivotArea>
    </format>
    <format dxfId="3">
      <pivotArea dataOnly="0" labelOnly="1" fieldPosition="0">
        <references count="5">
          <reference field="11" count="1" selected="0">
            <x v="16"/>
          </reference>
          <reference field="13" count="1" selected="0">
            <x v="0"/>
          </reference>
          <reference field="15" count="1" selected="0">
            <x v="17"/>
          </reference>
          <reference field="21" count="1" selected="0">
            <x v="133"/>
          </reference>
          <reference field="22" count="1">
            <x v="63"/>
          </reference>
        </references>
      </pivotArea>
    </format>
    <format dxfId="2">
      <pivotArea dataOnly="0" labelOnly="1" fieldPosition="0">
        <references count="5">
          <reference field="11" count="1" selected="0">
            <x v="16"/>
          </reference>
          <reference field="13" count="1" selected="0">
            <x v="0"/>
          </reference>
          <reference field="15" count="1" selected="0">
            <x v="17"/>
          </reference>
          <reference field="21" count="1" selected="0">
            <x v="134"/>
          </reference>
          <reference field="22" count="1">
            <x v="65"/>
          </reference>
        </references>
      </pivotArea>
    </format>
    <format dxfId="1">
      <pivotArea dataOnly="0" labelOnly="1" fieldPosition="0">
        <references count="5">
          <reference field="11" count="1" selected="0">
            <x v="16"/>
          </reference>
          <reference field="13" count="1" selected="0">
            <x v="0"/>
          </reference>
          <reference field="15" count="1" selected="0">
            <x v="17"/>
          </reference>
          <reference field="21" count="1" selected="0">
            <x v="140"/>
          </reference>
          <reference field="22" count="1">
            <x v="84"/>
          </reference>
        </references>
      </pivotArea>
    </format>
    <format dxfId="0">
      <pivotArea dataOnly="0" labelOnly="1" outline="0" axis="axisValues"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1B37-606E-4599-B4EB-F49363741FCA}">
  <sheetPr>
    <pageSetUpPr fitToPage="1"/>
  </sheetPr>
  <dimension ref="A1:G12"/>
  <sheetViews>
    <sheetView topLeftCell="A5" workbookViewId="0">
      <selection activeCell="G11" sqref="G11"/>
    </sheetView>
  </sheetViews>
  <sheetFormatPr baseColWidth="10" defaultRowHeight="14.4" x14ac:dyDescent="0.3"/>
  <cols>
    <col min="1" max="1" width="25.5546875" style="6" customWidth="1"/>
    <col min="2" max="2" width="9" style="14" customWidth="1"/>
    <col min="3" max="3" width="36.5546875" style="6" customWidth="1"/>
    <col min="4" max="4" width="17.33203125" style="16" bestFit="1" customWidth="1"/>
    <col min="5" max="5" width="15" style="16" customWidth="1"/>
    <col min="6" max="6" width="17.88671875" style="16" bestFit="1" customWidth="1"/>
    <col min="7" max="7" width="24" style="6" customWidth="1"/>
  </cols>
  <sheetData>
    <row r="1" spans="1:7" s="9" customFormat="1" ht="31.95" customHeight="1" x14ac:dyDescent="0.3">
      <c r="A1" s="11" t="s">
        <v>510</v>
      </c>
      <c r="B1" s="11" t="s">
        <v>14</v>
      </c>
      <c r="C1" s="11" t="s">
        <v>15</v>
      </c>
      <c r="D1" s="12" t="s">
        <v>509</v>
      </c>
      <c r="E1" s="12" t="s">
        <v>507</v>
      </c>
      <c r="F1" s="12" t="s">
        <v>508</v>
      </c>
      <c r="G1" s="12" t="s">
        <v>513</v>
      </c>
    </row>
    <row r="2" spans="1:7" ht="28.8" x14ac:dyDescent="0.3">
      <c r="A2" s="10" t="s">
        <v>468</v>
      </c>
      <c r="B2" s="17">
        <v>3921</v>
      </c>
      <c r="C2" s="13" t="s">
        <v>43</v>
      </c>
      <c r="D2" s="15">
        <v>5604577.7600000007</v>
      </c>
      <c r="E2" s="15">
        <v>981350</v>
      </c>
      <c r="F2" s="15">
        <v>6585927.7600000007</v>
      </c>
      <c r="G2" s="13" t="s">
        <v>511</v>
      </c>
    </row>
    <row r="3" spans="1:7" ht="28.8" x14ac:dyDescent="0.3">
      <c r="A3" s="74" t="s">
        <v>464</v>
      </c>
      <c r="B3" s="17">
        <v>2961</v>
      </c>
      <c r="C3" s="13" t="s">
        <v>133</v>
      </c>
      <c r="D3" s="15">
        <v>1599227.53</v>
      </c>
      <c r="E3" s="15">
        <v>33000</v>
      </c>
      <c r="F3" s="15">
        <v>1632227.53</v>
      </c>
      <c r="G3" s="73" t="s">
        <v>512</v>
      </c>
    </row>
    <row r="4" spans="1:7" ht="28.8" x14ac:dyDescent="0.3">
      <c r="A4" s="75"/>
      <c r="B4" s="17">
        <v>3361</v>
      </c>
      <c r="C4" s="13" t="s">
        <v>169</v>
      </c>
      <c r="D4" s="15">
        <v>55469046.899999999</v>
      </c>
      <c r="E4" s="15">
        <v>27000</v>
      </c>
      <c r="F4" s="15">
        <v>55496046.899999999</v>
      </c>
      <c r="G4" s="73"/>
    </row>
    <row r="5" spans="1:7" x14ac:dyDescent="0.3">
      <c r="A5" s="76"/>
      <c r="B5" s="17">
        <v>5411</v>
      </c>
      <c r="C5" s="13" t="s">
        <v>327</v>
      </c>
      <c r="D5" s="15">
        <v>3820012</v>
      </c>
      <c r="E5" s="15">
        <v>-1690000</v>
      </c>
      <c r="F5" s="15">
        <v>2130012</v>
      </c>
      <c r="G5" s="73"/>
    </row>
    <row r="6" spans="1:7" ht="57.6" x14ac:dyDescent="0.3">
      <c r="A6" s="6" t="s">
        <v>490</v>
      </c>
      <c r="B6" s="68">
        <v>6131</v>
      </c>
      <c r="C6" s="67" t="s">
        <v>368</v>
      </c>
      <c r="D6" s="15">
        <v>1600000</v>
      </c>
      <c r="E6" s="15">
        <v>648650</v>
      </c>
      <c r="F6" s="15">
        <v>2248650</v>
      </c>
      <c r="G6" s="10" t="s">
        <v>1048</v>
      </c>
    </row>
    <row r="7" spans="1:7" ht="43.2" x14ac:dyDescent="0.3">
      <c r="A7" s="77" t="s">
        <v>46</v>
      </c>
      <c r="B7" s="17">
        <v>5311</v>
      </c>
      <c r="C7" s="13" t="s">
        <v>69</v>
      </c>
      <c r="D7" s="15">
        <v>4425129</v>
      </c>
      <c r="E7" s="15">
        <v>1630000</v>
      </c>
      <c r="F7" s="15">
        <v>6055129</v>
      </c>
      <c r="G7" s="13" t="s">
        <v>514</v>
      </c>
    </row>
    <row r="8" spans="1:7" ht="57.6" x14ac:dyDescent="0.3">
      <c r="A8" s="78"/>
      <c r="B8" s="17">
        <v>5811</v>
      </c>
      <c r="C8" s="13" t="s">
        <v>274</v>
      </c>
      <c r="D8" s="15">
        <v>57300141.390000001</v>
      </c>
      <c r="E8" s="15">
        <v>7208767.04</v>
      </c>
      <c r="F8" s="15">
        <v>64508908.43</v>
      </c>
      <c r="G8" s="13" t="s">
        <v>515</v>
      </c>
    </row>
    <row r="9" spans="1:7" x14ac:dyDescent="0.3">
      <c r="A9" s="78"/>
      <c r="B9" s="17">
        <v>6121</v>
      </c>
      <c r="C9" t="s">
        <v>367</v>
      </c>
      <c r="D9" s="15">
        <v>0</v>
      </c>
      <c r="E9" s="15">
        <v>60000000</v>
      </c>
      <c r="F9" s="15">
        <v>0</v>
      </c>
      <c r="G9" s="13" t="s">
        <v>1050</v>
      </c>
    </row>
    <row r="10" spans="1:7" ht="28.8" x14ac:dyDescent="0.3">
      <c r="A10" s="78"/>
      <c r="B10" s="17">
        <v>6151</v>
      </c>
      <c r="C10" s="13" t="s">
        <v>371</v>
      </c>
      <c r="D10" s="15">
        <v>0</v>
      </c>
      <c r="E10" s="15">
        <v>24800000</v>
      </c>
      <c r="F10" s="15">
        <v>0</v>
      </c>
      <c r="G10" s="13" t="s">
        <v>1050</v>
      </c>
    </row>
    <row r="11" spans="1:7" ht="57.6" x14ac:dyDescent="0.3">
      <c r="A11" s="79"/>
      <c r="B11" s="17">
        <v>6151</v>
      </c>
      <c r="C11" s="72" t="s">
        <v>371</v>
      </c>
      <c r="D11" s="15">
        <v>201273936.00000003</v>
      </c>
      <c r="E11" s="15">
        <v>47143707.329999998</v>
      </c>
      <c r="F11" s="15">
        <v>248417643.33000001</v>
      </c>
      <c r="G11" s="13" t="s">
        <v>516</v>
      </c>
    </row>
    <row r="12" spans="1:7" x14ac:dyDescent="0.3">
      <c r="E12" s="16">
        <f>SUM(E2:E11)</f>
        <v>140782474.37</v>
      </c>
    </row>
  </sheetData>
  <autoFilter ref="B1:F11" xr:uid="{BB671B37-606E-4599-B4EB-F49363741FCA}"/>
  <mergeCells count="3">
    <mergeCell ref="G3:G5"/>
    <mergeCell ref="A3:A5"/>
    <mergeCell ref="A7:A11"/>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04534-1EB5-4F60-99E5-659B08415643}">
  <sheetPr filterMode="1"/>
  <dimension ref="A1:AO534"/>
  <sheetViews>
    <sheetView topLeftCell="M1" workbookViewId="0">
      <selection activeCell="P543" sqref="P543"/>
    </sheetView>
  </sheetViews>
  <sheetFormatPr baseColWidth="10" defaultRowHeight="14.4" x14ac:dyDescent="0.3"/>
  <cols>
    <col min="26" max="26" width="17.5546875" bestFit="1" customWidth="1"/>
    <col min="27" max="27" width="14" bestFit="1" customWidth="1"/>
    <col min="28" max="28" width="18.33203125" bestFit="1" customWidth="1"/>
    <col min="29" max="29" width="16.5546875" bestFit="1" customWidth="1"/>
    <col min="30" max="30" width="19.44140625" hidden="1" customWidth="1"/>
    <col min="31" max="31" width="15.88671875" hidden="1" customWidth="1"/>
    <col min="32" max="34" width="13.6640625" hidden="1" customWidth="1"/>
    <col min="35" max="35" width="23.6640625" bestFit="1" customWidth="1"/>
    <col min="36" max="36" width="17.6640625" bestFit="1" customWidth="1"/>
    <col min="37" max="37" width="13.6640625" bestFit="1" customWidth="1"/>
    <col min="38" max="38" width="27.44140625" bestFit="1" customWidth="1"/>
    <col min="39" max="39" width="13.6640625" bestFit="1" customWidth="1"/>
    <col min="40" max="40" width="28.33203125" bestFit="1" customWidth="1"/>
    <col min="41" max="41" width="14.33203125" bestFit="1" customWidth="1"/>
  </cols>
  <sheetData>
    <row r="1" spans="1:41" x14ac:dyDescent="0.3">
      <c r="A1" t="s">
        <v>0</v>
      </c>
      <c r="B1" s="1" t="s">
        <v>1</v>
      </c>
      <c r="C1" s="1" t="s">
        <v>529</v>
      </c>
      <c r="D1" s="1" t="s">
        <v>530</v>
      </c>
      <c r="E1" s="1" t="s">
        <v>527</v>
      </c>
      <c r="F1" s="1" t="s">
        <v>528</v>
      </c>
      <c r="G1" s="1" t="s">
        <v>2</v>
      </c>
      <c r="H1" s="1" t="s">
        <v>3</v>
      </c>
      <c r="I1" s="1" t="s">
        <v>526</v>
      </c>
      <c r="J1" s="1" t="s">
        <v>525</v>
      </c>
      <c r="K1" s="1" t="s">
        <v>4</v>
      </c>
      <c r="L1" s="1" t="s">
        <v>5</v>
      </c>
      <c r="M1" s="1" t="s">
        <v>6</v>
      </c>
      <c r="N1" s="1" t="s">
        <v>7</v>
      </c>
      <c r="O1" s="1" t="s">
        <v>8</v>
      </c>
      <c r="P1" s="1" t="s">
        <v>9</v>
      </c>
      <c r="Q1" s="1" t="s">
        <v>10</v>
      </c>
      <c r="R1" s="1" t="s">
        <v>11</v>
      </c>
      <c r="S1" s="1" t="s">
        <v>521</v>
      </c>
      <c r="T1" s="1" t="s">
        <v>12</v>
      </c>
      <c r="U1" s="1" t="s">
        <v>13</v>
      </c>
      <c r="V1" s="1" t="s">
        <v>14</v>
      </c>
      <c r="W1" s="1" t="s">
        <v>15</v>
      </c>
      <c r="X1" s="1" t="s">
        <v>16</v>
      </c>
      <c r="Y1" s="1" t="s">
        <v>17</v>
      </c>
      <c r="Z1" s="1" t="s">
        <v>504</v>
      </c>
      <c r="AA1" s="1" t="s">
        <v>505</v>
      </c>
      <c r="AB1" s="1" t="s">
        <v>506</v>
      </c>
      <c r="AC1" s="1" t="s">
        <v>18</v>
      </c>
      <c r="AD1" s="1" t="s">
        <v>19</v>
      </c>
      <c r="AE1" s="1" t="s">
        <v>20</v>
      </c>
      <c r="AF1" s="1" t="s">
        <v>21</v>
      </c>
      <c r="AG1" s="1" t="s">
        <v>22</v>
      </c>
      <c r="AH1" s="1" t="s">
        <v>23</v>
      </c>
      <c r="AI1" s="1" t="s">
        <v>24</v>
      </c>
      <c r="AJ1" s="1" t="s">
        <v>502</v>
      </c>
      <c r="AK1" s="1" t="s">
        <v>25</v>
      </c>
      <c r="AL1" s="1" t="s">
        <v>26</v>
      </c>
      <c r="AM1" s="1" t="s">
        <v>27</v>
      </c>
      <c r="AN1" s="1" t="s">
        <v>28</v>
      </c>
      <c r="AO1" s="1" t="s">
        <v>29</v>
      </c>
    </row>
    <row r="2" spans="1:41" hidden="1" x14ac:dyDescent="0.3">
      <c r="A2" t="s">
        <v>45</v>
      </c>
      <c r="B2" t="s">
        <v>46</v>
      </c>
      <c r="C2">
        <v>1</v>
      </c>
      <c r="D2" t="s">
        <v>531</v>
      </c>
      <c r="E2">
        <v>1.3</v>
      </c>
      <c r="F2" t="s">
        <v>534</v>
      </c>
      <c r="G2" t="s">
        <v>32</v>
      </c>
      <c r="H2" t="s">
        <v>33</v>
      </c>
      <c r="I2" t="s">
        <v>100</v>
      </c>
      <c r="J2" t="s">
        <v>101</v>
      </c>
      <c r="K2" t="s">
        <v>136</v>
      </c>
      <c r="L2" t="s">
        <v>137</v>
      </c>
      <c r="M2">
        <v>6</v>
      </c>
      <c r="N2" t="s">
        <v>38</v>
      </c>
      <c r="O2">
        <v>24</v>
      </c>
      <c r="P2" t="s">
        <v>328</v>
      </c>
      <c r="Q2" t="s">
        <v>139</v>
      </c>
      <c r="R2" t="s">
        <v>140</v>
      </c>
      <c r="S2" t="s">
        <v>524</v>
      </c>
      <c r="T2">
        <v>1000</v>
      </c>
      <c r="U2" t="s">
        <v>328</v>
      </c>
      <c r="V2">
        <v>1111</v>
      </c>
      <c r="W2" t="s">
        <v>329</v>
      </c>
      <c r="X2">
        <v>0</v>
      </c>
      <c r="Y2" t="s">
        <v>44</v>
      </c>
      <c r="Z2" s="2">
        <v>1986144.84</v>
      </c>
      <c r="AA2" s="2"/>
      <c r="AB2" s="2">
        <f t="shared" ref="AB2:AB65" si="0">Z2+AA2</f>
        <v>1986144.84</v>
      </c>
      <c r="AC2" s="2">
        <v>12975991.18</v>
      </c>
      <c r="AD2" s="2">
        <v>1986144.84</v>
      </c>
      <c r="AE2" s="2">
        <v>1986144.84</v>
      </c>
      <c r="AF2" s="2">
        <v>1986144.84</v>
      </c>
      <c r="AG2" s="2">
        <v>1986144.84</v>
      </c>
      <c r="AH2" s="2">
        <v>1986144.84</v>
      </c>
      <c r="AI2" s="2">
        <f t="shared" ref="AI2:AI65" si="1">Z2-AD2</f>
        <v>0</v>
      </c>
      <c r="AJ2" s="2">
        <f t="shared" ref="AJ2:AJ65" si="2">AB2-AE2</f>
        <v>0</v>
      </c>
      <c r="AK2">
        <v>0</v>
      </c>
      <c r="AL2">
        <v>0</v>
      </c>
      <c r="AM2">
        <v>0</v>
      </c>
      <c r="AN2" s="2">
        <v>10989846.34</v>
      </c>
      <c r="AO2" s="2">
        <v>-10989846.34</v>
      </c>
    </row>
    <row r="3" spans="1:41" hidden="1" x14ac:dyDescent="0.3">
      <c r="A3" t="s">
        <v>451</v>
      </c>
      <c r="B3" t="s">
        <v>452</v>
      </c>
      <c r="C3">
        <v>1</v>
      </c>
      <c r="D3" t="s">
        <v>531</v>
      </c>
      <c r="E3">
        <v>1.3</v>
      </c>
      <c r="F3" t="s">
        <v>534</v>
      </c>
      <c r="G3" t="s">
        <v>32</v>
      </c>
      <c r="H3" t="s">
        <v>33</v>
      </c>
      <c r="I3" t="s">
        <v>100</v>
      </c>
      <c r="J3" t="s">
        <v>101</v>
      </c>
      <c r="K3" t="s">
        <v>136</v>
      </c>
      <c r="L3" t="s">
        <v>137</v>
      </c>
      <c r="M3">
        <v>6</v>
      </c>
      <c r="N3" t="s">
        <v>38</v>
      </c>
      <c r="O3">
        <v>24</v>
      </c>
      <c r="P3" t="s">
        <v>328</v>
      </c>
      <c r="Q3" t="s">
        <v>139</v>
      </c>
      <c r="R3" t="s">
        <v>140</v>
      </c>
      <c r="S3" t="s">
        <v>524</v>
      </c>
      <c r="T3">
        <v>1000</v>
      </c>
      <c r="U3" t="s">
        <v>328</v>
      </c>
      <c r="V3">
        <v>1111</v>
      </c>
      <c r="W3" t="s">
        <v>329</v>
      </c>
      <c r="X3">
        <v>0</v>
      </c>
      <c r="Y3" t="s">
        <v>44</v>
      </c>
      <c r="Z3" s="2">
        <v>6997225.9000000004</v>
      </c>
      <c r="AA3" s="2"/>
      <c r="AB3" s="2">
        <f t="shared" si="0"/>
        <v>6997225.9000000004</v>
      </c>
      <c r="AC3">
        <v>0</v>
      </c>
      <c r="AD3" s="2">
        <v>2034190.76</v>
      </c>
      <c r="AE3" s="2">
        <v>2034190.76</v>
      </c>
      <c r="AF3" s="2">
        <v>2034190.76</v>
      </c>
      <c r="AG3" s="2">
        <v>2034190.76</v>
      </c>
      <c r="AH3" s="2">
        <v>2034190.76</v>
      </c>
      <c r="AI3" s="2">
        <f t="shared" si="1"/>
        <v>4963035.1400000006</v>
      </c>
      <c r="AJ3" s="2">
        <f t="shared" si="2"/>
        <v>4963035.1400000006</v>
      </c>
      <c r="AK3" s="2">
        <v>6997225.9000000004</v>
      </c>
      <c r="AL3">
        <v>0</v>
      </c>
      <c r="AM3">
        <v>0</v>
      </c>
      <c r="AN3">
        <v>0</v>
      </c>
      <c r="AO3" s="2">
        <v>6997225.9000000004</v>
      </c>
    </row>
    <row r="4" spans="1:41" hidden="1" x14ac:dyDescent="0.3">
      <c r="A4" t="s">
        <v>477</v>
      </c>
      <c r="B4" t="s">
        <v>478</v>
      </c>
      <c r="C4">
        <v>1</v>
      </c>
      <c r="D4" t="s">
        <v>531</v>
      </c>
      <c r="E4">
        <v>1.3</v>
      </c>
      <c r="F4" t="s">
        <v>534</v>
      </c>
      <c r="G4" t="s">
        <v>32</v>
      </c>
      <c r="H4" t="s">
        <v>33</v>
      </c>
      <c r="I4" t="s">
        <v>100</v>
      </c>
      <c r="J4" t="s">
        <v>101</v>
      </c>
      <c r="K4" t="s">
        <v>136</v>
      </c>
      <c r="L4" t="s">
        <v>137</v>
      </c>
      <c r="M4">
        <v>6</v>
      </c>
      <c r="N4" t="s">
        <v>38</v>
      </c>
      <c r="O4">
        <v>24</v>
      </c>
      <c r="P4" t="s">
        <v>328</v>
      </c>
      <c r="Q4" t="s">
        <v>139</v>
      </c>
      <c r="R4" t="s">
        <v>140</v>
      </c>
      <c r="S4" t="s">
        <v>524</v>
      </c>
      <c r="T4">
        <v>1000</v>
      </c>
      <c r="U4" t="s">
        <v>328</v>
      </c>
      <c r="V4">
        <v>1111</v>
      </c>
      <c r="W4" t="s">
        <v>329</v>
      </c>
      <c r="X4">
        <v>0</v>
      </c>
      <c r="Y4" t="s">
        <v>44</v>
      </c>
      <c r="Z4" s="2">
        <v>3992620.44</v>
      </c>
      <c r="AA4" s="2"/>
      <c r="AB4" s="2">
        <f t="shared" si="0"/>
        <v>3992620.44</v>
      </c>
      <c r="AC4">
        <v>0</v>
      </c>
      <c r="AD4" s="2">
        <v>3992620.44</v>
      </c>
      <c r="AE4" s="2">
        <v>3992620.44</v>
      </c>
      <c r="AF4" s="2">
        <v>3992620.44</v>
      </c>
      <c r="AG4" s="2">
        <v>3992620.44</v>
      </c>
      <c r="AH4" s="2">
        <v>3992620.44</v>
      </c>
      <c r="AI4" s="2">
        <f t="shared" si="1"/>
        <v>0</v>
      </c>
      <c r="AJ4" s="2">
        <f t="shared" si="2"/>
        <v>0</v>
      </c>
      <c r="AK4">
        <v>0</v>
      </c>
      <c r="AL4" s="2">
        <v>3992620.44</v>
      </c>
      <c r="AM4">
        <v>0</v>
      </c>
      <c r="AN4">
        <v>0</v>
      </c>
      <c r="AO4" s="2">
        <v>3992620.44</v>
      </c>
    </row>
    <row r="5" spans="1:41" hidden="1" x14ac:dyDescent="0.3">
      <c r="A5" t="s">
        <v>45</v>
      </c>
      <c r="B5" t="s">
        <v>46</v>
      </c>
      <c r="C5">
        <v>1</v>
      </c>
      <c r="D5" t="s">
        <v>531</v>
      </c>
      <c r="E5">
        <v>1.3</v>
      </c>
      <c r="F5" t="s">
        <v>534</v>
      </c>
      <c r="G5" t="s">
        <v>32</v>
      </c>
      <c r="H5" t="s">
        <v>33</v>
      </c>
      <c r="I5" t="s">
        <v>100</v>
      </c>
      <c r="J5" t="s">
        <v>101</v>
      </c>
      <c r="K5" t="s">
        <v>136</v>
      </c>
      <c r="L5" t="s">
        <v>137</v>
      </c>
      <c r="M5">
        <v>6</v>
      </c>
      <c r="N5" t="s">
        <v>38</v>
      </c>
      <c r="O5">
        <v>24</v>
      </c>
      <c r="P5" t="s">
        <v>328</v>
      </c>
      <c r="Q5" t="s">
        <v>139</v>
      </c>
      <c r="R5" t="s">
        <v>140</v>
      </c>
      <c r="S5" t="s">
        <v>524</v>
      </c>
      <c r="T5">
        <v>1000</v>
      </c>
      <c r="U5" t="s">
        <v>328</v>
      </c>
      <c r="V5">
        <v>1131</v>
      </c>
      <c r="W5" t="s">
        <v>330</v>
      </c>
      <c r="X5">
        <v>13</v>
      </c>
      <c r="Y5" t="s">
        <v>331</v>
      </c>
      <c r="Z5" s="2">
        <v>55136596.079999998</v>
      </c>
      <c r="AA5" s="2"/>
      <c r="AB5" s="2">
        <f t="shared" si="0"/>
        <v>55136596.079999998</v>
      </c>
      <c r="AC5" s="2">
        <v>66640393.869999997</v>
      </c>
      <c r="AD5" s="2">
        <v>55136596.079999998</v>
      </c>
      <c r="AE5" s="2">
        <v>55136596.079999998</v>
      </c>
      <c r="AF5" s="2">
        <v>55136596.079999998</v>
      </c>
      <c r="AG5" s="2">
        <v>55136596.079999998</v>
      </c>
      <c r="AH5" s="2">
        <v>55136596.079999998</v>
      </c>
      <c r="AI5" s="2">
        <f t="shared" si="1"/>
        <v>0</v>
      </c>
      <c r="AJ5" s="2">
        <f t="shared" si="2"/>
        <v>0</v>
      </c>
      <c r="AK5">
        <v>0</v>
      </c>
      <c r="AL5">
        <v>0</v>
      </c>
      <c r="AM5">
        <v>0</v>
      </c>
      <c r="AN5" s="2">
        <v>11503797.789999999</v>
      </c>
      <c r="AO5" s="2">
        <v>-11503797.789999999</v>
      </c>
    </row>
    <row r="6" spans="1:41" hidden="1" x14ac:dyDescent="0.3">
      <c r="A6" t="s">
        <v>451</v>
      </c>
      <c r="B6" t="s">
        <v>452</v>
      </c>
      <c r="C6">
        <v>1</v>
      </c>
      <c r="D6" t="s">
        <v>531</v>
      </c>
      <c r="E6">
        <v>1.3</v>
      </c>
      <c r="F6" t="s">
        <v>534</v>
      </c>
      <c r="G6" t="s">
        <v>32</v>
      </c>
      <c r="H6" t="s">
        <v>33</v>
      </c>
      <c r="I6" t="s">
        <v>100</v>
      </c>
      <c r="J6" t="s">
        <v>101</v>
      </c>
      <c r="K6" t="s">
        <v>136</v>
      </c>
      <c r="L6" t="s">
        <v>137</v>
      </c>
      <c r="M6">
        <v>6</v>
      </c>
      <c r="N6" t="s">
        <v>38</v>
      </c>
      <c r="O6">
        <v>24</v>
      </c>
      <c r="P6" t="s">
        <v>328</v>
      </c>
      <c r="Q6" t="s">
        <v>139</v>
      </c>
      <c r="R6" t="s">
        <v>140</v>
      </c>
      <c r="S6" t="s">
        <v>524</v>
      </c>
      <c r="T6">
        <v>1000</v>
      </c>
      <c r="U6" t="s">
        <v>328</v>
      </c>
      <c r="V6">
        <v>1131</v>
      </c>
      <c r="W6" t="s">
        <v>330</v>
      </c>
      <c r="X6">
        <v>13</v>
      </c>
      <c r="Y6" t="s">
        <v>331</v>
      </c>
      <c r="Z6" s="2">
        <v>708116760.38</v>
      </c>
      <c r="AA6" s="2"/>
      <c r="AB6" s="2">
        <f t="shared" si="0"/>
        <v>708116760.38</v>
      </c>
      <c r="AC6" s="2">
        <v>677552010.19000006</v>
      </c>
      <c r="AD6" s="2">
        <v>397451722.95999998</v>
      </c>
      <c r="AE6" s="2">
        <v>397451722.95999998</v>
      </c>
      <c r="AF6" s="2">
        <v>397451722.95999998</v>
      </c>
      <c r="AG6" s="2">
        <v>397450772.95999998</v>
      </c>
      <c r="AH6" s="2">
        <v>397450772.95999998</v>
      </c>
      <c r="AI6" s="2">
        <f t="shared" si="1"/>
        <v>310665037.42000002</v>
      </c>
      <c r="AJ6" s="2">
        <f t="shared" si="2"/>
        <v>310665037.42000002</v>
      </c>
      <c r="AK6" s="2">
        <v>30564745.93</v>
      </c>
      <c r="AL6">
        <v>4.26</v>
      </c>
      <c r="AM6">
        <v>0</v>
      </c>
      <c r="AN6">
        <v>0</v>
      </c>
      <c r="AO6" s="2">
        <v>30564750.190000001</v>
      </c>
    </row>
    <row r="7" spans="1:41" hidden="1" x14ac:dyDescent="0.3">
      <c r="A7" t="s">
        <v>45</v>
      </c>
      <c r="B7" t="s">
        <v>46</v>
      </c>
      <c r="C7">
        <v>1</v>
      </c>
      <c r="D7" t="s">
        <v>531</v>
      </c>
      <c r="E7">
        <v>1.3</v>
      </c>
      <c r="F7" t="s">
        <v>534</v>
      </c>
      <c r="G7" t="s">
        <v>32</v>
      </c>
      <c r="H7" t="s">
        <v>33</v>
      </c>
      <c r="I7" t="s">
        <v>100</v>
      </c>
      <c r="J7" t="s">
        <v>101</v>
      </c>
      <c r="K7" t="s">
        <v>136</v>
      </c>
      <c r="L7" t="s">
        <v>137</v>
      </c>
      <c r="M7">
        <v>6</v>
      </c>
      <c r="N7" t="s">
        <v>38</v>
      </c>
      <c r="O7">
        <v>24</v>
      </c>
      <c r="P7" t="s">
        <v>328</v>
      </c>
      <c r="Q7" t="s">
        <v>139</v>
      </c>
      <c r="R7" t="s">
        <v>140</v>
      </c>
      <c r="S7" t="s">
        <v>524</v>
      </c>
      <c r="T7">
        <v>1000</v>
      </c>
      <c r="U7" t="s">
        <v>328</v>
      </c>
      <c r="V7">
        <v>1211</v>
      </c>
      <c r="W7" t="s">
        <v>332</v>
      </c>
      <c r="X7">
        <v>0</v>
      </c>
      <c r="Y7" t="s">
        <v>44</v>
      </c>
      <c r="Z7" s="2">
        <v>1200000</v>
      </c>
      <c r="AA7" s="2"/>
      <c r="AB7" s="2">
        <f t="shared" si="0"/>
        <v>1200000</v>
      </c>
      <c r="AC7">
        <v>0</v>
      </c>
      <c r="AD7" s="2">
        <v>1047390.99</v>
      </c>
      <c r="AE7" s="2">
        <v>1047390.99</v>
      </c>
      <c r="AF7" s="2">
        <v>1047390.99</v>
      </c>
      <c r="AG7" s="2">
        <v>1047390.99</v>
      </c>
      <c r="AH7" s="2">
        <v>1047390.99</v>
      </c>
      <c r="AI7" s="2">
        <f t="shared" si="1"/>
        <v>152609.01</v>
      </c>
      <c r="AJ7" s="2">
        <f t="shared" si="2"/>
        <v>152609.01</v>
      </c>
      <c r="AK7">
        <v>0</v>
      </c>
      <c r="AL7" s="2">
        <v>1200000</v>
      </c>
      <c r="AM7">
        <v>0</v>
      </c>
      <c r="AN7">
        <v>0</v>
      </c>
      <c r="AO7" s="2">
        <v>1200000</v>
      </c>
    </row>
    <row r="8" spans="1:41" hidden="1" x14ac:dyDescent="0.3">
      <c r="A8" t="s">
        <v>45</v>
      </c>
      <c r="B8" t="s">
        <v>46</v>
      </c>
      <c r="C8">
        <v>1</v>
      </c>
      <c r="D8" t="s">
        <v>531</v>
      </c>
      <c r="E8">
        <v>1.3</v>
      </c>
      <c r="F8" t="s">
        <v>534</v>
      </c>
      <c r="G8" t="s">
        <v>32</v>
      </c>
      <c r="H8" t="s">
        <v>33</v>
      </c>
      <c r="I8" t="s">
        <v>100</v>
      </c>
      <c r="J8" t="s">
        <v>101</v>
      </c>
      <c r="K8" t="s">
        <v>136</v>
      </c>
      <c r="L8" t="s">
        <v>137</v>
      </c>
      <c r="M8">
        <v>6</v>
      </c>
      <c r="N8" t="s">
        <v>38</v>
      </c>
      <c r="O8">
        <v>24</v>
      </c>
      <c r="P8" t="s">
        <v>328</v>
      </c>
      <c r="Q8" t="s">
        <v>139</v>
      </c>
      <c r="R8" t="s">
        <v>140</v>
      </c>
      <c r="S8" t="s">
        <v>524</v>
      </c>
      <c r="T8">
        <v>1000</v>
      </c>
      <c r="U8" t="s">
        <v>328</v>
      </c>
      <c r="V8">
        <v>1221</v>
      </c>
      <c r="W8" t="s">
        <v>333</v>
      </c>
      <c r="X8">
        <v>14</v>
      </c>
      <c r="Y8" t="s">
        <v>334</v>
      </c>
      <c r="Z8" s="2">
        <v>10136308.68</v>
      </c>
      <c r="AA8" s="2"/>
      <c r="AB8" s="2">
        <f t="shared" si="0"/>
        <v>10136308.68</v>
      </c>
      <c r="AC8" s="2">
        <v>52109314.159999996</v>
      </c>
      <c r="AD8" s="2">
        <v>10136308.68</v>
      </c>
      <c r="AE8" s="2">
        <v>10136308.68</v>
      </c>
      <c r="AF8" s="2">
        <v>10136308.68</v>
      </c>
      <c r="AG8" s="2">
        <v>10136308.68</v>
      </c>
      <c r="AH8" s="2">
        <v>10136308.68</v>
      </c>
      <c r="AI8" s="2">
        <f t="shared" si="1"/>
        <v>0</v>
      </c>
      <c r="AJ8" s="2">
        <f t="shared" si="2"/>
        <v>0</v>
      </c>
      <c r="AK8">
        <v>0</v>
      </c>
      <c r="AL8" s="2">
        <v>20286199.98</v>
      </c>
      <c r="AM8">
        <v>0</v>
      </c>
      <c r="AN8" s="2">
        <v>62259205.460000001</v>
      </c>
      <c r="AO8" s="2">
        <v>-41973005.479999997</v>
      </c>
    </row>
    <row r="9" spans="1:41" hidden="1" x14ac:dyDescent="0.3">
      <c r="A9" t="s">
        <v>451</v>
      </c>
      <c r="B9" t="s">
        <v>452</v>
      </c>
      <c r="C9">
        <v>1</v>
      </c>
      <c r="D9" t="s">
        <v>531</v>
      </c>
      <c r="E9">
        <v>1.3</v>
      </c>
      <c r="F9" t="s">
        <v>534</v>
      </c>
      <c r="G9" t="s">
        <v>32</v>
      </c>
      <c r="H9" t="s">
        <v>33</v>
      </c>
      <c r="I9" t="s">
        <v>100</v>
      </c>
      <c r="J9" t="s">
        <v>101</v>
      </c>
      <c r="K9" t="s">
        <v>136</v>
      </c>
      <c r="L9" t="s">
        <v>137</v>
      </c>
      <c r="M9">
        <v>6</v>
      </c>
      <c r="N9" t="s">
        <v>38</v>
      </c>
      <c r="O9">
        <v>24</v>
      </c>
      <c r="P9" t="s">
        <v>328</v>
      </c>
      <c r="Q9" t="s">
        <v>139</v>
      </c>
      <c r="R9" t="s">
        <v>140</v>
      </c>
      <c r="S9" t="s">
        <v>524</v>
      </c>
      <c r="T9">
        <v>1000</v>
      </c>
      <c r="U9" t="s">
        <v>328</v>
      </c>
      <c r="V9">
        <v>1221</v>
      </c>
      <c r="W9" t="s">
        <v>333</v>
      </c>
      <c r="X9">
        <v>14</v>
      </c>
      <c r="Y9" t="s">
        <v>334</v>
      </c>
      <c r="Z9" s="2">
        <v>22797697.030000001</v>
      </c>
      <c r="AA9" s="2"/>
      <c r="AB9" s="2">
        <f t="shared" si="0"/>
        <v>22797697.030000001</v>
      </c>
      <c r="AC9">
        <v>0</v>
      </c>
      <c r="AD9">
        <v>0</v>
      </c>
      <c r="AE9">
        <v>0</v>
      </c>
      <c r="AF9">
        <v>0</v>
      </c>
      <c r="AG9">
        <v>0</v>
      </c>
      <c r="AH9">
        <v>0</v>
      </c>
      <c r="AI9" s="2">
        <f t="shared" si="1"/>
        <v>22797697.030000001</v>
      </c>
      <c r="AJ9" s="2">
        <f t="shared" si="2"/>
        <v>22797697.030000001</v>
      </c>
      <c r="AK9" s="2">
        <v>25297697.030000001</v>
      </c>
      <c r="AL9">
        <v>0</v>
      </c>
      <c r="AM9">
        <v>0</v>
      </c>
      <c r="AN9" s="2">
        <v>2500000</v>
      </c>
      <c r="AO9" s="2">
        <v>22797697.030000001</v>
      </c>
    </row>
    <row r="10" spans="1:41" hidden="1" x14ac:dyDescent="0.3">
      <c r="A10" t="s">
        <v>477</v>
      </c>
      <c r="B10" t="s">
        <v>478</v>
      </c>
      <c r="C10">
        <v>1</v>
      </c>
      <c r="D10" t="s">
        <v>531</v>
      </c>
      <c r="E10">
        <v>1.3</v>
      </c>
      <c r="F10" t="s">
        <v>534</v>
      </c>
      <c r="G10" t="s">
        <v>32</v>
      </c>
      <c r="H10" t="s">
        <v>33</v>
      </c>
      <c r="I10" t="s">
        <v>100</v>
      </c>
      <c r="J10" t="s">
        <v>101</v>
      </c>
      <c r="K10" t="s">
        <v>136</v>
      </c>
      <c r="L10" t="s">
        <v>137</v>
      </c>
      <c r="M10">
        <v>6</v>
      </c>
      <c r="N10" t="s">
        <v>38</v>
      </c>
      <c r="O10">
        <v>21</v>
      </c>
      <c r="P10" t="s">
        <v>316</v>
      </c>
      <c r="Q10" t="s">
        <v>139</v>
      </c>
      <c r="R10" t="s">
        <v>140</v>
      </c>
      <c r="S10" t="s">
        <v>524</v>
      </c>
      <c r="T10">
        <v>1000</v>
      </c>
      <c r="U10" t="s">
        <v>328</v>
      </c>
      <c r="V10">
        <v>1221</v>
      </c>
      <c r="W10" t="s">
        <v>333</v>
      </c>
      <c r="X10">
        <v>14</v>
      </c>
      <c r="Y10" t="s">
        <v>334</v>
      </c>
      <c r="Z10">
        <v>0</v>
      </c>
      <c r="AB10" s="2">
        <f t="shared" si="0"/>
        <v>0</v>
      </c>
      <c r="AC10">
        <v>0</v>
      </c>
      <c r="AD10">
        <v>0</v>
      </c>
      <c r="AE10">
        <v>0</v>
      </c>
      <c r="AF10">
        <v>0</v>
      </c>
      <c r="AG10">
        <v>0</v>
      </c>
      <c r="AH10">
        <v>0</v>
      </c>
      <c r="AI10" s="2">
        <f t="shared" si="1"/>
        <v>0</v>
      </c>
      <c r="AJ10" s="2">
        <f t="shared" si="2"/>
        <v>0</v>
      </c>
      <c r="AK10">
        <v>0</v>
      </c>
      <c r="AL10">
        <v>0</v>
      </c>
      <c r="AM10">
        <v>0</v>
      </c>
      <c r="AN10">
        <v>0</v>
      </c>
      <c r="AO10">
        <v>0</v>
      </c>
    </row>
    <row r="11" spans="1:41" hidden="1" x14ac:dyDescent="0.3">
      <c r="A11" t="s">
        <v>477</v>
      </c>
      <c r="B11" t="s">
        <v>478</v>
      </c>
      <c r="C11">
        <v>1</v>
      </c>
      <c r="D11" t="s">
        <v>531</v>
      </c>
      <c r="E11">
        <v>1.3</v>
      </c>
      <c r="F11" t="s">
        <v>534</v>
      </c>
      <c r="G11" t="s">
        <v>32</v>
      </c>
      <c r="H11" t="s">
        <v>33</v>
      </c>
      <c r="I11" t="s">
        <v>100</v>
      </c>
      <c r="J11" t="s">
        <v>101</v>
      </c>
      <c r="K11" t="s">
        <v>136</v>
      </c>
      <c r="L11" t="s">
        <v>137</v>
      </c>
      <c r="M11">
        <v>6</v>
      </c>
      <c r="N11" t="s">
        <v>38</v>
      </c>
      <c r="O11">
        <v>24</v>
      </c>
      <c r="P11" t="s">
        <v>328</v>
      </c>
      <c r="Q11" t="s">
        <v>139</v>
      </c>
      <c r="R11" t="s">
        <v>140</v>
      </c>
      <c r="S11" t="s">
        <v>524</v>
      </c>
      <c r="T11">
        <v>1000</v>
      </c>
      <c r="U11" t="s">
        <v>328</v>
      </c>
      <c r="V11">
        <v>1221</v>
      </c>
      <c r="W11" t="s">
        <v>333</v>
      </c>
      <c r="X11">
        <v>14</v>
      </c>
      <c r="Y11" t="s">
        <v>334</v>
      </c>
      <c r="Z11" s="2">
        <v>104949357.40000001</v>
      </c>
      <c r="AA11" s="2"/>
      <c r="AB11" s="2">
        <f t="shared" si="0"/>
        <v>104949357.40000001</v>
      </c>
      <c r="AC11" s="2">
        <v>67987848.969999999</v>
      </c>
      <c r="AD11" s="2">
        <v>87717600.700000003</v>
      </c>
      <c r="AE11" s="2">
        <v>87717600.700000003</v>
      </c>
      <c r="AF11" s="2">
        <v>87717600.700000003</v>
      </c>
      <c r="AG11" s="2">
        <v>87437792.75</v>
      </c>
      <c r="AH11" s="2">
        <v>87332008.799999997</v>
      </c>
      <c r="AI11" s="2">
        <f t="shared" si="1"/>
        <v>17231756.700000003</v>
      </c>
      <c r="AJ11" s="2">
        <f t="shared" si="2"/>
        <v>17231756.700000003</v>
      </c>
      <c r="AK11" s="2">
        <v>37388978.770000003</v>
      </c>
      <c r="AL11">
        <v>2.74</v>
      </c>
      <c r="AM11">
        <v>0</v>
      </c>
      <c r="AN11" s="2">
        <v>427473.08</v>
      </c>
      <c r="AO11" s="2">
        <v>36961508.43</v>
      </c>
    </row>
    <row r="12" spans="1:41" hidden="1" x14ac:dyDescent="0.3">
      <c r="A12" t="s">
        <v>45</v>
      </c>
      <c r="B12" t="s">
        <v>46</v>
      </c>
      <c r="C12">
        <v>1</v>
      </c>
      <c r="D12" t="s">
        <v>531</v>
      </c>
      <c r="E12">
        <v>1.3</v>
      </c>
      <c r="F12" t="s">
        <v>534</v>
      </c>
      <c r="G12" t="s">
        <v>32</v>
      </c>
      <c r="H12" t="s">
        <v>33</v>
      </c>
      <c r="I12" t="s">
        <v>100</v>
      </c>
      <c r="J12" t="s">
        <v>101</v>
      </c>
      <c r="K12" t="s">
        <v>136</v>
      </c>
      <c r="L12" t="s">
        <v>137</v>
      </c>
      <c r="M12">
        <v>6</v>
      </c>
      <c r="N12" t="s">
        <v>38</v>
      </c>
      <c r="O12">
        <v>24</v>
      </c>
      <c r="P12" t="s">
        <v>328</v>
      </c>
      <c r="Q12" t="s">
        <v>139</v>
      </c>
      <c r="R12" t="s">
        <v>140</v>
      </c>
      <c r="S12" t="s">
        <v>524</v>
      </c>
      <c r="T12">
        <v>1000</v>
      </c>
      <c r="U12" t="s">
        <v>328</v>
      </c>
      <c r="V12">
        <v>1231</v>
      </c>
      <c r="W12" t="s">
        <v>335</v>
      </c>
      <c r="X12">
        <v>0</v>
      </c>
      <c r="Y12" t="s">
        <v>44</v>
      </c>
      <c r="Z12">
        <v>0</v>
      </c>
      <c r="AB12" s="2">
        <f t="shared" si="0"/>
        <v>0</v>
      </c>
      <c r="AC12" s="2">
        <v>26400</v>
      </c>
      <c r="AD12">
        <v>0</v>
      </c>
      <c r="AE12">
        <v>0</v>
      </c>
      <c r="AF12">
        <v>0</v>
      </c>
      <c r="AG12">
        <v>0</v>
      </c>
      <c r="AH12">
        <v>0</v>
      </c>
      <c r="AI12" s="2">
        <f t="shared" si="1"/>
        <v>0</v>
      </c>
      <c r="AJ12" s="2">
        <f t="shared" si="2"/>
        <v>0</v>
      </c>
      <c r="AK12">
        <v>0</v>
      </c>
      <c r="AL12">
        <v>0</v>
      </c>
      <c r="AM12">
        <v>0</v>
      </c>
      <c r="AN12" s="2">
        <v>26400</v>
      </c>
      <c r="AO12" s="2">
        <v>-26400</v>
      </c>
    </row>
    <row r="13" spans="1:41" hidden="1" x14ac:dyDescent="0.3">
      <c r="A13" t="s">
        <v>451</v>
      </c>
      <c r="B13" t="s">
        <v>452</v>
      </c>
      <c r="C13">
        <v>1</v>
      </c>
      <c r="D13" t="s">
        <v>531</v>
      </c>
      <c r="E13">
        <v>1.3</v>
      </c>
      <c r="F13" t="s">
        <v>534</v>
      </c>
      <c r="G13" t="s">
        <v>32</v>
      </c>
      <c r="H13" t="s">
        <v>33</v>
      </c>
      <c r="I13" t="s">
        <v>100</v>
      </c>
      <c r="J13" t="s">
        <v>101</v>
      </c>
      <c r="K13" t="s">
        <v>136</v>
      </c>
      <c r="L13" t="s">
        <v>137</v>
      </c>
      <c r="M13">
        <v>6</v>
      </c>
      <c r="N13" t="s">
        <v>38</v>
      </c>
      <c r="O13">
        <v>24</v>
      </c>
      <c r="P13" t="s">
        <v>328</v>
      </c>
      <c r="Q13" t="s">
        <v>139</v>
      </c>
      <c r="R13" t="s">
        <v>140</v>
      </c>
      <c r="S13" t="s">
        <v>524</v>
      </c>
      <c r="T13">
        <v>1000</v>
      </c>
      <c r="U13" t="s">
        <v>328</v>
      </c>
      <c r="V13">
        <v>1231</v>
      </c>
      <c r="W13" t="s">
        <v>335</v>
      </c>
      <c r="X13">
        <v>0</v>
      </c>
      <c r="Y13" t="s">
        <v>44</v>
      </c>
      <c r="Z13" s="2">
        <v>26400</v>
      </c>
      <c r="AA13" s="2"/>
      <c r="AB13" s="2">
        <f t="shared" si="0"/>
        <v>26400</v>
      </c>
      <c r="AC13">
        <v>0</v>
      </c>
      <c r="AD13">
        <v>0</v>
      </c>
      <c r="AE13">
        <v>0</v>
      </c>
      <c r="AF13">
        <v>0</v>
      </c>
      <c r="AG13">
        <v>0</v>
      </c>
      <c r="AH13">
        <v>0</v>
      </c>
      <c r="AI13" s="2">
        <f t="shared" si="1"/>
        <v>26400</v>
      </c>
      <c r="AJ13" s="2">
        <f t="shared" si="2"/>
        <v>26400</v>
      </c>
      <c r="AK13" s="2">
        <v>26400</v>
      </c>
      <c r="AL13">
        <v>0</v>
      </c>
      <c r="AM13">
        <v>0</v>
      </c>
      <c r="AN13">
        <v>0</v>
      </c>
      <c r="AO13" s="2">
        <v>26400</v>
      </c>
    </row>
    <row r="14" spans="1:41" x14ac:dyDescent="0.3">
      <c r="A14" t="s">
        <v>45</v>
      </c>
      <c r="B14" t="s">
        <v>46</v>
      </c>
      <c r="C14">
        <v>1</v>
      </c>
      <c r="D14" t="s">
        <v>531</v>
      </c>
      <c r="E14">
        <v>1.3</v>
      </c>
      <c r="F14" t="s">
        <v>534</v>
      </c>
      <c r="G14" t="s">
        <v>32</v>
      </c>
      <c r="H14" t="s">
        <v>33</v>
      </c>
      <c r="I14" t="s">
        <v>100</v>
      </c>
      <c r="J14" t="s">
        <v>101</v>
      </c>
      <c r="K14" t="s">
        <v>136</v>
      </c>
      <c r="L14" t="s">
        <v>137</v>
      </c>
      <c r="M14">
        <v>6</v>
      </c>
      <c r="N14" t="s">
        <v>38</v>
      </c>
      <c r="O14">
        <v>24</v>
      </c>
      <c r="P14" t="s">
        <v>328</v>
      </c>
      <c r="Q14" t="s">
        <v>139</v>
      </c>
      <c r="R14" t="s">
        <v>140</v>
      </c>
      <c r="S14" t="s">
        <v>524</v>
      </c>
      <c r="T14">
        <v>1000</v>
      </c>
      <c r="U14" t="s">
        <v>328</v>
      </c>
      <c r="V14">
        <v>1321</v>
      </c>
      <c r="W14" t="s">
        <v>336</v>
      </c>
      <c r="X14">
        <v>13</v>
      </c>
      <c r="Y14" t="s">
        <v>331</v>
      </c>
      <c r="Z14" s="2">
        <v>23260.11</v>
      </c>
      <c r="AA14" s="2"/>
      <c r="AB14" s="2">
        <f t="shared" si="0"/>
        <v>23260.11</v>
      </c>
      <c r="AC14" s="2">
        <v>10516224.880000001</v>
      </c>
      <c r="AD14" s="2">
        <v>23260.11</v>
      </c>
      <c r="AE14" s="2">
        <v>23260.11</v>
      </c>
      <c r="AF14" s="2">
        <v>23260.11</v>
      </c>
      <c r="AG14" s="2">
        <v>23260.11</v>
      </c>
      <c r="AH14" s="2">
        <v>23260.11</v>
      </c>
      <c r="AI14" s="2">
        <f t="shared" si="1"/>
        <v>0</v>
      </c>
      <c r="AJ14" s="2">
        <f t="shared" si="2"/>
        <v>0</v>
      </c>
      <c r="AK14">
        <v>0</v>
      </c>
      <c r="AL14">
        <v>2.83</v>
      </c>
      <c r="AM14">
        <v>0</v>
      </c>
      <c r="AN14" s="2">
        <v>10492967.6</v>
      </c>
      <c r="AO14" s="2">
        <v>-10492964.77</v>
      </c>
    </row>
    <row r="15" spans="1:41" x14ac:dyDescent="0.3">
      <c r="A15" t="s">
        <v>45</v>
      </c>
      <c r="B15" t="s">
        <v>46</v>
      </c>
      <c r="C15">
        <v>1</v>
      </c>
      <c r="D15" t="s">
        <v>531</v>
      </c>
      <c r="E15">
        <v>1.3</v>
      </c>
      <c r="F15" t="s">
        <v>534</v>
      </c>
      <c r="G15" t="s">
        <v>32</v>
      </c>
      <c r="H15" t="s">
        <v>33</v>
      </c>
      <c r="I15" t="s">
        <v>100</v>
      </c>
      <c r="J15" t="s">
        <v>101</v>
      </c>
      <c r="K15" t="s">
        <v>136</v>
      </c>
      <c r="L15" t="s">
        <v>137</v>
      </c>
      <c r="M15">
        <v>6</v>
      </c>
      <c r="N15" t="s">
        <v>38</v>
      </c>
      <c r="O15">
        <v>24</v>
      </c>
      <c r="P15" t="s">
        <v>328</v>
      </c>
      <c r="Q15" t="s">
        <v>139</v>
      </c>
      <c r="R15" t="s">
        <v>140</v>
      </c>
      <c r="S15" t="s">
        <v>524</v>
      </c>
      <c r="T15">
        <v>1000</v>
      </c>
      <c r="U15" t="s">
        <v>328</v>
      </c>
      <c r="V15">
        <v>1321</v>
      </c>
      <c r="W15" t="s">
        <v>336</v>
      </c>
      <c r="X15">
        <v>14</v>
      </c>
      <c r="Y15" t="s">
        <v>334</v>
      </c>
      <c r="Z15" s="2">
        <v>20486.72</v>
      </c>
      <c r="AA15" s="2"/>
      <c r="AB15" s="2">
        <f t="shared" si="0"/>
        <v>20486.72</v>
      </c>
      <c r="AC15" s="2">
        <v>1512329.12</v>
      </c>
      <c r="AD15" s="2">
        <v>20486.72</v>
      </c>
      <c r="AE15" s="2">
        <v>20486.72</v>
      </c>
      <c r="AF15" s="2">
        <v>20486.72</v>
      </c>
      <c r="AG15" s="2">
        <v>20486.72</v>
      </c>
      <c r="AH15" s="2">
        <v>20486.72</v>
      </c>
      <c r="AI15" s="2">
        <f t="shared" si="1"/>
        <v>0</v>
      </c>
      <c r="AJ15" s="2">
        <f t="shared" si="2"/>
        <v>0</v>
      </c>
      <c r="AK15">
        <v>0</v>
      </c>
      <c r="AL15" s="2">
        <v>184513.6</v>
      </c>
      <c r="AM15">
        <v>0</v>
      </c>
      <c r="AN15" s="2">
        <v>1676356</v>
      </c>
      <c r="AO15" s="2">
        <v>-1491842.4</v>
      </c>
    </row>
    <row r="16" spans="1:41" x14ac:dyDescent="0.3">
      <c r="A16" t="s">
        <v>451</v>
      </c>
      <c r="B16" t="s">
        <v>452</v>
      </c>
      <c r="C16">
        <v>1</v>
      </c>
      <c r="D16" t="s">
        <v>531</v>
      </c>
      <c r="E16">
        <v>1.3</v>
      </c>
      <c r="F16" t="s">
        <v>534</v>
      </c>
      <c r="G16" t="s">
        <v>32</v>
      </c>
      <c r="H16" t="s">
        <v>33</v>
      </c>
      <c r="I16" t="s">
        <v>100</v>
      </c>
      <c r="J16" t="s">
        <v>101</v>
      </c>
      <c r="K16" t="s">
        <v>136</v>
      </c>
      <c r="L16" t="s">
        <v>137</v>
      </c>
      <c r="M16">
        <v>6</v>
      </c>
      <c r="N16" t="s">
        <v>38</v>
      </c>
      <c r="O16">
        <v>24</v>
      </c>
      <c r="P16" t="s">
        <v>328</v>
      </c>
      <c r="Q16" t="s">
        <v>139</v>
      </c>
      <c r="R16" t="s">
        <v>140</v>
      </c>
      <c r="S16" t="s">
        <v>524</v>
      </c>
      <c r="T16">
        <v>1000</v>
      </c>
      <c r="U16" t="s">
        <v>328</v>
      </c>
      <c r="V16">
        <v>1321</v>
      </c>
      <c r="W16" t="s">
        <v>336</v>
      </c>
      <c r="X16">
        <v>13</v>
      </c>
      <c r="Y16" t="s">
        <v>331</v>
      </c>
      <c r="Z16" s="2">
        <v>12757703.050000001</v>
      </c>
      <c r="AA16" s="2"/>
      <c r="AB16" s="2">
        <f t="shared" si="0"/>
        <v>12757703.050000001</v>
      </c>
      <c r="AC16">
        <v>0</v>
      </c>
      <c r="AD16" s="2">
        <v>10937225.779999999</v>
      </c>
      <c r="AE16" s="2">
        <v>10937225.779999999</v>
      </c>
      <c r="AF16" s="2">
        <v>10937225.779999999</v>
      </c>
      <c r="AG16" s="2">
        <v>9972369.5099999998</v>
      </c>
      <c r="AH16" s="2">
        <v>9920641.9199999999</v>
      </c>
      <c r="AI16" s="2">
        <f t="shared" si="1"/>
        <v>1820477.2700000014</v>
      </c>
      <c r="AJ16" s="2">
        <f t="shared" si="2"/>
        <v>1820477.2700000014</v>
      </c>
      <c r="AK16" s="2">
        <v>10757703.050000001</v>
      </c>
      <c r="AL16" s="2">
        <v>2000000</v>
      </c>
      <c r="AM16">
        <v>0</v>
      </c>
      <c r="AN16">
        <v>0</v>
      </c>
      <c r="AO16" s="2">
        <v>12757703.050000001</v>
      </c>
    </row>
    <row r="17" spans="1:41" x14ac:dyDescent="0.3">
      <c r="A17" t="s">
        <v>451</v>
      </c>
      <c r="B17" t="s">
        <v>452</v>
      </c>
      <c r="C17">
        <v>1</v>
      </c>
      <c r="D17" t="s">
        <v>531</v>
      </c>
      <c r="E17">
        <v>1.3</v>
      </c>
      <c r="F17" t="s">
        <v>534</v>
      </c>
      <c r="G17" t="s">
        <v>32</v>
      </c>
      <c r="H17" t="s">
        <v>33</v>
      </c>
      <c r="I17" t="s">
        <v>100</v>
      </c>
      <c r="J17" t="s">
        <v>101</v>
      </c>
      <c r="K17" t="s">
        <v>136</v>
      </c>
      <c r="L17" t="s">
        <v>137</v>
      </c>
      <c r="M17">
        <v>6</v>
      </c>
      <c r="N17" t="s">
        <v>38</v>
      </c>
      <c r="O17">
        <v>24</v>
      </c>
      <c r="P17" t="s">
        <v>328</v>
      </c>
      <c r="Q17" t="s">
        <v>139</v>
      </c>
      <c r="R17" t="s">
        <v>140</v>
      </c>
      <c r="S17" t="s">
        <v>524</v>
      </c>
      <c r="T17">
        <v>1000</v>
      </c>
      <c r="U17" t="s">
        <v>328</v>
      </c>
      <c r="V17">
        <v>1321</v>
      </c>
      <c r="W17" t="s">
        <v>336</v>
      </c>
      <c r="X17">
        <v>14</v>
      </c>
      <c r="Y17" t="s">
        <v>334</v>
      </c>
      <c r="Z17" s="2">
        <v>1479595.2</v>
      </c>
      <c r="AA17" s="2"/>
      <c r="AB17" s="2">
        <f t="shared" si="0"/>
        <v>1479595.2</v>
      </c>
      <c r="AC17">
        <v>0</v>
      </c>
      <c r="AD17" s="2">
        <v>1474030.21</v>
      </c>
      <c r="AE17" s="2">
        <v>1474030.21</v>
      </c>
      <c r="AF17" s="2">
        <v>1474030.21</v>
      </c>
      <c r="AG17" s="2">
        <v>1472993</v>
      </c>
      <c r="AH17" s="2">
        <v>1472993</v>
      </c>
      <c r="AI17" s="2">
        <f t="shared" si="1"/>
        <v>5564.9899999999907</v>
      </c>
      <c r="AJ17" s="2">
        <f t="shared" si="2"/>
        <v>5564.9899999999907</v>
      </c>
      <c r="AK17" s="2">
        <v>1663121.59</v>
      </c>
      <c r="AL17">
        <v>0</v>
      </c>
      <c r="AM17">
        <v>0</v>
      </c>
      <c r="AN17" s="2">
        <v>183526.39</v>
      </c>
      <c r="AO17" s="2">
        <v>1479595.2</v>
      </c>
    </row>
    <row r="18" spans="1:41" x14ac:dyDescent="0.3">
      <c r="A18" t="s">
        <v>477</v>
      </c>
      <c r="B18" t="s">
        <v>478</v>
      </c>
      <c r="C18">
        <v>1</v>
      </c>
      <c r="D18" t="s">
        <v>531</v>
      </c>
      <c r="E18">
        <v>1.3</v>
      </c>
      <c r="F18" t="s">
        <v>534</v>
      </c>
      <c r="G18" t="s">
        <v>32</v>
      </c>
      <c r="H18" t="s">
        <v>33</v>
      </c>
      <c r="I18" t="s">
        <v>100</v>
      </c>
      <c r="J18" t="s">
        <v>101</v>
      </c>
      <c r="K18" t="s">
        <v>136</v>
      </c>
      <c r="L18" t="s">
        <v>137</v>
      </c>
      <c r="M18">
        <v>6</v>
      </c>
      <c r="N18" t="s">
        <v>38</v>
      </c>
      <c r="O18">
        <v>24</v>
      </c>
      <c r="P18" t="s">
        <v>328</v>
      </c>
      <c r="Q18" t="s">
        <v>139</v>
      </c>
      <c r="R18" t="s">
        <v>140</v>
      </c>
      <c r="S18" t="s">
        <v>524</v>
      </c>
      <c r="T18">
        <v>1000</v>
      </c>
      <c r="U18" t="s">
        <v>328</v>
      </c>
      <c r="V18">
        <v>1321</v>
      </c>
      <c r="W18" t="s">
        <v>336</v>
      </c>
      <c r="X18">
        <v>14</v>
      </c>
      <c r="Y18" t="s">
        <v>334</v>
      </c>
      <c r="Z18" s="2">
        <v>1496757.97</v>
      </c>
      <c r="AA18" s="2"/>
      <c r="AB18" s="2">
        <f t="shared" si="0"/>
        <v>1496757.97</v>
      </c>
      <c r="AC18">
        <v>0</v>
      </c>
      <c r="AD18" s="2">
        <v>981903.72</v>
      </c>
      <c r="AE18" s="2">
        <v>981903.72</v>
      </c>
      <c r="AF18" s="2">
        <v>981903.72</v>
      </c>
      <c r="AG18" s="2">
        <v>933158.40000000002</v>
      </c>
      <c r="AH18" s="2">
        <v>914149.48</v>
      </c>
      <c r="AI18" s="2">
        <f t="shared" si="1"/>
        <v>514854.25</v>
      </c>
      <c r="AJ18" s="2">
        <f t="shared" si="2"/>
        <v>514854.25</v>
      </c>
      <c r="AK18" s="2">
        <v>1300000</v>
      </c>
      <c r="AL18" s="2">
        <v>196757.97</v>
      </c>
      <c r="AM18">
        <v>0</v>
      </c>
      <c r="AN18">
        <v>0</v>
      </c>
      <c r="AO18" s="2">
        <v>1496757.97</v>
      </c>
    </row>
    <row r="19" spans="1:41" hidden="1" x14ac:dyDescent="0.3">
      <c r="A19" t="s">
        <v>45</v>
      </c>
      <c r="B19" t="s">
        <v>46</v>
      </c>
      <c r="C19">
        <v>1</v>
      </c>
      <c r="D19" t="s">
        <v>531</v>
      </c>
      <c r="E19">
        <v>1.3</v>
      </c>
      <c r="F19" t="s">
        <v>534</v>
      </c>
      <c r="G19" t="s">
        <v>32</v>
      </c>
      <c r="H19" t="s">
        <v>33</v>
      </c>
      <c r="I19" t="s">
        <v>100</v>
      </c>
      <c r="J19" t="s">
        <v>101</v>
      </c>
      <c r="K19" t="s">
        <v>136</v>
      </c>
      <c r="L19" t="s">
        <v>137</v>
      </c>
      <c r="M19">
        <v>6</v>
      </c>
      <c r="N19" t="s">
        <v>38</v>
      </c>
      <c r="O19">
        <v>24</v>
      </c>
      <c r="P19" t="s">
        <v>328</v>
      </c>
      <c r="Q19" t="s">
        <v>139</v>
      </c>
      <c r="R19" t="s">
        <v>140</v>
      </c>
      <c r="S19" t="s">
        <v>524</v>
      </c>
      <c r="T19">
        <v>1000</v>
      </c>
      <c r="U19" t="s">
        <v>328</v>
      </c>
      <c r="V19">
        <v>1322</v>
      </c>
      <c r="W19" t="s">
        <v>337</v>
      </c>
      <c r="X19">
        <v>13</v>
      </c>
      <c r="Y19" t="s">
        <v>331</v>
      </c>
      <c r="Z19" s="2">
        <v>218306.17</v>
      </c>
      <c r="AA19" s="2"/>
      <c r="AB19" s="2">
        <f t="shared" si="0"/>
        <v>218306.17</v>
      </c>
      <c r="AC19" s="2">
        <v>105162275.34</v>
      </c>
      <c r="AD19" s="2">
        <v>218306.17</v>
      </c>
      <c r="AE19" s="2">
        <v>218306.17</v>
      </c>
      <c r="AF19" s="2">
        <v>218306.17</v>
      </c>
      <c r="AG19" s="2">
        <v>218306.17</v>
      </c>
      <c r="AH19" s="2">
        <v>218306.17</v>
      </c>
      <c r="AI19" s="2">
        <f t="shared" si="1"/>
        <v>0</v>
      </c>
      <c r="AJ19" s="2">
        <f t="shared" si="2"/>
        <v>0</v>
      </c>
      <c r="AK19">
        <v>0</v>
      </c>
      <c r="AL19" s="2">
        <v>8306.08</v>
      </c>
      <c r="AM19">
        <v>0</v>
      </c>
      <c r="AN19" s="2">
        <v>104952275.25</v>
      </c>
      <c r="AO19" s="2">
        <v>-104943969.17</v>
      </c>
    </row>
    <row r="20" spans="1:41" hidden="1" x14ac:dyDescent="0.3">
      <c r="A20" t="s">
        <v>45</v>
      </c>
      <c r="B20" t="s">
        <v>46</v>
      </c>
      <c r="C20">
        <v>1</v>
      </c>
      <c r="D20" t="s">
        <v>531</v>
      </c>
      <c r="E20">
        <v>1.3</v>
      </c>
      <c r="F20" t="s">
        <v>534</v>
      </c>
      <c r="G20" t="s">
        <v>32</v>
      </c>
      <c r="H20" t="s">
        <v>33</v>
      </c>
      <c r="I20" t="s">
        <v>100</v>
      </c>
      <c r="J20" t="s">
        <v>101</v>
      </c>
      <c r="K20" t="s">
        <v>136</v>
      </c>
      <c r="L20" t="s">
        <v>137</v>
      </c>
      <c r="M20">
        <v>6</v>
      </c>
      <c r="N20" t="s">
        <v>38</v>
      </c>
      <c r="O20">
        <v>24</v>
      </c>
      <c r="P20" t="s">
        <v>328</v>
      </c>
      <c r="Q20" t="s">
        <v>139</v>
      </c>
      <c r="R20" t="s">
        <v>140</v>
      </c>
      <c r="S20" t="s">
        <v>524</v>
      </c>
      <c r="T20">
        <v>1000</v>
      </c>
      <c r="U20" t="s">
        <v>328</v>
      </c>
      <c r="V20">
        <v>1322</v>
      </c>
      <c r="W20" t="s">
        <v>337</v>
      </c>
      <c r="X20">
        <v>14</v>
      </c>
      <c r="Y20" t="s">
        <v>334</v>
      </c>
      <c r="Z20" s="2">
        <v>62676.46</v>
      </c>
      <c r="AA20" s="2"/>
      <c r="AB20" s="2">
        <f t="shared" si="0"/>
        <v>62676.46</v>
      </c>
      <c r="AC20" s="2">
        <v>15123264.68</v>
      </c>
      <c r="AD20" s="2">
        <v>62676.46</v>
      </c>
      <c r="AE20" s="2">
        <v>62676.46</v>
      </c>
      <c r="AF20" s="2">
        <v>62676.46</v>
      </c>
      <c r="AG20" s="2">
        <v>62676.46</v>
      </c>
      <c r="AH20" s="2">
        <v>62676.46</v>
      </c>
      <c r="AI20" s="2">
        <f t="shared" si="1"/>
        <v>0</v>
      </c>
      <c r="AJ20" s="2">
        <f t="shared" si="2"/>
        <v>0</v>
      </c>
      <c r="AK20">
        <v>0</v>
      </c>
      <c r="AL20">
        <v>0</v>
      </c>
      <c r="AM20">
        <v>0</v>
      </c>
      <c r="AN20" s="2">
        <v>15060588.220000001</v>
      </c>
      <c r="AO20" s="2">
        <v>-15060588.220000001</v>
      </c>
    </row>
    <row r="21" spans="1:41" hidden="1" x14ac:dyDescent="0.3">
      <c r="A21" t="s">
        <v>451</v>
      </c>
      <c r="B21" t="s">
        <v>452</v>
      </c>
      <c r="C21">
        <v>1</v>
      </c>
      <c r="D21" t="s">
        <v>531</v>
      </c>
      <c r="E21">
        <v>1.3</v>
      </c>
      <c r="F21" t="s">
        <v>534</v>
      </c>
      <c r="G21" t="s">
        <v>32</v>
      </c>
      <c r="H21" t="s">
        <v>33</v>
      </c>
      <c r="I21" t="s">
        <v>100</v>
      </c>
      <c r="J21" t="s">
        <v>101</v>
      </c>
      <c r="K21" t="s">
        <v>136</v>
      </c>
      <c r="L21" t="s">
        <v>137</v>
      </c>
      <c r="M21">
        <v>6</v>
      </c>
      <c r="N21" t="s">
        <v>38</v>
      </c>
      <c r="O21">
        <v>24</v>
      </c>
      <c r="P21" t="s">
        <v>328</v>
      </c>
      <c r="Q21" t="s">
        <v>139</v>
      </c>
      <c r="R21" t="s">
        <v>140</v>
      </c>
      <c r="S21" t="s">
        <v>524</v>
      </c>
      <c r="T21">
        <v>1000</v>
      </c>
      <c r="U21" t="s">
        <v>328</v>
      </c>
      <c r="V21">
        <v>1322</v>
      </c>
      <c r="W21" t="s">
        <v>337</v>
      </c>
      <c r="X21">
        <v>13</v>
      </c>
      <c r="Y21" t="s">
        <v>331</v>
      </c>
      <c r="Z21" s="2">
        <v>107591325.45</v>
      </c>
      <c r="AA21" s="2"/>
      <c r="AB21" s="2">
        <f t="shared" si="0"/>
        <v>107591325.45</v>
      </c>
      <c r="AC21">
        <v>0</v>
      </c>
      <c r="AD21" s="2">
        <v>27532305.77</v>
      </c>
      <c r="AE21" s="2">
        <v>27532305.77</v>
      </c>
      <c r="AF21" s="2">
        <v>27532305.77</v>
      </c>
      <c r="AG21" s="2">
        <v>14348272.48</v>
      </c>
      <c r="AH21" s="2">
        <v>13631271.41</v>
      </c>
      <c r="AI21" s="2">
        <f t="shared" si="1"/>
        <v>80059019.680000007</v>
      </c>
      <c r="AJ21" s="2">
        <f t="shared" si="2"/>
        <v>80059019.680000007</v>
      </c>
      <c r="AK21" s="2">
        <v>107599629.75</v>
      </c>
      <c r="AL21">
        <v>0</v>
      </c>
      <c r="AM21">
        <v>0</v>
      </c>
      <c r="AN21" s="2">
        <v>8304.2999999999993</v>
      </c>
      <c r="AO21" s="2">
        <v>107591325.45</v>
      </c>
    </row>
    <row r="22" spans="1:41" hidden="1" x14ac:dyDescent="0.3">
      <c r="A22" t="s">
        <v>477</v>
      </c>
      <c r="B22" t="s">
        <v>478</v>
      </c>
      <c r="C22">
        <v>1</v>
      </c>
      <c r="D22" t="s">
        <v>531</v>
      </c>
      <c r="E22">
        <v>1.3</v>
      </c>
      <c r="F22" t="s">
        <v>534</v>
      </c>
      <c r="G22" t="s">
        <v>32</v>
      </c>
      <c r="H22" t="s">
        <v>33</v>
      </c>
      <c r="I22" t="s">
        <v>100</v>
      </c>
      <c r="J22" t="s">
        <v>101</v>
      </c>
      <c r="K22" t="s">
        <v>136</v>
      </c>
      <c r="L22" t="s">
        <v>137</v>
      </c>
      <c r="M22">
        <v>6</v>
      </c>
      <c r="N22" t="s">
        <v>38</v>
      </c>
      <c r="O22">
        <v>24</v>
      </c>
      <c r="P22" t="s">
        <v>328</v>
      </c>
      <c r="Q22" t="s">
        <v>139</v>
      </c>
      <c r="R22" t="s">
        <v>140</v>
      </c>
      <c r="S22" t="s">
        <v>524</v>
      </c>
      <c r="T22">
        <v>1000</v>
      </c>
      <c r="U22" t="s">
        <v>328</v>
      </c>
      <c r="V22">
        <v>1322</v>
      </c>
      <c r="W22" t="s">
        <v>337</v>
      </c>
      <c r="X22">
        <v>14</v>
      </c>
      <c r="Y22" t="s">
        <v>334</v>
      </c>
      <c r="Z22" s="2">
        <v>16905722.420000002</v>
      </c>
      <c r="AA22" s="2"/>
      <c r="AB22" s="2">
        <f t="shared" si="0"/>
        <v>16905722.420000002</v>
      </c>
      <c r="AC22">
        <v>0</v>
      </c>
      <c r="AD22" s="2">
        <v>12995182.01</v>
      </c>
      <c r="AE22" s="2">
        <v>12995182.01</v>
      </c>
      <c r="AF22" s="2">
        <v>12995182.01</v>
      </c>
      <c r="AG22" s="2">
        <v>12383070.689999999</v>
      </c>
      <c r="AH22" s="2">
        <v>12124069.140000001</v>
      </c>
      <c r="AI22" s="2">
        <f t="shared" si="1"/>
        <v>3910540.410000002</v>
      </c>
      <c r="AJ22" s="2">
        <f t="shared" si="2"/>
        <v>3910540.410000002</v>
      </c>
      <c r="AK22" s="2">
        <v>20898342.859999999</v>
      </c>
      <c r="AL22">
        <v>0</v>
      </c>
      <c r="AM22">
        <v>0</v>
      </c>
      <c r="AN22" s="2">
        <v>3992620.44</v>
      </c>
      <c r="AO22" s="2">
        <v>16905722.420000002</v>
      </c>
    </row>
    <row r="23" spans="1:41" hidden="1" x14ac:dyDescent="0.3">
      <c r="A23" t="s">
        <v>45</v>
      </c>
      <c r="B23" t="s">
        <v>46</v>
      </c>
      <c r="C23">
        <v>1</v>
      </c>
      <c r="D23" t="s">
        <v>531</v>
      </c>
      <c r="E23">
        <v>1.3</v>
      </c>
      <c r="F23" t="s">
        <v>534</v>
      </c>
      <c r="G23" t="s">
        <v>32</v>
      </c>
      <c r="H23" t="s">
        <v>33</v>
      </c>
      <c r="I23" t="s">
        <v>100</v>
      </c>
      <c r="J23" t="s">
        <v>101</v>
      </c>
      <c r="K23" t="s">
        <v>136</v>
      </c>
      <c r="L23" t="s">
        <v>137</v>
      </c>
      <c r="M23">
        <v>6</v>
      </c>
      <c r="N23" t="s">
        <v>38</v>
      </c>
      <c r="O23">
        <v>24</v>
      </c>
      <c r="P23" t="s">
        <v>328</v>
      </c>
      <c r="Q23" t="s">
        <v>139</v>
      </c>
      <c r="R23" t="s">
        <v>140</v>
      </c>
      <c r="S23" t="s">
        <v>524</v>
      </c>
      <c r="T23">
        <v>1000</v>
      </c>
      <c r="U23" t="s">
        <v>328</v>
      </c>
      <c r="V23">
        <v>1331</v>
      </c>
      <c r="W23" t="s">
        <v>338</v>
      </c>
      <c r="X23">
        <v>0</v>
      </c>
      <c r="Y23" t="s">
        <v>44</v>
      </c>
      <c r="Z23" s="2">
        <v>210546.86</v>
      </c>
      <c r="AA23" s="2"/>
      <c r="AB23" s="2">
        <f t="shared" si="0"/>
        <v>210546.86</v>
      </c>
      <c r="AC23" s="2">
        <v>700000</v>
      </c>
      <c r="AD23" s="2">
        <v>210546.86</v>
      </c>
      <c r="AE23" s="2">
        <v>210546.86</v>
      </c>
      <c r="AF23" s="2">
        <v>210546.86</v>
      </c>
      <c r="AG23" s="2">
        <v>210546.86</v>
      </c>
      <c r="AH23" s="2">
        <v>210546.86</v>
      </c>
      <c r="AI23" s="2">
        <f t="shared" si="1"/>
        <v>0</v>
      </c>
      <c r="AJ23" s="2">
        <f t="shared" si="2"/>
        <v>0</v>
      </c>
      <c r="AK23">
        <v>0</v>
      </c>
      <c r="AL23">
        <v>0</v>
      </c>
      <c r="AM23">
        <v>0</v>
      </c>
      <c r="AN23" s="2">
        <v>489453.14</v>
      </c>
      <c r="AO23" s="2">
        <v>-489453.14</v>
      </c>
    </row>
    <row r="24" spans="1:41" hidden="1" x14ac:dyDescent="0.3">
      <c r="A24" t="s">
        <v>451</v>
      </c>
      <c r="B24" t="s">
        <v>452</v>
      </c>
      <c r="C24">
        <v>1</v>
      </c>
      <c r="D24" t="s">
        <v>531</v>
      </c>
      <c r="E24">
        <v>1.3</v>
      </c>
      <c r="F24" t="s">
        <v>534</v>
      </c>
      <c r="G24" t="s">
        <v>32</v>
      </c>
      <c r="H24" t="s">
        <v>33</v>
      </c>
      <c r="I24" t="s">
        <v>100</v>
      </c>
      <c r="J24" t="s">
        <v>101</v>
      </c>
      <c r="K24" t="s">
        <v>136</v>
      </c>
      <c r="L24" t="s">
        <v>137</v>
      </c>
      <c r="M24">
        <v>6</v>
      </c>
      <c r="N24" t="s">
        <v>38</v>
      </c>
      <c r="O24">
        <v>24</v>
      </c>
      <c r="P24" t="s">
        <v>328</v>
      </c>
      <c r="Q24" t="s">
        <v>139</v>
      </c>
      <c r="R24" t="s">
        <v>140</v>
      </c>
      <c r="S24" t="s">
        <v>524</v>
      </c>
      <c r="T24">
        <v>1000</v>
      </c>
      <c r="U24" t="s">
        <v>328</v>
      </c>
      <c r="V24">
        <v>1331</v>
      </c>
      <c r="W24" t="s">
        <v>338</v>
      </c>
      <c r="X24">
        <v>0</v>
      </c>
      <c r="Y24" t="s">
        <v>44</v>
      </c>
      <c r="Z24" s="2">
        <v>228292.44</v>
      </c>
      <c r="AA24" s="2"/>
      <c r="AB24" s="2">
        <f t="shared" si="0"/>
        <v>228292.44</v>
      </c>
      <c r="AC24">
        <v>0</v>
      </c>
      <c r="AD24" s="2">
        <v>28206.54</v>
      </c>
      <c r="AE24" s="2">
        <v>28206.54</v>
      </c>
      <c r="AF24" s="2">
        <v>28206.54</v>
      </c>
      <c r="AG24" s="2">
        <v>28206.54</v>
      </c>
      <c r="AH24" s="2">
        <v>28206.54</v>
      </c>
      <c r="AI24" s="2">
        <f t="shared" si="1"/>
        <v>200085.9</v>
      </c>
      <c r="AJ24" s="2">
        <f t="shared" si="2"/>
        <v>200085.9</v>
      </c>
      <c r="AK24" s="2">
        <v>228292.44</v>
      </c>
      <c r="AL24">
        <v>0</v>
      </c>
      <c r="AM24">
        <v>0</v>
      </c>
      <c r="AN24">
        <v>0</v>
      </c>
      <c r="AO24" s="2">
        <v>228292.44</v>
      </c>
    </row>
    <row r="25" spans="1:41" hidden="1" x14ac:dyDescent="0.3">
      <c r="A25" t="s">
        <v>477</v>
      </c>
      <c r="B25" t="s">
        <v>478</v>
      </c>
      <c r="C25">
        <v>1</v>
      </c>
      <c r="D25" t="s">
        <v>531</v>
      </c>
      <c r="E25">
        <v>1.3</v>
      </c>
      <c r="F25" t="s">
        <v>534</v>
      </c>
      <c r="G25" t="s">
        <v>32</v>
      </c>
      <c r="H25" t="s">
        <v>33</v>
      </c>
      <c r="I25" t="s">
        <v>100</v>
      </c>
      <c r="J25" t="s">
        <v>101</v>
      </c>
      <c r="K25" t="s">
        <v>136</v>
      </c>
      <c r="L25" t="s">
        <v>137</v>
      </c>
      <c r="M25">
        <v>6</v>
      </c>
      <c r="N25" t="s">
        <v>38</v>
      </c>
      <c r="O25">
        <v>24</v>
      </c>
      <c r="P25" t="s">
        <v>328</v>
      </c>
      <c r="Q25" t="s">
        <v>139</v>
      </c>
      <c r="R25" t="s">
        <v>140</v>
      </c>
      <c r="S25" t="s">
        <v>524</v>
      </c>
      <c r="T25">
        <v>1000</v>
      </c>
      <c r="U25" t="s">
        <v>328</v>
      </c>
      <c r="V25">
        <v>1331</v>
      </c>
      <c r="W25" t="s">
        <v>338</v>
      </c>
      <c r="X25">
        <v>0</v>
      </c>
      <c r="Y25" t="s">
        <v>44</v>
      </c>
      <c r="Z25" s="2">
        <v>261160.7</v>
      </c>
      <c r="AA25" s="2"/>
      <c r="AB25" s="2">
        <f t="shared" si="0"/>
        <v>261160.7</v>
      </c>
      <c r="AC25">
        <v>0</v>
      </c>
      <c r="AD25" s="2">
        <v>261160.7</v>
      </c>
      <c r="AE25" s="2">
        <v>261160.7</v>
      </c>
      <c r="AF25" s="2">
        <v>261160.7</v>
      </c>
      <c r="AG25" s="2">
        <v>261160.7</v>
      </c>
      <c r="AH25" s="2">
        <v>261160.7</v>
      </c>
      <c r="AI25" s="2">
        <f t="shared" si="1"/>
        <v>0</v>
      </c>
      <c r="AJ25" s="2">
        <f t="shared" si="2"/>
        <v>0</v>
      </c>
      <c r="AK25">
        <v>0</v>
      </c>
      <c r="AL25" s="2">
        <v>261160.7</v>
      </c>
      <c r="AM25">
        <v>0</v>
      </c>
      <c r="AN25">
        <v>0</v>
      </c>
      <c r="AO25" s="2">
        <v>261160.7</v>
      </c>
    </row>
    <row r="26" spans="1:41" hidden="1" x14ac:dyDescent="0.3">
      <c r="A26" t="s">
        <v>45</v>
      </c>
      <c r="B26" t="s">
        <v>46</v>
      </c>
      <c r="C26">
        <v>1</v>
      </c>
      <c r="D26" t="s">
        <v>531</v>
      </c>
      <c r="E26">
        <v>1.3</v>
      </c>
      <c r="F26" t="s">
        <v>534</v>
      </c>
      <c r="G26" t="s">
        <v>32</v>
      </c>
      <c r="H26" t="s">
        <v>33</v>
      </c>
      <c r="I26" t="s">
        <v>100</v>
      </c>
      <c r="J26" t="s">
        <v>101</v>
      </c>
      <c r="K26" t="s">
        <v>136</v>
      </c>
      <c r="L26" t="s">
        <v>137</v>
      </c>
      <c r="M26">
        <v>6</v>
      </c>
      <c r="N26" t="s">
        <v>38</v>
      </c>
      <c r="O26">
        <v>24</v>
      </c>
      <c r="P26" t="s">
        <v>328</v>
      </c>
      <c r="Q26" t="s">
        <v>139</v>
      </c>
      <c r="R26" t="s">
        <v>140</v>
      </c>
      <c r="S26" t="s">
        <v>524</v>
      </c>
      <c r="T26">
        <v>1000</v>
      </c>
      <c r="U26" t="s">
        <v>328</v>
      </c>
      <c r="V26">
        <v>1341</v>
      </c>
      <c r="W26" t="s">
        <v>339</v>
      </c>
      <c r="X26">
        <v>0</v>
      </c>
      <c r="Y26" t="s">
        <v>44</v>
      </c>
      <c r="Z26" s="2">
        <v>124381.8</v>
      </c>
      <c r="AA26" s="2"/>
      <c r="AB26" s="2">
        <f t="shared" si="0"/>
        <v>124381.8</v>
      </c>
      <c r="AC26" s="2">
        <v>7500000</v>
      </c>
      <c r="AD26" s="2">
        <v>124381.8</v>
      </c>
      <c r="AE26" s="2">
        <v>124381.8</v>
      </c>
      <c r="AF26" s="2">
        <v>124381.8</v>
      </c>
      <c r="AG26" s="2">
        <v>124381.8</v>
      </c>
      <c r="AH26" s="2">
        <v>124381.8</v>
      </c>
      <c r="AI26" s="2">
        <f t="shared" si="1"/>
        <v>0</v>
      </c>
      <c r="AJ26" s="2">
        <f t="shared" si="2"/>
        <v>0</v>
      </c>
      <c r="AK26">
        <v>0</v>
      </c>
      <c r="AL26">
        <v>0</v>
      </c>
      <c r="AM26">
        <v>0</v>
      </c>
      <c r="AN26" s="2">
        <v>7375618.2000000002</v>
      </c>
      <c r="AO26" s="2">
        <v>-7375618.2000000002</v>
      </c>
    </row>
    <row r="27" spans="1:41" hidden="1" x14ac:dyDescent="0.3">
      <c r="A27" t="s">
        <v>451</v>
      </c>
      <c r="B27" t="s">
        <v>452</v>
      </c>
      <c r="C27">
        <v>1</v>
      </c>
      <c r="D27" t="s">
        <v>531</v>
      </c>
      <c r="E27">
        <v>1.3</v>
      </c>
      <c r="F27" t="s">
        <v>534</v>
      </c>
      <c r="G27" t="s">
        <v>32</v>
      </c>
      <c r="H27" t="s">
        <v>33</v>
      </c>
      <c r="I27" t="s">
        <v>100</v>
      </c>
      <c r="J27" t="s">
        <v>101</v>
      </c>
      <c r="K27" t="s">
        <v>136</v>
      </c>
      <c r="L27" t="s">
        <v>137</v>
      </c>
      <c r="M27">
        <v>6</v>
      </c>
      <c r="N27" t="s">
        <v>38</v>
      </c>
      <c r="O27">
        <v>24</v>
      </c>
      <c r="P27" t="s">
        <v>328</v>
      </c>
      <c r="Q27" t="s">
        <v>139</v>
      </c>
      <c r="R27" t="s">
        <v>140</v>
      </c>
      <c r="S27" t="s">
        <v>524</v>
      </c>
      <c r="T27">
        <v>1000</v>
      </c>
      <c r="U27" t="s">
        <v>328</v>
      </c>
      <c r="V27">
        <v>1341</v>
      </c>
      <c r="W27" t="s">
        <v>339</v>
      </c>
      <c r="X27">
        <v>0</v>
      </c>
      <c r="Y27" t="s">
        <v>44</v>
      </c>
      <c r="Z27" s="2">
        <v>6920373.2000000002</v>
      </c>
      <c r="AA27" s="2"/>
      <c r="AB27" s="2">
        <f t="shared" si="0"/>
        <v>6920373.2000000002</v>
      </c>
      <c r="AC27">
        <v>0</v>
      </c>
      <c r="AD27" s="2">
        <v>156975</v>
      </c>
      <c r="AE27" s="2">
        <v>156975</v>
      </c>
      <c r="AF27" s="2">
        <v>156975</v>
      </c>
      <c r="AG27" s="2">
        <v>156975</v>
      </c>
      <c r="AH27" s="2">
        <v>156975</v>
      </c>
      <c r="AI27" s="2">
        <f t="shared" si="1"/>
        <v>6763398.2000000002</v>
      </c>
      <c r="AJ27" s="2">
        <f t="shared" si="2"/>
        <v>6763398.2000000002</v>
      </c>
      <c r="AK27" s="2">
        <v>6920373.2000000002</v>
      </c>
      <c r="AL27">
        <v>0</v>
      </c>
      <c r="AM27">
        <v>0</v>
      </c>
      <c r="AN27">
        <v>0</v>
      </c>
      <c r="AO27" s="2">
        <v>6920373.2000000002</v>
      </c>
    </row>
    <row r="28" spans="1:41" hidden="1" x14ac:dyDescent="0.3">
      <c r="A28" t="s">
        <v>477</v>
      </c>
      <c r="B28" t="s">
        <v>478</v>
      </c>
      <c r="C28">
        <v>1</v>
      </c>
      <c r="D28" t="s">
        <v>531</v>
      </c>
      <c r="E28">
        <v>1.3</v>
      </c>
      <c r="F28" t="s">
        <v>534</v>
      </c>
      <c r="G28" t="s">
        <v>32</v>
      </c>
      <c r="H28" t="s">
        <v>33</v>
      </c>
      <c r="I28" t="s">
        <v>100</v>
      </c>
      <c r="J28" t="s">
        <v>101</v>
      </c>
      <c r="K28" t="s">
        <v>136</v>
      </c>
      <c r="L28" t="s">
        <v>137</v>
      </c>
      <c r="M28">
        <v>6</v>
      </c>
      <c r="N28" t="s">
        <v>38</v>
      </c>
      <c r="O28">
        <v>24</v>
      </c>
      <c r="P28" t="s">
        <v>328</v>
      </c>
      <c r="Q28" t="s">
        <v>139</v>
      </c>
      <c r="R28" t="s">
        <v>140</v>
      </c>
      <c r="S28" t="s">
        <v>524</v>
      </c>
      <c r="T28">
        <v>1000</v>
      </c>
      <c r="U28" t="s">
        <v>328</v>
      </c>
      <c r="V28">
        <v>1341</v>
      </c>
      <c r="W28" t="s">
        <v>339</v>
      </c>
      <c r="X28">
        <v>0</v>
      </c>
      <c r="Y28" t="s">
        <v>44</v>
      </c>
      <c r="Z28" s="2">
        <v>455245</v>
      </c>
      <c r="AA28" s="2"/>
      <c r="AB28" s="2">
        <f t="shared" si="0"/>
        <v>455245</v>
      </c>
      <c r="AC28">
        <v>0</v>
      </c>
      <c r="AD28" s="2">
        <v>455245</v>
      </c>
      <c r="AE28" s="2">
        <v>455245</v>
      </c>
      <c r="AF28" s="2">
        <v>455245</v>
      </c>
      <c r="AG28" s="2">
        <v>455245</v>
      </c>
      <c r="AH28" s="2">
        <v>455245</v>
      </c>
      <c r="AI28" s="2">
        <f t="shared" si="1"/>
        <v>0</v>
      </c>
      <c r="AJ28" s="2">
        <f t="shared" si="2"/>
        <v>0</v>
      </c>
      <c r="AK28">
        <v>0</v>
      </c>
      <c r="AL28" s="2">
        <v>455245</v>
      </c>
      <c r="AM28">
        <v>0</v>
      </c>
      <c r="AN28">
        <v>0</v>
      </c>
      <c r="AO28" s="2">
        <v>455245</v>
      </c>
    </row>
    <row r="29" spans="1:41" hidden="1" x14ac:dyDescent="0.3">
      <c r="A29" t="s">
        <v>45</v>
      </c>
      <c r="B29" t="s">
        <v>46</v>
      </c>
      <c r="C29">
        <v>1</v>
      </c>
      <c r="D29" t="s">
        <v>531</v>
      </c>
      <c r="E29">
        <v>1.3</v>
      </c>
      <c r="F29" t="s">
        <v>534</v>
      </c>
      <c r="G29" t="s">
        <v>32</v>
      </c>
      <c r="H29" t="s">
        <v>33</v>
      </c>
      <c r="I29" t="s">
        <v>100</v>
      </c>
      <c r="J29" t="s">
        <v>101</v>
      </c>
      <c r="K29" t="s">
        <v>136</v>
      </c>
      <c r="L29" t="s">
        <v>137</v>
      </c>
      <c r="M29">
        <v>6</v>
      </c>
      <c r="N29" t="s">
        <v>38</v>
      </c>
      <c r="O29">
        <v>24</v>
      </c>
      <c r="P29" t="s">
        <v>328</v>
      </c>
      <c r="Q29" t="s">
        <v>139</v>
      </c>
      <c r="R29" t="s">
        <v>140</v>
      </c>
      <c r="S29" t="s">
        <v>524</v>
      </c>
      <c r="T29">
        <v>1000</v>
      </c>
      <c r="U29" t="s">
        <v>328</v>
      </c>
      <c r="V29">
        <v>1411</v>
      </c>
      <c r="W29" t="s">
        <v>340</v>
      </c>
      <c r="X29">
        <v>13</v>
      </c>
      <c r="Y29" t="s">
        <v>331</v>
      </c>
      <c r="Z29" s="2">
        <v>3492412.72</v>
      </c>
      <c r="AA29" s="2"/>
      <c r="AB29" s="2">
        <f t="shared" si="0"/>
        <v>3492412.72</v>
      </c>
      <c r="AC29" s="2">
        <v>45430103.369999997</v>
      </c>
      <c r="AD29" s="2">
        <v>3492412.72</v>
      </c>
      <c r="AE29" s="2">
        <v>3492412.72</v>
      </c>
      <c r="AF29" s="2">
        <v>3492412.72</v>
      </c>
      <c r="AG29" s="2">
        <v>3492412.72</v>
      </c>
      <c r="AH29" s="2">
        <v>3492412.72</v>
      </c>
      <c r="AI29" s="2">
        <f t="shared" si="1"/>
        <v>0</v>
      </c>
      <c r="AJ29" s="2">
        <f t="shared" si="2"/>
        <v>0</v>
      </c>
      <c r="AK29">
        <v>0</v>
      </c>
      <c r="AL29">
        <v>42.74</v>
      </c>
      <c r="AM29">
        <v>0</v>
      </c>
      <c r="AN29" s="2">
        <v>41937733.390000001</v>
      </c>
      <c r="AO29" s="2">
        <v>-41937690.649999999</v>
      </c>
    </row>
    <row r="30" spans="1:41" hidden="1" x14ac:dyDescent="0.3">
      <c r="A30" t="s">
        <v>45</v>
      </c>
      <c r="B30" t="s">
        <v>46</v>
      </c>
      <c r="C30">
        <v>1</v>
      </c>
      <c r="D30" t="s">
        <v>531</v>
      </c>
      <c r="E30">
        <v>1.3</v>
      </c>
      <c r="F30" t="s">
        <v>534</v>
      </c>
      <c r="G30" t="s">
        <v>32</v>
      </c>
      <c r="H30" t="s">
        <v>33</v>
      </c>
      <c r="I30" t="s">
        <v>100</v>
      </c>
      <c r="J30" t="s">
        <v>101</v>
      </c>
      <c r="K30" t="s">
        <v>136</v>
      </c>
      <c r="L30" t="s">
        <v>137</v>
      </c>
      <c r="M30">
        <v>6</v>
      </c>
      <c r="N30" t="s">
        <v>38</v>
      </c>
      <c r="O30">
        <v>24</v>
      </c>
      <c r="P30" t="s">
        <v>328</v>
      </c>
      <c r="Q30" t="s">
        <v>139</v>
      </c>
      <c r="R30" t="s">
        <v>140</v>
      </c>
      <c r="S30" t="s">
        <v>524</v>
      </c>
      <c r="T30">
        <v>1000</v>
      </c>
      <c r="U30" t="s">
        <v>328</v>
      </c>
      <c r="V30">
        <v>1411</v>
      </c>
      <c r="W30" t="s">
        <v>340</v>
      </c>
      <c r="X30">
        <v>14</v>
      </c>
      <c r="Y30" t="s">
        <v>334</v>
      </c>
      <c r="Z30" s="2">
        <v>1264922.69</v>
      </c>
      <c r="AA30" s="2"/>
      <c r="AB30" s="2">
        <f t="shared" si="0"/>
        <v>1264922.69</v>
      </c>
      <c r="AC30" s="2">
        <v>6533249.9100000001</v>
      </c>
      <c r="AD30" s="2">
        <v>1264922.69</v>
      </c>
      <c r="AE30" s="2">
        <v>1264922.69</v>
      </c>
      <c r="AF30" s="2">
        <v>1264922.69</v>
      </c>
      <c r="AG30" s="2">
        <v>1264922.69</v>
      </c>
      <c r="AH30" s="2">
        <v>1264922.69</v>
      </c>
      <c r="AI30" s="2">
        <f t="shared" si="1"/>
        <v>0</v>
      </c>
      <c r="AJ30" s="2">
        <f t="shared" si="2"/>
        <v>0</v>
      </c>
      <c r="AK30">
        <v>0</v>
      </c>
      <c r="AL30" s="2">
        <v>797098.75</v>
      </c>
      <c r="AM30">
        <v>0</v>
      </c>
      <c r="AN30" s="2">
        <v>6065425.9699999997</v>
      </c>
      <c r="AO30" s="2">
        <v>-5268327.22</v>
      </c>
    </row>
    <row r="31" spans="1:41" hidden="1" x14ac:dyDescent="0.3">
      <c r="A31" t="s">
        <v>451</v>
      </c>
      <c r="B31" t="s">
        <v>452</v>
      </c>
      <c r="C31">
        <v>1</v>
      </c>
      <c r="D31" t="s">
        <v>531</v>
      </c>
      <c r="E31">
        <v>1.3</v>
      </c>
      <c r="F31" t="s">
        <v>534</v>
      </c>
      <c r="G31" t="s">
        <v>32</v>
      </c>
      <c r="H31" t="s">
        <v>33</v>
      </c>
      <c r="I31" t="s">
        <v>100</v>
      </c>
      <c r="J31" t="s">
        <v>101</v>
      </c>
      <c r="K31" t="s">
        <v>136</v>
      </c>
      <c r="L31" t="s">
        <v>137</v>
      </c>
      <c r="M31">
        <v>6</v>
      </c>
      <c r="N31" t="s">
        <v>38</v>
      </c>
      <c r="O31">
        <v>24</v>
      </c>
      <c r="P31" t="s">
        <v>328</v>
      </c>
      <c r="Q31" t="s">
        <v>139</v>
      </c>
      <c r="R31" t="s">
        <v>140</v>
      </c>
      <c r="S31" t="s">
        <v>524</v>
      </c>
      <c r="T31">
        <v>1000</v>
      </c>
      <c r="U31" t="s">
        <v>328</v>
      </c>
      <c r="V31">
        <v>1411</v>
      </c>
      <c r="W31" t="s">
        <v>340</v>
      </c>
      <c r="X31">
        <v>13</v>
      </c>
      <c r="Y31" t="s">
        <v>331</v>
      </c>
      <c r="Z31" s="2">
        <v>43081348.140000001</v>
      </c>
      <c r="AA31" s="2"/>
      <c r="AB31" s="2">
        <f t="shared" si="0"/>
        <v>43081348.140000001</v>
      </c>
      <c r="AC31">
        <v>0</v>
      </c>
      <c r="AD31" s="2">
        <v>24268180.370000001</v>
      </c>
      <c r="AE31" s="2">
        <v>24268180.370000001</v>
      </c>
      <c r="AF31" s="2">
        <v>24268180.370000001</v>
      </c>
      <c r="AG31" s="2">
        <v>24268180.370000001</v>
      </c>
      <c r="AH31" s="2">
        <v>24268180.370000001</v>
      </c>
      <c r="AI31" s="2">
        <f t="shared" si="1"/>
        <v>18813167.77</v>
      </c>
      <c r="AJ31" s="2">
        <f t="shared" si="2"/>
        <v>18813167.77</v>
      </c>
      <c r="AK31" s="2">
        <v>43081390.539999999</v>
      </c>
      <c r="AL31">
        <v>0</v>
      </c>
      <c r="AM31">
        <v>0</v>
      </c>
      <c r="AN31">
        <v>42.4</v>
      </c>
      <c r="AO31" s="2">
        <v>43081348.140000001</v>
      </c>
    </row>
    <row r="32" spans="1:41" hidden="1" x14ac:dyDescent="0.3">
      <c r="A32" t="s">
        <v>451</v>
      </c>
      <c r="B32" t="s">
        <v>452</v>
      </c>
      <c r="C32">
        <v>1</v>
      </c>
      <c r="D32" t="s">
        <v>531</v>
      </c>
      <c r="E32">
        <v>1.3</v>
      </c>
      <c r="F32" t="s">
        <v>534</v>
      </c>
      <c r="G32" t="s">
        <v>32</v>
      </c>
      <c r="H32" t="s">
        <v>33</v>
      </c>
      <c r="I32" t="s">
        <v>100</v>
      </c>
      <c r="J32" t="s">
        <v>101</v>
      </c>
      <c r="K32" t="s">
        <v>136</v>
      </c>
      <c r="L32" t="s">
        <v>137</v>
      </c>
      <c r="M32">
        <v>6</v>
      </c>
      <c r="N32" t="s">
        <v>38</v>
      </c>
      <c r="O32">
        <v>24</v>
      </c>
      <c r="P32" t="s">
        <v>328</v>
      </c>
      <c r="Q32" t="s">
        <v>139</v>
      </c>
      <c r="R32" t="s">
        <v>140</v>
      </c>
      <c r="S32" t="s">
        <v>524</v>
      </c>
      <c r="T32">
        <v>1000</v>
      </c>
      <c r="U32" t="s">
        <v>328</v>
      </c>
      <c r="V32">
        <v>1411</v>
      </c>
      <c r="W32" t="s">
        <v>340</v>
      </c>
      <c r="X32">
        <v>14</v>
      </c>
      <c r="Y32" t="s">
        <v>334</v>
      </c>
      <c r="Z32" s="2">
        <v>1959014.55</v>
      </c>
      <c r="AA32" s="2"/>
      <c r="AB32" s="2">
        <f t="shared" si="0"/>
        <v>1959014.55</v>
      </c>
      <c r="AC32">
        <v>0</v>
      </c>
      <c r="AD32" s="2">
        <v>1959014.55</v>
      </c>
      <c r="AE32" s="2">
        <v>1959014.55</v>
      </c>
      <c r="AF32" s="2">
        <v>1959014.55</v>
      </c>
      <c r="AG32" s="2">
        <v>1959014.55</v>
      </c>
      <c r="AH32" s="2">
        <v>1959014.55</v>
      </c>
      <c r="AI32" s="2">
        <f t="shared" si="1"/>
        <v>0</v>
      </c>
      <c r="AJ32" s="2">
        <f t="shared" si="2"/>
        <v>0</v>
      </c>
      <c r="AK32" s="2">
        <v>1959014.55</v>
      </c>
      <c r="AL32">
        <v>0</v>
      </c>
      <c r="AM32">
        <v>0</v>
      </c>
      <c r="AN32">
        <v>0</v>
      </c>
      <c r="AO32" s="2">
        <v>1959014.55</v>
      </c>
    </row>
    <row r="33" spans="1:41" hidden="1" x14ac:dyDescent="0.3">
      <c r="A33" t="s">
        <v>477</v>
      </c>
      <c r="B33" t="s">
        <v>478</v>
      </c>
      <c r="C33">
        <v>1</v>
      </c>
      <c r="D33" t="s">
        <v>531</v>
      </c>
      <c r="E33">
        <v>1.3</v>
      </c>
      <c r="F33" t="s">
        <v>534</v>
      </c>
      <c r="G33" t="s">
        <v>32</v>
      </c>
      <c r="H33" t="s">
        <v>33</v>
      </c>
      <c r="I33" t="s">
        <v>100</v>
      </c>
      <c r="J33" t="s">
        <v>101</v>
      </c>
      <c r="K33" t="s">
        <v>136</v>
      </c>
      <c r="L33" t="s">
        <v>137</v>
      </c>
      <c r="M33">
        <v>6</v>
      </c>
      <c r="N33" t="s">
        <v>38</v>
      </c>
      <c r="O33">
        <v>24</v>
      </c>
      <c r="P33" t="s">
        <v>328</v>
      </c>
      <c r="Q33" t="s">
        <v>139</v>
      </c>
      <c r="R33" t="s">
        <v>140</v>
      </c>
      <c r="S33" t="s">
        <v>524</v>
      </c>
      <c r="T33">
        <v>1000</v>
      </c>
      <c r="U33" t="s">
        <v>328</v>
      </c>
      <c r="V33">
        <v>1411</v>
      </c>
      <c r="W33" t="s">
        <v>340</v>
      </c>
      <c r="X33">
        <v>14</v>
      </c>
      <c r="Y33" t="s">
        <v>334</v>
      </c>
      <c r="Z33" s="2">
        <v>4106411.08</v>
      </c>
      <c r="AA33" s="2"/>
      <c r="AB33" s="2">
        <f t="shared" si="0"/>
        <v>4106411.08</v>
      </c>
      <c r="AC33">
        <v>0</v>
      </c>
      <c r="AD33" s="2">
        <v>2299992.2400000002</v>
      </c>
      <c r="AE33" s="2">
        <v>2299992.2400000002</v>
      </c>
      <c r="AF33" s="2">
        <v>2299992.2400000002</v>
      </c>
      <c r="AG33" s="2">
        <v>2299992.2400000002</v>
      </c>
      <c r="AH33" s="2">
        <v>2299992.2400000002</v>
      </c>
      <c r="AI33" s="2">
        <f t="shared" si="1"/>
        <v>1806418.8399999999</v>
      </c>
      <c r="AJ33" s="2">
        <f t="shared" si="2"/>
        <v>1806418.8399999999</v>
      </c>
      <c r="AK33" s="2">
        <v>3350953.81</v>
      </c>
      <c r="AL33" s="2">
        <v>755457.27</v>
      </c>
      <c r="AM33">
        <v>0</v>
      </c>
      <c r="AN33">
        <v>0</v>
      </c>
      <c r="AO33" s="2">
        <v>4106411.08</v>
      </c>
    </row>
    <row r="34" spans="1:41" hidden="1" x14ac:dyDescent="0.3">
      <c r="A34" t="s">
        <v>45</v>
      </c>
      <c r="B34" t="s">
        <v>46</v>
      </c>
      <c r="C34">
        <v>1</v>
      </c>
      <c r="D34" t="s">
        <v>531</v>
      </c>
      <c r="E34">
        <v>1.3</v>
      </c>
      <c r="F34" t="s">
        <v>534</v>
      </c>
      <c r="G34" t="s">
        <v>32</v>
      </c>
      <c r="H34" t="s">
        <v>33</v>
      </c>
      <c r="I34" t="s">
        <v>100</v>
      </c>
      <c r="J34" t="s">
        <v>101</v>
      </c>
      <c r="K34" t="s">
        <v>136</v>
      </c>
      <c r="L34" t="s">
        <v>137</v>
      </c>
      <c r="M34">
        <v>6</v>
      </c>
      <c r="N34" t="s">
        <v>38</v>
      </c>
      <c r="O34">
        <v>24</v>
      </c>
      <c r="P34" t="s">
        <v>328</v>
      </c>
      <c r="Q34" t="s">
        <v>139</v>
      </c>
      <c r="R34" t="s">
        <v>140</v>
      </c>
      <c r="S34" t="s">
        <v>524</v>
      </c>
      <c r="T34">
        <v>1000</v>
      </c>
      <c r="U34" t="s">
        <v>328</v>
      </c>
      <c r="V34">
        <v>1421</v>
      </c>
      <c r="W34" t="s">
        <v>341</v>
      </c>
      <c r="X34">
        <v>13</v>
      </c>
      <c r="Y34" t="s">
        <v>331</v>
      </c>
      <c r="Z34" s="2">
        <v>1647769.43</v>
      </c>
      <c r="AA34" s="2"/>
      <c r="AB34" s="2">
        <f t="shared" si="0"/>
        <v>1647769.43</v>
      </c>
      <c r="AC34" s="2">
        <v>22715052.239999998</v>
      </c>
      <c r="AD34" s="2">
        <v>1647769.43</v>
      </c>
      <c r="AE34" s="2">
        <v>1647769.43</v>
      </c>
      <c r="AF34" s="2">
        <v>1647769.43</v>
      </c>
      <c r="AG34" s="2">
        <v>1647769.43</v>
      </c>
      <c r="AH34" s="2">
        <v>1647769.43</v>
      </c>
      <c r="AI34" s="2">
        <f t="shared" si="1"/>
        <v>0</v>
      </c>
      <c r="AJ34" s="2">
        <f t="shared" si="2"/>
        <v>0</v>
      </c>
      <c r="AK34">
        <v>0</v>
      </c>
      <c r="AL34">
        <v>0</v>
      </c>
      <c r="AM34">
        <v>0</v>
      </c>
      <c r="AN34" s="2">
        <v>21067282.809999999</v>
      </c>
      <c r="AO34" s="2">
        <v>-21067282.809999999</v>
      </c>
    </row>
    <row r="35" spans="1:41" hidden="1" x14ac:dyDescent="0.3">
      <c r="A35" t="s">
        <v>45</v>
      </c>
      <c r="B35" t="s">
        <v>46</v>
      </c>
      <c r="C35">
        <v>1</v>
      </c>
      <c r="D35" t="s">
        <v>531</v>
      </c>
      <c r="E35">
        <v>1.3</v>
      </c>
      <c r="F35" t="s">
        <v>534</v>
      </c>
      <c r="G35" t="s">
        <v>32</v>
      </c>
      <c r="H35" t="s">
        <v>33</v>
      </c>
      <c r="I35" t="s">
        <v>100</v>
      </c>
      <c r="J35" t="s">
        <v>101</v>
      </c>
      <c r="K35" t="s">
        <v>136</v>
      </c>
      <c r="L35" t="s">
        <v>137</v>
      </c>
      <c r="M35">
        <v>6</v>
      </c>
      <c r="N35" t="s">
        <v>38</v>
      </c>
      <c r="O35">
        <v>24</v>
      </c>
      <c r="P35" t="s">
        <v>328</v>
      </c>
      <c r="Q35" t="s">
        <v>139</v>
      </c>
      <c r="R35" t="s">
        <v>140</v>
      </c>
      <c r="S35" t="s">
        <v>524</v>
      </c>
      <c r="T35">
        <v>1000</v>
      </c>
      <c r="U35" t="s">
        <v>328</v>
      </c>
      <c r="V35">
        <v>1421</v>
      </c>
      <c r="W35" t="s">
        <v>341</v>
      </c>
      <c r="X35">
        <v>14</v>
      </c>
      <c r="Y35" t="s">
        <v>334</v>
      </c>
      <c r="Z35" s="2">
        <v>462325.63</v>
      </c>
      <c r="AA35" s="2"/>
      <c r="AB35" s="2">
        <f t="shared" si="0"/>
        <v>462325.63</v>
      </c>
      <c r="AC35" s="2">
        <v>3266624.41</v>
      </c>
      <c r="AD35" s="2">
        <v>461419.27</v>
      </c>
      <c r="AE35" s="2">
        <v>461419.27</v>
      </c>
      <c r="AF35" s="2">
        <v>461419.27</v>
      </c>
      <c r="AG35" s="2">
        <v>461419.27</v>
      </c>
      <c r="AH35" s="2">
        <v>461419.27</v>
      </c>
      <c r="AI35" s="2">
        <f t="shared" si="1"/>
        <v>906.35999999998603</v>
      </c>
      <c r="AJ35" s="2">
        <f t="shared" si="2"/>
        <v>906.35999999998603</v>
      </c>
      <c r="AK35">
        <v>0</v>
      </c>
      <c r="AL35">
        <v>0.38</v>
      </c>
      <c r="AM35">
        <v>0</v>
      </c>
      <c r="AN35" s="2">
        <v>2804299.16</v>
      </c>
      <c r="AO35" s="2">
        <v>-2804298.78</v>
      </c>
    </row>
    <row r="36" spans="1:41" hidden="1" x14ac:dyDescent="0.3">
      <c r="A36" t="s">
        <v>451</v>
      </c>
      <c r="B36" t="s">
        <v>452</v>
      </c>
      <c r="C36">
        <v>1</v>
      </c>
      <c r="D36" t="s">
        <v>531</v>
      </c>
      <c r="E36">
        <v>1.3</v>
      </c>
      <c r="F36" t="s">
        <v>534</v>
      </c>
      <c r="G36" t="s">
        <v>32</v>
      </c>
      <c r="H36" t="s">
        <v>33</v>
      </c>
      <c r="I36" t="s">
        <v>100</v>
      </c>
      <c r="J36" t="s">
        <v>101</v>
      </c>
      <c r="K36" t="s">
        <v>136</v>
      </c>
      <c r="L36" t="s">
        <v>137</v>
      </c>
      <c r="M36">
        <v>6</v>
      </c>
      <c r="N36" t="s">
        <v>38</v>
      </c>
      <c r="O36">
        <v>21</v>
      </c>
      <c r="P36" t="s">
        <v>316</v>
      </c>
      <c r="Q36" t="s">
        <v>139</v>
      </c>
      <c r="R36" t="s">
        <v>140</v>
      </c>
      <c r="S36" t="s">
        <v>524</v>
      </c>
      <c r="T36">
        <v>1000</v>
      </c>
      <c r="U36" t="s">
        <v>328</v>
      </c>
      <c r="V36">
        <v>1421</v>
      </c>
      <c r="W36" t="s">
        <v>341</v>
      </c>
      <c r="X36">
        <v>13</v>
      </c>
      <c r="Y36" t="s">
        <v>331</v>
      </c>
      <c r="Z36">
        <v>0</v>
      </c>
      <c r="AB36" s="2">
        <f t="shared" si="0"/>
        <v>0</v>
      </c>
      <c r="AC36">
        <v>0</v>
      </c>
      <c r="AD36">
        <v>0</v>
      </c>
      <c r="AE36">
        <v>0</v>
      </c>
      <c r="AF36">
        <v>0</v>
      </c>
      <c r="AG36">
        <v>0</v>
      </c>
      <c r="AH36">
        <v>0</v>
      </c>
      <c r="AI36" s="2">
        <f t="shared" si="1"/>
        <v>0</v>
      </c>
      <c r="AJ36" s="2">
        <f t="shared" si="2"/>
        <v>0</v>
      </c>
      <c r="AK36">
        <v>0</v>
      </c>
      <c r="AL36">
        <v>0</v>
      </c>
      <c r="AM36">
        <v>0</v>
      </c>
      <c r="AN36">
        <v>0</v>
      </c>
      <c r="AO36">
        <v>0</v>
      </c>
    </row>
    <row r="37" spans="1:41" hidden="1" x14ac:dyDescent="0.3">
      <c r="A37" t="s">
        <v>451</v>
      </c>
      <c r="B37" t="s">
        <v>452</v>
      </c>
      <c r="C37">
        <v>1</v>
      </c>
      <c r="D37" t="s">
        <v>531</v>
      </c>
      <c r="E37">
        <v>1.3</v>
      </c>
      <c r="F37" t="s">
        <v>534</v>
      </c>
      <c r="G37" t="s">
        <v>32</v>
      </c>
      <c r="H37" t="s">
        <v>33</v>
      </c>
      <c r="I37" t="s">
        <v>100</v>
      </c>
      <c r="J37" t="s">
        <v>101</v>
      </c>
      <c r="K37" t="s">
        <v>136</v>
      </c>
      <c r="L37" t="s">
        <v>137</v>
      </c>
      <c r="M37">
        <v>6</v>
      </c>
      <c r="N37" t="s">
        <v>38</v>
      </c>
      <c r="O37">
        <v>24</v>
      </c>
      <c r="P37" t="s">
        <v>328</v>
      </c>
      <c r="Q37" t="s">
        <v>139</v>
      </c>
      <c r="R37" t="s">
        <v>140</v>
      </c>
      <c r="S37" t="s">
        <v>524</v>
      </c>
      <c r="T37">
        <v>1000</v>
      </c>
      <c r="U37" t="s">
        <v>328</v>
      </c>
      <c r="V37">
        <v>1421</v>
      </c>
      <c r="W37" t="s">
        <v>341</v>
      </c>
      <c r="X37">
        <v>13</v>
      </c>
      <c r="Y37" t="s">
        <v>331</v>
      </c>
      <c r="Z37" s="2">
        <v>21639111</v>
      </c>
      <c r="AA37" s="2"/>
      <c r="AB37" s="2">
        <f t="shared" si="0"/>
        <v>21639111</v>
      </c>
      <c r="AC37">
        <v>0</v>
      </c>
      <c r="AD37" s="2">
        <v>12281071.640000001</v>
      </c>
      <c r="AE37" s="2">
        <v>12281071.640000001</v>
      </c>
      <c r="AF37" s="2">
        <v>12281071.640000001</v>
      </c>
      <c r="AG37" s="2">
        <v>12281071.640000001</v>
      </c>
      <c r="AH37" s="2">
        <v>12281071.640000001</v>
      </c>
      <c r="AI37" s="2">
        <f t="shared" si="1"/>
        <v>9358039.3599999994</v>
      </c>
      <c r="AJ37" s="2">
        <f t="shared" si="2"/>
        <v>9358039.3599999994</v>
      </c>
      <c r="AK37" s="2">
        <v>21639111</v>
      </c>
      <c r="AL37">
        <v>0</v>
      </c>
      <c r="AM37">
        <v>0</v>
      </c>
      <c r="AN37">
        <v>0</v>
      </c>
      <c r="AO37" s="2">
        <v>21639111</v>
      </c>
    </row>
    <row r="38" spans="1:41" hidden="1" x14ac:dyDescent="0.3">
      <c r="A38" t="s">
        <v>477</v>
      </c>
      <c r="B38" t="s">
        <v>478</v>
      </c>
      <c r="C38">
        <v>1</v>
      </c>
      <c r="D38" t="s">
        <v>531</v>
      </c>
      <c r="E38">
        <v>1.3</v>
      </c>
      <c r="F38" t="s">
        <v>534</v>
      </c>
      <c r="G38" t="s">
        <v>32</v>
      </c>
      <c r="H38" t="s">
        <v>33</v>
      </c>
      <c r="I38" t="s">
        <v>100</v>
      </c>
      <c r="J38" t="s">
        <v>101</v>
      </c>
      <c r="K38" t="s">
        <v>136</v>
      </c>
      <c r="L38" t="s">
        <v>137</v>
      </c>
      <c r="M38">
        <v>6</v>
      </c>
      <c r="N38" t="s">
        <v>38</v>
      </c>
      <c r="O38">
        <v>21</v>
      </c>
      <c r="P38" t="s">
        <v>316</v>
      </c>
      <c r="Q38" t="s">
        <v>139</v>
      </c>
      <c r="R38" t="s">
        <v>140</v>
      </c>
      <c r="S38" t="s">
        <v>524</v>
      </c>
      <c r="T38">
        <v>1000</v>
      </c>
      <c r="U38" t="s">
        <v>328</v>
      </c>
      <c r="V38">
        <v>1421</v>
      </c>
      <c r="W38" t="s">
        <v>341</v>
      </c>
      <c r="X38">
        <v>14</v>
      </c>
      <c r="Y38" t="s">
        <v>334</v>
      </c>
      <c r="Z38">
        <v>0</v>
      </c>
      <c r="AB38" s="2">
        <f t="shared" si="0"/>
        <v>0</v>
      </c>
      <c r="AC38">
        <v>0</v>
      </c>
      <c r="AD38">
        <v>0</v>
      </c>
      <c r="AE38">
        <v>0</v>
      </c>
      <c r="AF38">
        <v>0</v>
      </c>
      <c r="AG38">
        <v>0</v>
      </c>
      <c r="AH38">
        <v>0</v>
      </c>
      <c r="AI38" s="2">
        <f t="shared" si="1"/>
        <v>0</v>
      </c>
      <c r="AJ38" s="2">
        <f t="shared" si="2"/>
        <v>0</v>
      </c>
      <c r="AK38">
        <v>0</v>
      </c>
      <c r="AL38">
        <v>0</v>
      </c>
      <c r="AM38">
        <v>0</v>
      </c>
      <c r="AN38">
        <v>0</v>
      </c>
      <c r="AO38">
        <v>0</v>
      </c>
    </row>
    <row r="39" spans="1:41" hidden="1" x14ac:dyDescent="0.3">
      <c r="A39" t="s">
        <v>477</v>
      </c>
      <c r="B39" t="s">
        <v>478</v>
      </c>
      <c r="C39">
        <v>1</v>
      </c>
      <c r="D39" t="s">
        <v>531</v>
      </c>
      <c r="E39">
        <v>1.3</v>
      </c>
      <c r="F39" t="s">
        <v>534</v>
      </c>
      <c r="G39" t="s">
        <v>32</v>
      </c>
      <c r="H39" t="s">
        <v>33</v>
      </c>
      <c r="I39" t="s">
        <v>100</v>
      </c>
      <c r="J39" t="s">
        <v>101</v>
      </c>
      <c r="K39" t="s">
        <v>136</v>
      </c>
      <c r="L39" t="s">
        <v>137</v>
      </c>
      <c r="M39">
        <v>6</v>
      </c>
      <c r="N39" t="s">
        <v>38</v>
      </c>
      <c r="O39">
        <v>24</v>
      </c>
      <c r="P39" t="s">
        <v>328</v>
      </c>
      <c r="Q39" t="s">
        <v>139</v>
      </c>
      <c r="R39" t="s">
        <v>140</v>
      </c>
      <c r="S39" t="s">
        <v>524</v>
      </c>
      <c r="T39">
        <v>1000</v>
      </c>
      <c r="U39" t="s">
        <v>328</v>
      </c>
      <c r="V39">
        <v>1421</v>
      </c>
      <c r="W39" t="s">
        <v>341</v>
      </c>
      <c r="X39">
        <v>14</v>
      </c>
      <c r="Y39" t="s">
        <v>334</v>
      </c>
      <c r="Z39" s="2">
        <v>3202848.53</v>
      </c>
      <c r="AA39" s="2"/>
      <c r="AB39" s="2">
        <f t="shared" si="0"/>
        <v>3202848.53</v>
      </c>
      <c r="AC39">
        <v>0</v>
      </c>
      <c r="AD39" s="2">
        <v>2506884.39</v>
      </c>
      <c r="AE39" s="2">
        <v>2506884.39</v>
      </c>
      <c r="AF39" s="2">
        <v>2506884.39</v>
      </c>
      <c r="AG39" s="2">
        <v>2506884.39</v>
      </c>
      <c r="AH39" s="2">
        <v>2506884.39</v>
      </c>
      <c r="AI39" s="2">
        <f t="shared" si="1"/>
        <v>695964.13999999966</v>
      </c>
      <c r="AJ39" s="2">
        <f t="shared" si="2"/>
        <v>695964.13999999966</v>
      </c>
      <c r="AK39" s="2">
        <v>3202848.53</v>
      </c>
      <c r="AL39">
        <v>0</v>
      </c>
      <c r="AM39">
        <v>0</v>
      </c>
      <c r="AN39">
        <v>0</v>
      </c>
      <c r="AO39" s="2">
        <v>3202848.53</v>
      </c>
    </row>
    <row r="40" spans="1:41" hidden="1" x14ac:dyDescent="0.3">
      <c r="A40" t="s">
        <v>45</v>
      </c>
      <c r="B40" t="s">
        <v>46</v>
      </c>
      <c r="C40">
        <v>1</v>
      </c>
      <c r="D40" t="s">
        <v>531</v>
      </c>
      <c r="E40">
        <v>1.3</v>
      </c>
      <c r="F40" t="s">
        <v>534</v>
      </c>
      <c r="G40" t="s">
        <v>32</v>
      </c>
      <c r="H40" t="s">
        <v>33</v>
      </c>
      <c r="I40" t="s">
        <v>100</v>
      </c>
      <c r="J40" t="s">
        <v>101</v>
      </c>
      <c r="K40" t="s">
        <v>136</v>
      </c>
      <c r="L40" t="s">
        <v>137</v>
      </c>
      <c r="M40">
        <v>6</v>
      </c>
      <c r="N40" t="s">
        <v>38</v>
      </c>
      <c r="O40">
        <v>24</v>
      </c>
      <c r="P40" t="s">
        <v>328</v>
      </c>
      <c r="Q40" t="s">
        <v>139</v>
      </c>
      <c r="R40" t="s">
        <v>140</v>
      </c>
      <c r="S40" t="s">
        <v>524</v>
      </c>
      <c r="T40">
        <v>1000</v>
      </c>
      <c r="U40" t="s">
        <v>328</v>
      </c>
      <c r="V40">
        <v>1431</v>
      </c>
      <c r="W40" t="s">
        <v>342</v>
      </c>
      <c r="X40">
        <v>13</v>
      </c>
      <c r="Y40" t="s">
        <v>331</v>
      </c>
      <c r="Z40" s="2">
        <v>1693329.93</v>
      </c>
      <c r="AA40" s="2"/>
      <c r="AB40" s="2">
        <f t="shared" si="0"/>
        <v>1693329.93</v>
      </c>
      <c r="AC40" s="2">
        <v>15143370.32</v>
      </c>
      <c r="AD40" s="2">
        <v>1693329.93</v>
      </c>
      <c r="AE40" s="2">
        <v>1693329.93</v>
      </c>
      <c r="AF40" s="2">
        <v>1693329.93</v>
      </c>
      <c r="AG40" s="2">
        <v>1693329.93</v>
      </c>
      <c r="AH40" s="2">
        <v>1693329.93</v>
      </c>
      <c r="AI40" s="2">
        <f t="shared" si="1"/>
        <v>0</v>
      </c>
      <c r="AJ40" s="2">
        <f t="shared" si="2"/>
        <v>0</v>
      </c>
      <c r="AK40">
        <v>0</v>
      </c>
      <c r="AL40">
        <v>45.18</v>
      </c>
      <c r="AM40">
        <v>0</v>
      </c>
      <c r="AN40" s="2">
        <v>13450085.57</v>
      </c>
      <c r="AO40" s="2">
        <v>-13450040.390000001</v>
      </c>
    </row>
    <row r="41" spans="1:41" hidden="1" x14ac:dyDescent="0.3">
      <c r="A41" t="s">
        <v>45</v>
      </c>
      <c r="B41" t="s">
        <v>46</v>
      </c>
      <c r="C41">
        <v>1</v>
      </c>
      <c r="D41" t="s">
        <v>531</v>
      </c>
      <c r="E41">
        <v>1.3</v>
      </c>
      <c r="F41" t="s">
        <v>534</v>
      </c>
      <c r="G41" t="s">
        <v>32</v>
      </c>
      <c r="H41" t="s">
        <v>33</v>
      </c>
      <c r="I41" t="s">
        <v>100</v>
      </c>
      <c r="J41" t="s">
        <v>101</v>
      </c>
      <c r="K41" t="s">
        <v>136</v>
      </c>
      <c r="L41" t="s">
        <v>137</v>
      </c>
      <c r="M41">
        <v>6</v>
      </c>
      <c r="N41" t="s">
        <v>38</v>
      </c>
      <c r="O41">
        <v>24</v>
      </c>
      <c r="P41" t="s">
        <v>328</v>
      </c>
      <c r="Q41" t="s">
        <v>139</v>
      </c>
      <c r="R41" t="s">
        <v>140</v>
      </c>
      <c r="S41" t="s">
        <v>524</v>
      </c>
      <c r="T41">
        <v>1000</v>
      </c>
      <c r="U41" t="s">
        <v>328</v>
      </c>
      <c r="V41">
        <v>1431</v>
      </c>
      <c r="W41" t="s">
        <v>342</v>
      </c>
      <c r="X41">
        <v>14</v>
      </c>
      <c r="Y41" t="s">
        <v>334</v>
      </c>
      <c r="Z41" s="2">
        <v>514513.31</v>
      </c>
      <c r="AA41" s="2"/>
      <c r="AB41" s="2">
        <f t="shared" si="0"/>
        <v>514513.31</v>
      </c>
      <c r="AC41" s="2">
        <v>2177747.44</v>
      </c>
      <c r="AD41" s="2">
        <v>514513.31</v>
      </c>
      <c r="AE41" s="2">
        <v>514513.31</v>
      </c>
      <c r="AF41" s="2">
        <v>514513.31</v>
      </c>
      <c r="AG41" s="2">
        <v>514513.31</v>
      </c>
      <c r="AH41" s="2">
        <v>514513.31</v>
      </c>
      <c r="AI41" s="2">
        <f t="shared" si="1"/>
        <v>0</v>
      </c>
      <c r="AJ41" s="2">
        <f t="shared" si="2"/>
        <v>0</v>
      </c>
      <c r="AK41">
        <v>0</v>
      </c>
      <c r="AL41" s="2">
        <v>265702</v>
      </c>
      <c r="AM41">
        <v>0</v>
      </c>
      <c r="AN41" s="2">
        <v>1928936.13</v>
      </c>
      <c r="AO41" s="2">
        <v>-1663234.13</v>
      </c>
    </row>
    <row r="42" spans="1:41" hidden="1" x14ac:dyDescent="0.3">
      <c r="A42" t="s">
        <v>451</v>
      </c>
      <c r="B42" t="s">
        <v>452</v>
      </c>
      <c r="C42">
        <v>1</v>
      </c>
      <c r="D42" t="s">
        <v>531</v>
      </c>
      <c r="E42">
        <v>1.3</v>
      </c>
      <c r="F42" t="s">
        <v>534</v>
      </c>
      <c r="G42" t="s">
        <v>32</v>
      </c>
      <c r="H42" t="s">
        <v>33</v>
      </c>
      <c r="I42" t="s">
        <v>100</v>
      </c>
      <c r="J42" t="s">
        <v>101</v>
      </c>
      <c r="K42" t="s">
        <v>136</v>
      </c>
      <c r="L42" t="s">
        <v>137</v>
      </c>
      <c r="M42">
        <v>6</v>
      </c>
      <c r="N42" t="s">
        <v>38</v>
      </c>
      <c r="O42">
        <v>24</v>
      </c>
      <c r="P42" t="s">
        <v>328</v>
      </c>
      <c r="Q42" t="s">
        <v>139</v>
      </c>
      <c r="R42" t="s">
        <v>140</v>
      </c>
      <c r="S42" t="s">
        <v>524</v>
      </c>
      <c r="T42">
        <v>1000</v>
      </c>
      <c r="U42" t="s">
        <v>328</v>
      </c>
      <c r="V42">
        <v>1431</v>
      </c>
      <c r="W42" t="s">
        <v>342</v>
      </c>
      <c r="X42">
        <v>13</v>
      </c>
      <c r="Y42" t="s">
        <v>331</v>
      </c>
      <c r="Z42" s="2">
        <v>13831257.02</v>
      </c>
      <c r="AA42" s="2"/>
      <c r="AB42" s="2">
        <f t="shared" si="0"/>
        <v>13831257.02</v>
      </c>
      <c r="AC42">
        <v>0</v>
      </c>
      <c r="AD42" s="2">
        <v>7539543.04</v>
      </c>
      <c r="AE42" s="2">
        <v>7539543.04</v>
      </c>
      <c r="AF42" s="2">
        <v>7539543.04</v>
      </c>
      <c r="AG42" s="2">
        <v>7539543.04</v>
      </c>
      <c r="AH42" s="2">
        <v>7539543.04</v>
      </c>
      <c r="AI42" s="2">
        <f t="shared" si="1"/>
        <v>6291713.9799999995</v>
      </c>
      <c r="AJ42" s="2">
        <f t="shared" si="2"/>
        <v>6291713.9799999995</v>
      </c>
      <c r="AK42" s="2">
        <v>13831302.199999999</v>
      </c>
      <c r="AL42">
        <v>0</v>
      </c>
      <c r="AM42">
        <v>0</v>
      </c>
      <c r="AN42">
        <v>45.18</v>
      </c>
      <c r="AO42" s="2">
        <v>13831257.02</v>
      </c>
    </row>
    <row r="43" spans="1:41" hidden="1" x14ac:dyDescent="0.3">
      <c r="A43" t="s">
        <v>451</v>
      </c>
      <c r="B43" t="s">
        <v>452</v>
      </c>
      <c r="C43">
        <v>1</v>
      </c>
      <c r="D43" t="s">
        <v>531</v>
      </c>
      <c r="E43">
        <v>1.3</v>
      </c>
      <c r="F43" t="s">
        <v>534</v>
      </c>
      <c r="G43" t="s">
        <v>32</v>
      </c>
      <c r="H43" t="s">
        <v>33</v>
      </c>
      <c r="I43" t="s">
        <v>100</v>
      </c>
      <c r="J43" t="s">
        <v>101</v>
      </c>
      <c r="K43" t="s">
        <v>136</v>
      </c>
      <c r="L43" t="s">
        <v>137</v>
      </c>
      <c r="M43">
        <v>6</v>
      </c>
      <c r="N43" t="s">
        <v>38</v>
      </c>
      <c r="O43">
        <v>24</v>
      </c>
      <c r="P43" t="s">
        <v>328</v>
      </c>
      <c r="Q43" t="s">
        <v>139</v>
      </c>
      <c r="R43" t="s">
        <v>140</v>
      </c>
      <c r="S43" t="s">
        <v>524</v>
      </c>
      <c r="T43">
        <v>1000</v>
      </c>
      <c r="U43" t="s">
        <v>328</v>
      </c>
      <c r="V43">
        <v>1431</v>
      </c>
      <c r="W43" t="s">
        <v>342</v>
      </c>
      <c r="X43">
        <v>14</v>
      </c>
      <c r="Y43" t="s">
        <v>334</v>
      </c>
      <c r="Z43" s="2">
        <v>697726.57</v>
      </c>
      <c r="AA43" s="2"/>
      <c r="AB43" s="2">
        <f t="shared" si="0"/>
        <v>697726.57</v>
      </c>
      <c r="AC43">
        <v>0</v>
      </c>
      <c r="AD43" s="2">
        <v>697726.57</v>
      </c>
      <c r="AE43" s="2">
        <v>697726.57</v>
      </c>
      <c r="AF43" s="2">
        <v>697726.57</v>
      </c>
      <c r="AG43" s="2">
        <v>697726.57</v>
      </c>
      <c r="AH43" s="2">
        <v>697726.57</v>
      </c>
      <c r="AI43" s="2">
        <f t="shared" si="1"/>
        <v>0</v>
      </c>
      <c r="AJ43" s="2">
        <f t="shared" si="2"/>
        <v>0</v>
      </c>
      <c r="AK43" s="2">
        <v>697726.57</v>
      </c>
      <c r="AL43">
        <v>0</v>
      </c>
      <c r="AM43">
        <v>0</v>
      </c>
      <c r="AN43">
        <v>0</v>
      </c>
      <c r="AO43" s="2">
        <v>697726.57</v>
      </c>
    </row>
    <row r="44" spans="1:41" hidden="1" x14ac:dyDescent="0.3">
      <c r="A44" t="s">
        <v>477</v>
      </c>
      <c r="B44" t="s">
        <v>478</v>
      </c>
      <c r="C44">
        <v>1</v>
      </c>
      <c r="D44" t="s">
        <v>531</v>
      </c>
      <c r="E44">
        <v>1.3</v>
      </c>
      <c r="F44" t="s">
        <v>534</v>
      </c>
      <c r="G44" t="s">
        <v>32</v>
      </c>
      <c r="H44" t="s">
        <v>33</v>
      </c>
      <c r="I44" t="s">
        <v>100</v>
      </c>
      <c r="J44" t="s">
        <v>101</v>
      </c>
      <c r="K44" t="s">
        <v>136</v>
      </c>
      <c r="L44" t="s">
        <v>137</v>
      </c>
      <c r="M44">
        <v>6</v>
      </c>
      <c r="N44" t="s">
        <v>38</v>
      </c>
      <c r="O44">
        <v>24</v>
      </c>
      <c r="P44" t="s">
        <v>328</v>
      </c>
      <c r="Q44" t="s">
        <v>139</v>
      </c>
      <c r="R44" t="s">
        <v>140</v>
      </c>
      <c r="S44" t="s">
        <v>524</v>
      </c>
      <c r="T44">
        <v>1000</v>
      </c>
      <c r="U44" t="s">
        <v>328</v>
      </c>
      <c r="V44">
        <v>1431</v>
      </c>
      <c r="W44" t="s">
        <v>342</v>
      </c>
      <c r="X44">
        <v>14</v>
      </c>
      <c r="Y44" t="s">
        <v>334</v>
      </c>
      <c r="Z44" s="2">
        <v>1231209.56</v>
      </c>
      <c r="AA44" s="2"/>
      <c r="AB44" s="2">
        <f t="shared" si="0"/>
        <v>1231209.56</v>
      </c>
      <c r="AC44">
        <v>0</v>
      </c>
      <c r="AD44" s="2">
        <v>628707.87</v>
      </c>
      <c r="AE44" s="2">
        <v>628707.87</v>
      </c>
      <c r="AF44" s="2">
        <v>628707.87</v>
      </c>
      <c r="AG44" s="2">
        <v>628707.87</v>
      </c>
      <c r="AH44" s="2">
        <v>628707.87</v>
      </c>
      <c r="AI44" s="2">
        <f t="shared" si="1"/>
        <v>602501.69000000006</v>
      </c>
      <c r="AJ44" s="2">
        <f t="shared" si="2"/>
        <v>602501.69000000006</v>
      </c>
      <c r="AK44" s="2">
        <v>980439.15</v>
      </c>
      <c r="AL44" s="2">
        <v>250770.41</v>
      </c>
      <c r="AM44">
        <v>0</v>
      </c>
      <c r="AN44">
        <v>0</v>
      </c>
      <c r="AO44" s="2">
        <v>1231209.56</v>
      </c>
    </row>
    <row r="45" spans="1:41" hidden="1" x14ac:dyDescent="0.3">
      <c r="A45" t="s">
        <v>45</v>
      </c>
      <c r="B45" t="s">
        <v>46</v>
      </c>
      <c r="C45">
        <v>1</v>
      </c>
      <c r="D45" t="s">
        <v>531</v>
      </c>
      <c r="E45">
        <v>1.3</v>
      </c>
      <c r="F45" t="s">
        <v>534</v>
      </c>
      <c r="G45" t="s">
        <v>32</v>
      </c>
      <c r="H45" t="s">
        <v>33</v>
      </c>
      <c r="I45" t="s">
        <v>100</v>
      </c>
      <c r="J45" t="s">
        <v>101</v>
      </c>
      <c r="K45" t="s">
        <v>136</v>
      </c>
      <c r="L45" t="s">
        <v>137</v>
      </c>
      <c r="M45">
        <v>6</v>
      </c>
      <c r="N45" t="s">
        <v>38</v>
      </c>
      <c r="O45">
        <v>24</v>
      </c>
      <c r="P45" t="s">
        <v>328</v>
      </c>
      <c r="Q45" t="s">
        <v>139</v>
      </c>
      <c r="R45" t="s">
        <v>140</v>
      </c>
      <c r="S45" t="s">
        <v>524</v>
      </c>
      <c r="T45">
        <v>1000</v>
      </c>
      <c r="U45" t="s">
        <v>328</v>
      </c>
      <c r="V45">
        <v>1432</v>
      </c>
      <c r="W45" t="s">
        <v>343</v>
      </c>
      <c r="X45">
        <v>13</v>
      </c>
      <c r="Y45" t="s">
        <v>331</v>
      </c>
      <c r="Z45" s="2">
        <v>9611981.8100000005</v>
      </c>
      <c r="AA45" s="2"/>
      <c r="AB45" s="2">
        <f t="shared" si="0"/>
        <v>9611981.8100000005</v>
      </c>
      <c r="AC45" s="2">
        <v>132504454.87</v>
      </c>
      <c r="AD45" s="2">
        <v>9611981.8100000005</v>
      </c>
      <c r="AE45" s="2">
        <v>9611981.8100000005</v>
      </c>
      <c r="AF45" s="2">
        <v>9611981.8100000005</v>
      </c>
      <c r="AG45" s="2">
        <v>9611981.8100000005</v>
      </c>
      <c r="AH45" s="2">
        <v>9611981.8100000005</v>
      </c>
      <c r="AI45" s="2">
        <f t="shared" si="1"/>
        <v>0</v>
      </c>
      <c r="AJ45" s="2">
        <f t="shared" si="2"/>
        <v>0</v>
      </c>
      <c r="AK45">
        <v>0</v>
      </c>
      <c r="AL45">
        <v>14.3</v>
      </c>
      <c r="AM45">
        <v>0</v>
      </c>
      <c r="AN45" s="2">
        <v>122892487.36</v>
      </c>
      <c r="AO45" s="2">
        <v>-122892473.06</v>
      </c>
    </row>
    <row r="46" spans="1:41" hidden="1" x14ac:dyDescent="0.3">
      <c r="A46" t="s">
        <v>45</v>
      </c>
      <c r="B46" t="s">
        <v>46</v>
      </c>
      <c r="C46">
        <v>1</v>
      </c>
      <c r="D46" t="s">
        <v>531</v>
      </c>
      <c r="E46">
        <v>1.3</v>
      </c>
      <c r="F46" t="s">
        <v>534</v>
      </c>
      <c r="G46" t="s">
        <v>32</v>
      </c>
      <c r="H46" t="s">
        <v>33</v>
      </c>
      <c r="I46" t="s">
        <v>100</v>
      </c>
      <c r="J46" t="s">
        <v>101</v>
      </c>
      <c r="K46" t="s">
        <v>136</v>
      </c>
      <c r="L46" t="s">
        <v>137</v>
      </c>
      <c r="M46">
        <v>6</v>
      </c>
      <c r="N46" t="s">
        <v>38</v>
      </c>
      <c r="O46">
        <v>24</v>
      </c>
      <c r="P46" t="s">
        <v>328</v>
      </c>
      <c r="Q46" t="s">
        <v>139</v>
      </c>
      <c r="R46" t="s">
        <v>140</v>
      </c>
      <c r="S46" t="s">
        <v>524</v>
      </c>
      <c r="T46">
        <v>1000</v>
      </c>
      <c r="U46" t="s">
        <v>328</v>
      </c>
      <c r="V46">
        <v>1432</v>
      </c>
      <c r="W46" t="s">
        <v>343</v>
      </c>
      <c r="X46">
        <v>14</v>
      </c>
      <c r="Y46" t="s">
        <v>334</v>
      </c>
      <c r="Z46" s="2">
        <v>4551856.1900000004</v>
      </c>
      <c r="AA46" s="2"/>
      <c r="AB46" s="2">
        <f t="shared" si="0"/>
        <v>4551856.1900000004</v>
      </c>
      <c r="AC46" s="2">
        <v>19055325.550000001</v>
      </c>
      <c r="AD46" s="2">
        <v>4546569.07</v>
      </c>
      <c r="AE46" s="2">
        <v>4546569.07</v>
      </c>
      <c r="AF46" s="2">
        <v>4546569.07</v>
      </c>
      <c r="AG46" s="2">
        <v>4546569.07</v>
      </c>
      <c r="AH46" s="2">
        <v>4546569.07</v>
      </c>
      <c r="AI46" s="2">
        <f t="shared" si="1"/>
        <v>5287.1200000001118</v>
      </c>
      <c r="AJ46" s="2">
        <f t="shared" si="2"/>
        <v>5287.1200000001118</v>
      </c>
      <c r="AK46">
        <v>0</v>
      </c>
      <c r="AL46">
        <v>0</v>
      </c>
      <c r="AM46">
        <v>0</v>
      </c>
      <c r="AN46" s="2">
        <v>14503469.359999999</v>
      </c>
      <c r="AO46" s="2">
        <v>-14503469.359999999</v>
      </c>
    </row>
    <row r="47" spans="1:41" hidden="1" x14ac:dyDescent="0.3">
      <c r="A47" t="s">
        <v>451</v>
      </c>
      <c r="B47" t="s">
        <v>452</v>
      </c>
      <c r="C47">
        <v>1</v>
      </c>
      <c r="D47" t="s">
        <v>531</v>
      </c>
      <c r="E47">
        <v>1.3</v>
      </c>
      <c r="F47" t="s">
        <v>534</v>
      </c>
      <c r="G47" t="s">
        <v>32</v>
      </c>
      <c r="H47" t="s">
        <v>33</v>
      </c>
      <c r="I47" t="s">
        <v>100</v>
      </c>
      <c r="J47" t="s">
        <v>101</v>
      </c>
      <c r="K47" t="s">
        <v>136</v>
      </c>
      <c r="L47" t="s">
        <v>137</v>
      </c>
      <c r="M47">
        <v>6</v>
      </c>
      <c r="N47" t="s">
        <v>38</v>
      </c>
      <c r="O47">
        <v>21</v>
      </c>
      <c r="P47" t="s">
        <v>316</v>
      </c>
      <c r="Q47" t="s">
        <v>139</v>
      </c>
      <c r="R47" t="s">
        <v>140</v>
      </c>
      <c r="S47" t="s">
        <v>524</v>
      </c>
      <c r="T47">
        <v>1000</v>
      </c>
      <c r="U47" t="s">
        <v>328</v>
      </c>
      <c r="V47">
        <v>1432</v>
      </c>
      <c r="W47" t="s">
        <v>343</v>
      </c>
      <c r="X47">
        <v>13</v>
      </c>
      <c r="Y47" t="s">
        <v>331</v>
      </c>
      <c r="Z47">
        <v>0</v>
      </c>
      <c r="AB47" s="2">
        <f t="shared" si="0"/>
        <v>0</v>
      </c>
      <c r="AC47">
        <v>0</v>
      </c>
      <c r="AD47">
        <v>0</v>
      </c>
      <c r="AE47">
        <v>0</v>
      </c>
      <c r="AF47">
        <v>0</v>
      </c>
      <c r="AG47">
        <v>0</v>
      </c>
      <c r="AH47">
        <v>0</v>
      </c>
      <c r="AI47" s="2">
        <f t="shared" si="1"/>
        <v>0</v>
      </c>
      <c r="AJ47" s="2">
        <f t="shared" si="2"/>
        <v>0</v>
      </c>
      <c r="AK47">
        <v>0</v>
      </c>
      <c r="AL47">
        <v>0</v>
      </c>
      <c r="AM47">
        <v>0</v>
      </c>
      <c r="AN47">
        <v>0</v>
      </c>
      <c r="AO47">
        <v>0</v>
      </c>
    </row>
    <row r="48" spans="1:41" hidden="1" x14ac:dyDescent="0.3">
      <c r="A48" t="s">
        <v>451</v>
      </c>
      <c r="B48" t="s">
        <v>452</v>
      </c>
      <c r="C48">
        <v>1</v>
      </c>
      <c r="D48" t="s">
        <v>531</v>
      </c>
      <c r="E48">
        <v>1.3</v>
      </c>
      <c r="F48" t="s">
        <v>534</v>
      </c>
      <c r="G48" t="s">
        <v>32</v>
      </c>
      <c r="H48" t="s">
        <v>33</v>
      </c>
      <c r="I48" t="s">
        <v>100</v>
      </c>
      <c r="J48" t="s">
        <v>101</v>
      </c>
      <c r="K48" t="s">
        <v>136</v>
      </c>
      <c r="L48" t="s">
        <v>137</v>
      </c>
      <c r="M48">
        <v>6</v>
      </c>
      <c r="N48" t="s">
        <v>38</v>
      </c>
      <c r="O48">
        <v>24</v>
      </c>
      <c r="P48" t="s">
        <v>328</v>
      </c>
      <c r="Q48" t="s">
        <v>139</v>
      </c>
      <c r="R48" t="s">
        <v>140</v>
      </c>
      <c r="S48" t="s">
        <v>524</v>
      </c>
      <c r="T48">
        <v>1000</v>
      </c>
      <c r="U48" t="s">
        <v>328</v>
      </c>
      <c r="V48">
        <v>1432</v>
      </c>
      <c r="W48" t="s">
        <v>343</v>
      </c>
      <c r="X48">
        <v>13</v>
      </c>
      <c r="Y48" t="s">
        <v>331</v>
      </c>
      <c r="Z48" s="2">
        <v>124228154.03</v>
      </c>
      <c r="AA48" s="2"/>
      <c r="AB48" s="2">
        <f t="shared" si="0"/>
        <v>124228154.03</v>
      </c>
      <c r="AC48">
        <v>0</v>
      </c>
      <c r="AD48" s="2">
        <v>72976487.280000001</v>
      </c>
      <c r="AE48" s="2">
        <v>72976487.280000001</v>
      </c>
      <c r="AF48" s="2">
        <v>72976487.280000001</v>
      </c>
      <c r="AG48" s="2">
        <v>72976487.280000001</v>
      </c>
      <c r="AH48" s="2">
        <v>72976487.280000001</v>
      </c>
      <c r="AI48" s="2">
        <f t="shared" si="1"/>
        <v>51251666.75</v>
      </c>
      <c r="AJ48" s="2">
        <f t="shared" si="2"/>
        <v>51251666.75</v>
      </c>
      <c r="AK48" s="2">
        <v>126228154.03</v>
      </c>
      <c r="AL48">
        <v>0</v>
      </c>
      <c r="AM48">
        <v>0</v>
      </c>
      <c r="AN48" s="2">
        <v>2000000</v>
      </c>
      <c r="AO48" s="2">
        <v>124228154.03</v>
      </c>
    </row>
    <row r="49" spans="1:41" hidden="1" x14ac:dyDescent="0.3">
      <c r="A49" t="s">
        <v>477</v>
      </c>
      <c r="B49" t="s">
        <v>478</v>
      </c>
      <c r="C49">
        <v>1</v>
      </c>
      <c r="D49" t="s">
        <v>531</v>
      </c>
      <c r="E49">
        <v>1.3</v>
      </c>
      <c r="F49" t="s">
        <v>534</v>
      </c>
      <c r="G49" t="s">
        <v>32</v>
      </c>
      <c r="H49" t="s">
        <v>33</v>
      </c>
      <c r="I49" t="s">
        <v>100</v>
      </c>
      <c r="J49" t="s">
        <v>101</v>
      </c>
      <c r="K49" t="s">
        <v>136</v>
      </c>
      <c r="L49" t="s">
        <v>137</v>
      </c>
      <c r="M49">
        <v>6</v>
      </c>
      <c r="N49" t="s">
        <v>38</v>
      </c>
      <c r="O49">
        <v>21</v>
      </c>
      <c r="P49" t="s">
        <v>316</v>
      </c>
      <c r="Q49" t="s">
        <v>139</v>
      </c>
      <c r="R49" t="s">
        <v>140</v>
      </c>
      <c r="S49" t="s">
        <v>524</v>
      </c>
      <c r="T49">
        <v>1000</v>
      </c>
      <c r="U49" t="s">
        <v>328</v>
      </c>
      <c r="V49">
        <v>1432</v>
      </c>
      <c r="W49" t="s">
        <v>343</v>
      </c>
      <c r="X49">
        <v>14</v>
      </c>
      <c r="Y49" t="s">
        <v>334</v>
      </c>
      <c r="Z49">
        <v>0</v>
      </c>
      <c r="AB49" s="2">
        <f t="shared" si="0"/>
        <v>0</v>
      </c>
      <c r="AC49">
        <v>0</v>
      </c>
      <c r="AD49">
        <v>0</v>
      </c>
      <c r="AE49">
        <v>0</v>
      </c>
      <c r="AF49">
        <v>0</v>
      </c>
      <c r="AG49">
        <v>0</v>
      </c>
      <c r="AH49">
        <v>0</v>
      </c>
      <c r="AI49" s="2">
        <f t="shared" si="1"/>
        <v>0</v>
      </c>
      <c r="AJ49" s="2">
        <f t="shared" si="2"/>
        <v>0</v>
      </c>
      <c r="AK49">
        <v>0</v>
      </c>
      <c r="AL49">
        <v>0</v>
      </c>
      <c r="AM49">
        <v>0</v>
      </c>
      <c r="AN49">
        <v>0</v>
      </c>
      <c r="AO49">
        <v>0</v>
      </c>
    </row>
    <row r="50" spans="1:41" hidden="1" x14ac:dyDescent="0.3">
      <c r="A50" t="s">
        <v>477</v>
      </c>
      <c r="B50" t="s">
        <v>478</v>
      </c>
      <c r="C50">
        <v>1</v>
      </c>
      <c r="D50" t="s">
        <v>531</v>
      </c>
      <c r="E50">
        <v>1.3</v>
      </c>
      <c r="F50" t="s">
        <v>534</v>
      </c>
      <c r="G50" t="s">
        <v>32</v>
      </c>
      <c r="H50" t="s">
        <v>33</v>
      </c>
      <c r="I50" t="s">
        <v>100</v>
      </c>
      <c r="J50" t="s">
        <v>101</v>
      </c>
      <c r="K50" t="s">
        <v>136</v>
      </c>
      <c r="L50" t="s">
        <v>137</v>
      </c>
      <c r="M50">
        <v>6</v>
      </c>
      <c r="N50" t="s">
        <v>38</v>
      </c>
      <c r="O50">
        <v>24</v>
      </c>
      <c r="P50" t="s">
        <v>328</v>
      </c>
      <c r="Q50" t="s">
        <v>139</v>
      </c>
      <c r="R50" t="s">
        <v>140</v>
      </c>
      <c r="S50" t="s">
        <v>524</v>
      </c>
      <c r="T50">
        <v>1000</v>
      </c>
      <c r="U50" t="s">
        <v>328</v>
      </c>
      <c r="V50">
        <v>1432</v>
      </c>
      <c r="W50" t="s">
        <v>343</v>
      </c>
      <c r="X50">
        <v>14</v>
      </c>
      <c r="Y50" t="s">
        <v>334</v>
      </c>
      <c r="Z50" s="2">
        <v>16828326.399999999</v>
      </c>
      <c r="AA50" s="2"/>
      <c r="AB50" s="2">
        <f t="shared" si="0"/>
        <v>16828326.399999999</v>
      </c>
      <c r="AC50">
        <v>0</v>
      </c>
      <c r="AD50" s="2">
        <v>14962861.66</v>
      </c>
      <c r="AE50" s="2">
        <v>14962861.66</v>
      </c>
      <c r="AF50" s="2">
        <v>14962861.66</v>
      </c>
      <c r="AG50" s="2">
        <v>14962861.66</v>
      </c>
      <c r="AH50" s="2">
        <v>14962861.66</v>
      </c>
      <c r="AI50" s="2">
        <f t="shared" si="1"/>
        <v>1865464.7399999984</v>
      </c>
      <c r="AJ50" s="2">
        <f t="shared" si="2"/>
        <v>1865464.7399999984</v>
      </c>
      <c r="AK50" s="2">
        <v>16828326.399999999</v>
      </c>
      <c r="AL50">
        <v>0</v>
      </c>
      <c r="AM50">
        <v>0</v>
      </c>
      <c r="AN50">
        <v>0</v>
      </c>
      <c r="AO50" s="2">
        <v>16828326.399999999</v>
      </c>
    </row>
    <row r="51" spans="1:41" hidden="1" x14ac:dyDescent="0.3">
      <c r="A51" t="s">
        <v>45</v>
      </c>
      <c r="B51" t="s">
        <v>46</v>
      </c>
      <c r="C51">
        <v>1</v>
      </c>
      <c r="D51" t="s">
        <v>531</v>
      </c>
      <c r="E51">
        <v>1.3</v>
      </c>
      <c r="F51" t="s">
        <v>534</v>
      </c>
      <c r="G51" t="s">
        <v>32</v>
      </c>
      <c r="H51" t="s">
        <v>33</v>
      </c>
      <c r="I51" t="s">
        <v>100</v>
      </c>
      <c r="J51" t="s">
        <v>101</v>
      </c>
      <c r="K51" t="s">
        <v>136</v>
      </c>
      <c r="L51" t="s">
        <v>137</v>
      </c>
      <c r="M51">
        <v>6</v>
      </c>
      <c r="N51" t="s">
        <v>38</v>
      </c>
      <c r="O51">
        <v>24</v>
      </c>
      <c r="P51" t="s">
        <v>328</v>
      </c>
      <c r="Q51" t="s">
        <v>139</v>
      </c>
      <c r="R51" t="s">
        <v>140</v>
      </c>
      <c r="S51" t="s">
        <v>524</v>
      </c>
      <c r="T51">
        <v>1000</v>
      </c>
      <c r="U51" t="s">
        <v>328</v>
      </c>
      <c r="V51">
        <v>1441</v>
      </c>
      <c r="W51" t="s">
        <v>344</v>
      </c>
      <c r="X51">
        <v>0</v>
      </c>
      <c r="Y51" t="s">
        <v>44</v>
      </c>
      <c r="Z51" s="2">
        <v>11088589.48</v>
      </c>
      <c r="AA51" s="2"/>
      <c r="AB51" s="2">
        <f t="shared" si="0"/>
        <v>11088589.48</v>
      </c>
      <c r="AC51" s="2">
        <v>13616211</v>
      </c>
      <c r="AD51" s="2">
        <v>11088589.48</v>
      </c>
      <c r="AE51" s="2">
        <v>11088589.48</v>
      </c>
      <c r="AF51" s="2">
        <v>11088589.48</v>
      </c>
      <c r="AG51" s="2">
        <v>11088589.48</v>
      </c>
      <c r="AH51" s="2">
        <v>11088589.48</v>
      </c>
      <c r="AI51" s="2">
        <f t="shared" si="1"/>
        <v>0</v>
      </c>
      <c r="AJ51" s="2">
        <f t="shared" si="2"/>
        <v>0</v>
      </c>
      <c r="AK51">
        <v>0</v>
      </c>
      <c r="AL51">
        <v>0</v>
      </c>
      <c r="AM51">
        <v>0</v>
      </c>
      <c r="AN51" s="2">
        <v>2527621.52</v>
      </c>
      <c r="AO51" s="2">
        <v>-2527621.52</v>
      </c>
    </row>
    <row r="52" spans="1:41" hidden="1" x14ac:dyDescent="0.3">
      <c r="A52" t="s">
        <v>451</v>
      </c>
      <c r="B52" t="s">
        <v>452</v>
      </c>
      <c r="C52">
        <v>1</v>
      </c>
      <c r="D52" t="s">
        <v>531</v>
      </c>
      <c r="E52">
        <v>1.3</v>
      </c>
      <c r="F52" t="s">
        <v>534</v>
      </c>
      <c r="G52" t="s">
        <v>32</v>
      </c>
      <c r="H52" t="s">
        <v>33</v>
      </c>
      <c r="I52" t="s">
        <v>100</v>
      </c>
      <c r="J52" t="s">
        <v>101</v>
      </c>
      <c r="K52" t="s">
        <v>136</v>
      </c>
      <c r="L52" t="s">
        <v>137</v>
      </c>
      <c r="M52">
        <v>6</v>
      </c>
      <c r="N52" t="s">
        <v>38</v>
      </c>
      <c r="O52">
        <v>24</v>
      </c>
      <c r="P52" t="s">
        <v>328</v>
      </c>
      <c r="Q52" t="s">
        <v>139</v>
      </c>
      <c r="R52" t="s">
        <v>140</v>
      </c>
      <c r="S52" t="s">
        <v>524</v>
      </c>
      <c r="T52">
        <v>1000</v>
      </c>
      <c r="U52" t="s">
        <v>328</v>
      </c>
      <c r="V52">
        <v>1441</v>
      </c>
      <c r="W52" t="s">
        <v>344</v>
      </c>
      <c r="X52">
        <v>0</v>
      </c>
      <c r="Y52" t="s">
        <v>44</v>
      </c>
      <c r="Z52" s="2">
        <v>2527621.52</v>
      </c>
      <c r="AA52" s="2"/>
      <c r="AB52" s="2">
        <f t="shared" si="0"/>
        <v>2527621.52</v>
      </c>
      <c r="AC52">
        <v>0</v>
      </c>
      <c r="AD52">
        <v>0</v>
      </c>
      <c r="AE52">
        <v>0</v>
      </c>
      <c r="AF52">
        <v>0</v>
      </c>
      <c r="AG52">
        <v>0</v>
      </c>
      <c r="AH52">
        <v>0</v>
      </c>
      <c r="AI52" s="2">
        <f t="shared" si="1"/>
        <v>2527621.52</v>
      </c>
      <c r="AJ52" s="2">
        <f t="shared" si="2"/>
        <v>2527621.52</v>
      </c>
      <c r="AK52" s="2">
        <v>2527621.52</v>
      </c>
      <c r="AL52">
        <v>0</v>
      </c>
      <c r="AM52">
        <v>0</v>
      </c>
      <c r="AN52">
        <v>0</v>
      </c>
      <c r="AO52" s="2">
        <v>2527621.52</v>
      </c>
    </row>
    <row r="53" spans="1:41" hidden="1" x14ac:dyDescent="0.3">
      <c r="A53" t="s">
        <v>45</v>
      </c>
      <c r="B53" t="s">
        <v>46</v>
      </c>
      <c r="C53">
        <v>1</v>
      </c>
      <c r="D53" t="s">
        <v>531</v>
      </c>
      <c r="E53">
        <v>1.3</v>
      </c>
      <c r="F53" t="s">
        <v>534</v>
      </c>
      <c r="G53" t="s">
        <v>32</v>
      </c>
      <c r="H53" t="s">
        <v>33</v>
      </c>
      <c r="I53" t="s">
        <v>100</v>
      </c>
      <c r="J53" t="s">
        <v>101</v>
      </c>
      <c r="K53" t="s">
        <v>136</v>
      </c>
      <c r="L53" t="s">
        <v>137</v>
      </c>
      <c r="M53">
        <v>6</v>
      </c>
      <c r="N53" t="s">
        <v>38</v>
      </c>
      <c r="O53">
        <v>24</v>
      </c>
      <c r="P53" t="s">
        <v>328</v>
      </c>
      <c r="Q53" t="s">
        <v>139</v>
      </c>
      <c r="R53" t="s">
        <v>140</v>
      </c>
      <c r="S53" t="s">
        <v>524</v>
      </c>
      <c r="T53">
        <v>1000</v>
      </c>
      <c r="U53" t="s">
        <v>328</v>
      </c>
      <c r="V53">
        <v>1521</v>
      </c>
      <c r="W53" t="s">
        <v>345</v>
      </c>
      <c r="X53">
        <v>0</v>
      </c>
      <c r="Y53" t="s">
        <v>44</v>
      </c>
      <c r="Z53" s="2">
        <v>1119343.1200000001</v>
      </c>
      <c r="AA53" s="2"/>
      <c r="AB53" s="2">
        <f t="shared" si="0"/>
        <v>1119343.1200000001</v>
      </c>
      <c r="AC53" s="2">
        <v>5373789</v>
      </c>
      <c r="AD53" s="2">
        <v>1119343.1200000001</v>
      </c>
      <c r="AE53" s="2">
        <v>1119343.1200000001</v>
      </c>
      <c r="AF53" s="2">
        <v>1119343.1200000001</v>
      </c>
      <c r="AG53" s="2">
        <v>1119343.1200000001</v>
      </c>
      <c r="AH53" s="2">
        <v>1119343.1200000001</v>
      </c>
      <c r="AI53" s="2">
        <f t="shared" si="1"/>
        <v>0</v>
      </c>
      <c r="AJ53" s="2">
        <f t="shared" si="2"/>
        <v>0</v>
      </c>
      <c r="AK53">
        <v>0</v>
      </c>
      <c r="AL53">
        <v>0</v>
      </c>
      <c r="AM53">
        <v>0</v>
      </c>
      <c r="AN53" s="2">
        <v>4254445.88</v>
      </c>
      <c r="AO53" s="2">
        <v>-4254445.88</v>
      </c>
    </row>
    <row r="54" spans="1:41" hidden="1" x14ac:dyDescent="0.3">
      <c r="A54" t="s">
        <v>451</v>
      </c>
      <c r="B54" t="s">
        <v>452</v>
      </c>
      <c r="C54">
        <v>1</v>
      </c>
      <c r="D54" t="s">
        <v>531</v>
      </c>
      <c r="E54">
        <v>1.3</v>
      </c>
      <c r="F54" t="s">
        <v>534</v>
      </c>
      <c r="G54" t="s">
        <v>32</v>
      </c>
      <c r="H54" t="s">
        <v>33</v>
      </c>
      <c r="I54" t="s">
        <v>100</v>
      </c>
      <c r="J54" t="s">
        <v>101</v>
      </c>
      <c r="K54" t="s">
        <v>136</v>
      </c>
      <c r="L54" t="s">
        <v>137</v>
      </c>
      <c r="M54">
        <v>6</v>
      </c>
      <c r="N54" t="s">
        <v>38</v>
      </c>
      <c r="O54">
        <v>24</v>
      </c>
      <c r="P54" t="s">
        <v>328</v>
      </c>
      <c r="Q54" t="s">
        <v>139</v>
      </c>
      <c r="R54" t="s">
        <v>140</v>
      </c>
      <c r="S54" t="s">
        <v>524</v>
      </c>
      <c r="T54">
        <v>1000</v>
      </c>
      <c r="U54" t="s">
        <v>328</v>
      </c>
      <c r="V54">
        <v>1521</v>
      </c>
      <c r="W54" t="s">
        <v>345</v>
      </c>
      <c r="X54">
        <v>0</v>
      </c>
      <c r="Y54" t="s">
        <v>44</v>
      </c>
      <c r="Z54" s="2">
        <v>4254445.88</v>
      </c>
      <c r="AA54" s="2"/>
      <c r="AB54" s="2">
        <f t="shared" si="0"/>
        <v>4254445.88</v>
      </c>
      <c r="AC54">
        <v>0</v>
      </c>
      <c r="AD54">
        <v>0</v>
      </c>
      <c r="AE54">
        <v>0</v>
      </c>
      <c r="AF54">
        <v>0</v>
      </c>
      <c r="AG54">
        <v>0</v>
      </c>
      <c r="AH54">
        <v>0</v>
      </c>
      <c r="AI54" s="2">
        <f t="shared" si="1"/>
        <v>4254445.88</v>
      </c>
      <c r="AJ54" s="2">
        <f t="shared" si="2"/>
        <v>4254445.88</v>
      </c>
      <c r="AK54" s="2">
        <v>4254445.88</v>
      </c>
      <c r="AL54">
        <v>0</v>
      </c>
      <c r="AM54">
        <v>0</v>
      </c>
      <c r="AN54">
        <v>0</v>
      </c>
      <c r="AO54" s="2">
        <v>4254445.88</v>
      </c>
    </row>
    <row r="55" spans="1:41" hidden="1" x14ac:dyDescent="0.3">
      <c r="A55" t="s">
        <v>45</v>
      </c>
      <c r="B55" t="s">
        <v>46</v>
      </c>
      <c r="C55">
        <v>1</v>
      </c>
      <c r="D55" t="s">
        <v>531</v>
      </c>
      <c r="E55">
        <v>1.3</v>
      </c>
      <c r="F55" t="s">
        <v>534</v>
      </c>
      <c r="G55" t="s">
        <v>32</v>
      </c>
      <c r="H55" t="s">
        <v>33</v>
      </c>
      <c r="I55" t="s">
        <v>100</v>
      </c>
      <c r="J55" t="s">
        <v>101</v>
      </c>
      <c r="K55" t="s">
        <v>136</v>
      </c>
      <c r="L55" t="s">
        <v>137</v>
      </c>
      <c r="M55">
        <v>6</v>
      </c>
      <c r="N55" t="s">
        <v>38</v>
      </c>
      <c r="O55">
        <v>24</v>
      </c>
      <c r="P55" t="s">
        <v>328</v>
      </c>
      <c r="Q55" t="s">
        <v>139</v>
      </c>
      <c r="R55" t="s">
        <v>140</v>
      </c>
      <c r="S55" t="s">
        <v>524</v>
      </c>
      <c r="T55">
        <v>1000</v>
      </c>
      <c r="U55" t="s">
        <v>328</v>
      </c>
      <c r="V55">
        <v>1591</v>
      </c>
      <c r="W55" t="s">
        <v>346</v>
      </c>
      <c r="X55">
        <v>0</v>
      </c>
      <c r="Y55" t="s">
        <v>44</v>
      </c>
      <c r="Z55" s="2">
        <v>7894713.7000000002</v>
      </c>
      <c r="AA55" s="2"/>
      <c r="AB55" s="2">
        <f t="shared" si="0"/>
        <v>7894713.7000000002</v>
      </c>
      <c r="AC55" s="2">
        <v>38357222.049999997</v>
      </c>
      <c r="AD55" s="2">
        <v>7895463.6900000004</v>
      </c>
      <c r="AE55" s="2">
        <v>7895463.6900000004</v>
      </c>
      <c r="AF55" s="2">
        <v>7895463.6900000004</v>
      </c>
      <c r="AG55" s="2">
        <v>7895463.6900000004</v>
      </c>
      <c r="AH55" s="2">
        <v>7895463.6900000004</v>
      </c>
      <c r="AI55" s="2">
        <f t="shared" si="1"/>
        <v>-749.99000000022352</v>
      </c>
      <c r="AJ55" s="2">
        <f t="shared" si="2"/>
        <v>-749.99000000022352</v>
      </c>
      <c r="AK55">
        <v>0</v>
      </c>
      <c r="AL55">
        <v>0.16</v>
      </c>
      <c r="AM55">
        <v>0</v>
      </c>
      <c r="AN55" s="2">
        <v>30462508.510000002</v>
      </c>
      <c r="AO55" s="2">
        <v>-30462508.350000001</v>
      </c>
    </row>
    <row r="56" spans="1:41" hidden="1" x14ac:dyDescent="0.3">
      <c r="A56" t="s">
        <v>451</v>
      </c>
      <c r="B56" t="s">
        <v>452</v>
      </c>
      <c r="C56">
        <v>1</v>
      </c>
      <c r="D56" t="s">
        <v>531</v>
      </c>
      <c r="E56">
        <v>1.3</v>
      </c>
      <c r="F56" t="s">
        <v>534</v>
      </c>
      <c r="G56" t="s">
        <v>32</v>
      </c>
      <c r="H56" t="s">
        <v>33</v>
      </c>
      <c r="I56" t="s">
        <v>100</v>
      </c>
      <c r="J56" t="s">
        <v>101</v>
      </c>
      <c r="K56" t="s">
        <v>136</v>
      </c>
      <c r="L56" t="s">
        <v>137</v>
      </c>
      <c r="M56">
        <v>6</v>
      </c>
      <c r="N56" t="s">
        <v>38</v>
      </c>
      <c r="O56">
        <v>21</v>
      </c>
      <c r="P56" t="s">
        <v>316</v>
      </c>
      <c r="Q56" t="s">
        <v>139</v>
      </c>
      <c r="R56" t="s">
        <v>140</v>
      </c>
      <c r="S56" t="s">
        <v>524</v>
      </c>
      <c r="T56">
        <v>1000</v>
      </c>
      <c r="U56" t="s">
        <v>328</v>
      </c>
      <c r="V56">
        <v>1591</v>
      </c>
      <c r="W56" t="s">
        <v>346</v>
      </c>
      <c r="X56">
        <v>0</v>
      </c>
      <c r="Y56" t="s">
        <v>44</v>
      </c>
      <c r="Z56">
        <v>0</v>
      </c>
      <c r="AB56" s="2">
        <f t="shared" si="0"/>
        <v>0</v>
      </c>
      <c r="AC56">
        <v>0</v>
      </c>
      <c r="AD56">
        <v>0</v>
      </c>
      <c r="AE56">
        <v>0</v>
      </c>
      <c r="AF56">
        <v>0</v>
      </c>
      <c r="AG56">
        <v>0</v>
      </c>
      <c r="AH56">
        <v>0</v>
      </c>
      <c r="AI56" s="2">
        <f t="shared" si="1"/>
        <v>0</v>
      </c>
      <c r="AJ56" s="2">
        <f t="shared" si="2"/>
        <v>0</v>
      </c>
      <c r="AK56">
        <v>0</v>
      </c>
      <c r="AL56">
        <v>0</v>
      </c>
      <c r="AM56">
        <v>0</v>
      </c>
      <c r="AN56">
        <v>0</v>
      </c>
      <c r="AO56">
        <v>0</v>
      </c>
    </row>
    <row r="57" spans="1:41" hidden="1" x14ac:dyDescent="0.3">
      <c r="A57" t="s">
        <v>451</v>
      </c>
      <c r="B57" t="s">
        <v>452</v>
      </c>
      <c r="C57">
        <v>1</v>
      </c>
      <c r="D57" t="s">
        <v>531</v>
      </c>
      <c r="E57">
        <v>1.3</v>
      </c>
      <c r="F57" t="s">
        <v>534</v>
      </c>
      <c r="G57" t="s">
        <v>32</v>
      </c>
      <c r="H57" t="s">
        <v>33</v>
      </c>
      <c r="I57" t="s">
        <v>100</v>
      </c>
      <c r="J57" t="s">
        <v>101</v>
      </c>
      <c r="K57" t="s">
        <v>136</v>
      </c>
      <c r="L57" t="s">
        <v>137</v>
      </c>
      <c r="M57">
        <v>6</v>
      </c>
      <c r="N57" t="s">
        <v>38</v>
      </c>
      <c r="O57">
        <v>24</v>
      </c>
      <c r="P57" t="s">
        <v>328</v>
      </c>
      <c r="Q57" t="s">
        <v>139</v>
      </c>
      <c r="R57" t="s">
        <v>140</v>
      </c>
      <c r="S57" t="s">
        <v>524</v>
      </c>
      <c r="T57">
        <v>1000</v>
      </c>
      <c r="U57" t="s">
        <v>328</v>
      </c>
      <c r="V57">
        <v>1591</v>
      </c>
      <c r="W57" t="s">
        <v>346</v>
      </c>
      <c r="X57">
        <v>0</v>
      </c>
      <c r="Y57" t="s">
        <v>44</v>
      </c>
      <c r="Z57" s="2">
        <v>42784458.119999997</v>
      </c>
      <c r="AA57" s="2"/>
      <c r="AB57" s="2">
        <f t="shared" si="0"/>
        <v>42784458.119999997</v>
      </c>
      <c r="AC57">
        <v>0</v>
      </c>
      <c r="AD57" s="2">
        <v>18290862.370000001</v>
      </c>
      <c r="AE57" s="2">
        <v>18290862.370000001</v>
      </c>
      <c r="AF57" s="2">
        <v>12241836.939999999</v>
      </c>
      <c r="AG57" s="2">
        <v>6302744.3099999996</v>
      </c>
      <c r="AH57" s="2">
        <v>6302744.3099999996</v>
      </c>
      <c r="AI57" s="2">
        <f t="shared" si="1"/>
        <v>24493595.749999996</v>
      </c>
      <c r="AJ57" s="2">
        <f t="shared" si="2"/>
        <v>24493595.749999996</v>
      </c>
      <c r="AK57" s="2">
        <v>32784458.120000001</v>
      </c>
      <c r="AL57" s="2">
        <v>10000000</v>
      </c>
      <c r="AM57">
        <v>0</v>
      </c>
      <c r="AN57">
        <v>0</v>
      </c>
      <c r="AO57" s="2">
        <v>42784458.119999997</v>
      </c>
    </row>
    <row r="58" spans="1:41" hidden="1" x14ac:dyDescent="0.3">
      <c r="A58" t="s">
        <v>477</v>
      </c>
      <c r="B58" t="s">
        <v>478</v>
      </c>
      <c r="C58">
        <v>1</v>
      </c>
      <c r="D58" t="s">
        <v>531</v>
      </c>
      <c r="E58">
        <v>1.3</v>
      </c>
      <c r="F58" t="s">
        <v>534</v>
      </c>
      <c r="G58" t="s">
        <v>32</v>
      </c>
      <c r="H58" t="s">
        <v>33</v>
      </c>
      <c r="I58" t="s">
        <v>100</v>
      </c>
      <c r="J58" t="s">
        <v>101</v>
      </c>
      <c r="K58" t="s">
        <v>136</v>
      </c>
      <c r="L58" t="s">
        <v>137</v>
      </c>
      <c r="M58">
        <v>6</v>
      </c>
      <c r="N58" t="s">
        <v>38</v>
      </c>
      <c r="O58">
        <v>24</v>
      </c>
      <c r="P58" t="s">
        <v>328</v>
      </c>
      <c r="Q58" t="s">
        <v>139</v>
      </c>
      <c r="R58" t="s">
        <v>140</v>
      </c>
      <c r="S58" t="s">
        <v>524</v>
      </c>
      <c r="T58">
        <v>1000</v>
      </c>
      <c r="U58" t="s">
        <v>328</v>
      </c>
      <c r="V58">
        <v>1591</v>
      </c>
      <c r="W58" t="s">
        <v>346</v>
      </c>
      <c r="X58">
        <v>0</v>
      </c>
      <c r="Y58" t="s">
        <v>44</v>
      </c>
      <c r="Z58" s="2">
        <v>63756599.289999999</v>
      </c>
      <c r="AA58" s="2"/>
      <c r="AB58" s="2">
        <f t="shared" si="0"/>
        <v>63756599.289999999</v>
      </c>
      <c r="AC58" s="2">
        <v>73756599.450000003</v>
      </c>
      <c r="AD58" s="2">
        <v>50595294.530000001</v>
      </c>
      <c r="AE58" s="2">
        <v>50595294.530000001</v>
      </c>
      <c r="AF58" s="2">
        <v>45304299.649999999</v>
      </c>
      <c r="AG58" s="2">
        <v>45160687.450000003</v>
      </c>
      <c r="AH58" s="2">
        <v>45160687.450000003</v>
      </c>
      <c r="AI58" s="2">
        <f t="shared" si="1"/>
        <v>13161304.759999998</v>
      </c>
      <c r="AJ58" s="2">
        <f t="shared" si="2"/>
        <v>13161304.759999998</v>
      </c>
      <c r="AK58">
        <v>0</v>
      </c>
      <c r="AL58">
        <v>0</v>
      </c>
      <c r="AM58">
        <v>0</v>
      </c>
      <c r="AN58" s="2">
        <v>10000000.16</v>
      </c>
      <c r="AO58" s="2">
        <v>-10000000.16</v>
      </c>
    </row>
    <row r="59" spans="1:41" hidden="1" x14ac:dyDescent="0.3">
      <c r="A59" t="s">
        <v>456</v>
      </c>
      <c r="B59" t="s">
        <v>457</v>
      </c>
      <c r="C59">
        <v>1</v>
      </c>
      <c r="D59" t="s">
        <v>531</v>
      </c>
      <c r="E59">
        <v>1.3</v>
      </c>
      <c r="F59" t="s">
        <v>534</v>
      </c>
      <c r="G59" t="s">
        <v>32</v>
      </c>
      <c r="H59" t="s">
        <v>33</v>
      </c>
      <c r="I59" t="s">
        <v>100</v>
      </c>
      <c r="J59" t="s">
        <v>101</v>
      </c>
      <c r="K59" t="s">
        <v>136</v>
      </c>
      <c r="L59" t="s">
        <v>137</v>
      </c>
      <c r="M59">
        <v>6</v>
      </c>
      <c r="N59" t="s">
        <v>38</v>
      </c>
      <c r="O59">
        <v>24</v>
      </c>
      <c r="P59" t="s">
        <v>328</v>
      </c>
      <c r="Q59" t="s">
        <v>139</v>
      </c>
      <c r="R59" t="s">
        <v>140</v>
      </c>
      <c r="S59" t="s">
        <v>524</v>
      </c>
      <c r="T59">
        <v>1000</v>
      </c>
      <c r="U59" t="s">
        <v>328</v>
      </c>
      <c r="V59">
        <v>1711</v>
      </c>
      <c r="W59" t="s">
        <v>458</v>
      </c>
      <c r="X59">
        <v>0</v>
      </c>
      <c r="Y59" t="s">
        <v>44</v>
      </c>
      <c r="Z59" s="2">
        <v>22000000</v>
      </c>
      <c r="AA59" s="2"/>
      <c r="AB59" s="2">
        <f t="shared" si="0"/>
        <v>22000000</v>
      </c>
      <c r="AC59">
        <v>0</v>
      </c>
      <c r="AD59" s="2">
        <v>13408020.960000001</v>
      </c>
      <c r="AE59" s="2">
        <v>13408020.960000001</v>
      </c>
      <c r="AF59" s="2">
        <v>13408020.960000001</v>
      </c>
      <c r="AG59" s="2">
        <v>13408020.960000001</v>
      </c>
      <c r="AH59" s="2">
        <v>13408020.960000001</v>
      </c>
      <c r="AI59" s="2">
        <f t="shared" si="1"/>
        <v>8591979.0399999991</v>
      </c>
      <c r="AJ59" s="2">
        <f t="shared" si="2"/>
        <v>8591979.0399999991</v>
      </c>
      <c r="AK59" s="2">
        <v>22000000</v>
      </c>
      <c r="AL59">
        <v>0</v>
      </c>
      <c r="AM59">
        <v>0</v>
      </c>
      <c r="AN59">
        <v>0</v>
      </c>
      <c r="AO59" s="2">
        <v>22000000</v>
      </c>
    </row>
    <row r="60" spans="1:41" hidden="1" x14ac:dyDescent="0.3">
      <c r="A60" t="s">
        <v>45</v>
      </c>
      <c r="B60" t="s">
        <v>46</v>
      </c>
      <c r="C60">
        <v>2</v>
      </c>
      <c r="D60" t="s">
        <v>532</v>
      </c>
      <c r="E60">
        <v>2.2000000000000002</v>
      </c>
      <c r="F60" t="s">
        <v>537</v>
      </c>
      <c r="G60" t="s">
        <v>74</v>
      </c>
      <c r="H60" t="s">
        <v>75</v>
      </c>
      <c r="I60" t="s">
        <v>76</v>
      </c>
      <c r="J60" t="s">
        <v>77</v>
      </c>
      <c r="K60" t="s">
        <v>78</v>
      </c>
      <c r="L60" t="s">
        <v>79</v>
      </c>
      <c r="M60">
        <v>1</v>
      </c>
      <c r="N60" t="s">
        <v>80</v>
      </c>
      <c r="O60">
        <v>16</v>
      </c>
      <c r="P60" t="s">
        <v>89</v>
      </c>
      <c r="Q60" t="s">
        <v>90</v>
      </c>
      <c r="R60" t="s">
        <v>91</v>
      </c>
      <c r="S60" t="s">
        <v>524</v>
      </c>
      <c r="T60">
        <v>2000</v>
      </c>
      <c r="U60" t="s">
        <v>57</v>
      </c>
      <c r="V60">
        <v>2111</v>
      </c>
      <c r="W60" t="s">
        <v>92</v>
      </c>
      <c r="X60">
        <v>0</v>
      </c>
      <c r="Y60" t="s">
        <v>44</v>
      </c>
      <c r="Z60" s="2">
        <v>27000</v>
      </c>
      <c r="AA60" s="2"/>
      <c r="AB60" s="2">
        <f t="shared" si="0"/>
        <v>27000</v>
      </c>
      <c r="AC60">
        <v>0</v>
      </c>
      <c r="AD60" s="2">
        <v>11226.93</v>
      </c>
      <c r="AE60" s="2">
        <v>11226.93</v>
      </c>
      <c r="AF60" s="2">
        <v>11226.93</v>
      </c>
      <c r="AG60" s="2">
        <v>11226.93</v>
      </c>
      <c r="AH60" s="2">
        <v>11226.93</v>
      </c>
      <c r="AI60" s="2">
        <f t="shared" si="1"/>
        <v>15773.07</v>
      </c>
      <c r="AJ60" s="2">
        <f t="shared" si="2"/>
        <v>15773.07</v>
      </c>
      <c r="AK60">
        <v>0</v>
      </c>
      <c r="AL60" s="2">
        <v>27000</v>
      </c>
      <c r="AM60">
        <v>0</v>
      </c>
      <c r="AN60">
        <v>0</v>
      </c>
      <c r="AO60" s="2">
        <v>27000</v>
      </c>
    </row>
    <row r="61" spans="1:41" hidden="1" x14ac:dyDescent="0.3">
      <c r="A61" t="s">
        <v>45</v>
      </c>
      <c r="B61" t="s">
        <v>46</v>
      </c>
      <c r="C61">
        <v>1</v>
      </c>
      <c r="D61" t="s">
        <v>531</v>
      </c>
      <c r="E61">
        <v>1.3</v>
      </c>
      <c r="F61" t="s">
        <v>534</v>
      </c>
      <c r="G61" t="s">
        <v>32</v>
      </c>
      <c r="H61" t="s">
        <v>33</v>
      </c>
      <c r="I61" t="s">
        <v>34</v>
      </c>
      <c r="J61" t="s">
        <v>35</v>
      </c>
      <c r="K61" t="s">
        <v>36</v>
      </c>
      <c r="L61" t="s">
        <v>37</v>
      </c>
      <c r="M61">
        <v>6</v>
      </c>
      <c r="N61" t="s">
        <v>38</v>
      </c>
      <c r="O61">
        <v>18</v>
      </c>
      <c r="P61" t="s">
        <v>252</v>
      </c>
      <c r="Q61" t="s">
        <v>253</v>
      </c>
      <c r="R61" t="s">
        <v>254</v>
      </c>
      <c r="S61" t="s">
        <v>524</v>
      </c>
      <c r="T61">
        <v>2000</v>
      </c>
      <c r="U61" t="s">
        <v>57</v>
      </c>
      <c r="V61">
        <v>2111</v>
      </c>
      <c r="W61" t="s">
        <v>92</v>
      </c>
      <c r="X61">
        <v>0</v>
      </c>
      <c r="Y61" t="s">
        <v>44</v>
      </c>
      <c r="Z61" s="2">
        <v>75914</v>
      </c>
      <c r="AA61" s="2"/>
      <c r="AB61" s="2">
        <f t="shared" si="0"/>
        <v>75914</v>
      </c>
      <c r="AC61">
        <v>0</v>
      </c>
      <c r="AD61" s="2">
        <v>74286.559999999998</v>
      </c>
      <c r="AE61" s="2">
        <v>74286.559999999998</v>
      </c>
      <c r="AF61" s="2">
        <v>38475.33</v>
      </c>
      <c r="AG61" s="2">
        <v>38475.33</v>
      </c>
      <c r="AH61" s="2">
        <v>38475.33</v>
      </c>
      <c r="AI61" s="2">
        <f t="shared" si="1"/>
        <v>1627.4400000000023</v>
      </c>
      <c r="AJ61" s="2">
        <f t="shared" si="2"/>
        <v>1627.4400000000023</v>
      </c>
      <c r="AK61" s="2">
        <v>62000</v>
      </c>
      <c r="AL61" s="2">
        <v>15011</v>
      </c>
      <c r="AM61">
        <v>0</v>
      </c>
      <c r="AN61" s="2">
        <v>1097</v>
      </c>
      <c r="AO61" s="2">
        <v>75914</v>
      </c>
    </row>
    <row r="62" spans="1:41" hidden="1" x14ac:dyDescent="0.3">
      <c r="A62" t="s">
        <v>45</v>
      </c>
      <c r="B62" t="s">
        <v>46</v>
      </c>
      <c r="C62">
        <v>1</v>
      </c>
      <c r="D62" t="s">
        <v>531</v>
      </c>
      <c r="E62">
        <v>1.3</v>
      </c>
      <c r="F62" t="s">
        <v>534</v>
      </c>
      <c r="G62" t="s">
        <v>32</v>
      </c>
      <c r="H62" t="s">
        <v>33</v>
      </c>
      <c r="I62" t="s">
        <v>76</v>
      </c>
      <c r="J62" t="s">
        <v>77</v>
      </c>
      <c r="K62" t="s">
        <v>78</v>
      </c>
      <c r="L62" t="s">
        <v>79</v>
      </c>
      <c r="M62">
        <v>1</v>
      </c>
      <c r="N62" t="s">
        <v>80</v>
      </c>
      <c r="O62">
        <v>14</v>
      </c>
      <c r="P62" t="s">
        <v>281</v>
      </c>
      <c r="Q62" t="s">
        <v>90</v>
      </c>
      <c r="R62" t="s">
        <v>91</v>
      </c>
      <c r="S62" t="s">
        <v>524</v>
      </c>
      <c r="T62">
        <v>2000</v>
      </c>
      <c r="U62" t="s">
        <v>57</v>
      </c>
      <c r="V62">
        <v>2111</v>
      </c>
      <c r="W62" t="s">
        <v>92</v>
      </c>
      <c r="X62">
        <v>0</v>
      </c>
      <c r="Y62" t="s">
        <v>44</v>
      </c>
      <c r="Z62" s="2">
        <v>50000</v>
      </c>
      <c r="AA62" s="2"/>
      <c r="AB62" s="2">
        <f t="shared" si="0"/>
        <v>50000</v>
      </c>
      <c r="AC62">
        <v>0</v>
      </c>
      <c r="AD62" s="2">
        <v>26953.54</v>
      </c>
      <c r="AE62" s="2">
        <v>23055.94</v>
      </c>
      <c r="AF62" s="2">
        <v>15015.98</v>
      </c>
      <c r="AG62" s="2">
        <v>15015.98</v>
      </c>
      <c r="AH62" s="2">
        <v>15015.98</v>
      </c>
      <c r="AI62" s="2">
        <f t="shared" si="1"/>
        <v>23046.46</v>
      </c>
      <c r="AJ62" s="2">
        <f t="shared" si="2"/>
        <v>26944.06</v>
      </c>
      <c r="AK62" s="2">
        <v>21000</v>
      </c>
      <c r="AL62" s="2">
        <v>29000</v>
      </c>
      <c r="AM62">
        <v>0</v>
      </c>
      <c r="AN62">
        <v>0</v>
      </c>
      <c r="AO62" s="2">
        <v>50000</v>
      </c>
    </row>
    <row r="63" spans="1:41" hidden="1" x14ac:dyDescent="0.3">
      <c r="A63" t="s">
        <v>45</v>
      </c>
      <c r="B63" t="s">
        <v>46</v>
      </c>
      <c r="C63">
        <v>1</v>
      </c>
      <c r="D63" t="s">
        <v>531</v>
      </c>
      <c r="E63">
        <v>1.3</v>
      </c>
      <c r="F63" t="s">
        <v>534</v>
      </c>
      <c r="G63" t="s">
        <v>32</v>
      </c>
      <c r="H63" t="s">
        <v>33</v>
      </c>
      <c r="I63" t="s">
        <v>100</v>
      </c>
      <c r="J63" t="s">
        <v>101</v>
      </c>
      <c r="K63" t="s">
        <v>136</v>
      </c>
      <c r="L63" t="s">
        <v>137</v>
      </c>
      <c r="M63">
        <v>6</v>
      </c>
      <c r="N63" t="s">
        <v>38</v>
      </c>
      <c r="O63">
        <v>21</v>
      </c>
      <c r="P63" t="s">
        <v>316</v>
      </c>
      <c r="Q63" t="s">
        <v>139</v>
      </c>
      <c r="R63" t="s">
        <v>140</v>
      </c>
      <c r="S63" t="s">
        <v>524</v>
      </c>
      <c r="T63">
        <v>2000</v>
      </c>
      <c r="U63" t="s">
        <v>57</v>
      </c>
      <c r="V63">
        <v>2111</v>
      </c>
      <c r="W63" t="s">
        <v>92</v>
      </c>
      <c r="X63">
        <v>0</v>
      </c>
      <c r="Y63" t="s">
        <v>44</v>
      </c>
      <c r="Z63" s="2">
        <v>3463213.18</v>
      </c>
      <c r="AA63" s="2"/>
      <c r="AB63" s="2">
        <f t="shared" si="0"/>
        <v>3463213.18</v>
      </c>
      <c r="AC63" s="2">
        <v>3474000</v>
      </c>
      <c r="AD63" s="2">
        <v>2250498.1</v>
      </c>
      <c r="AE63" s="2">
        <v>2248468.1</v>
      </c>
      <c r="AF63" s="2">
        <v>2228468.09</v>
      </c>
      <c r="AG63" s="2">
        <v>1704103.78</v>
      </c>
      <c r="AH63" s="2">
        <v>1704103.78</v>
      </c>
      <c r="AI63" s="2">
        <f t="shared" si="1"/>
        <v>1212715.08</v>
      </c>
      <c r="AJ63" s="2">
        <f t="shared" si="2"/>
        <v>1214745.08</v>
      </c>
      <c r="AK63">
        <v>0</v>
      </c>
      <c r="AL63" s="2">
        <v>11000</v>
      </c>
      <c r="AM63">
        <v>0</v>
      </c>
      <c r="AN63" s="2">
        <v>21786.82</v>
      </c>
      <c r="AO63" s="2">
        <v>-10786.82</v>
      </c>
    </row>
    <row r="64" spans="1:41" hidden="1" x14ac:dyDescent="0.3">
      <c r="A64" t="s">
        <v>45</v>
      </c>
      <c r="B64" t="s">
        <v>46</v>
      </c>
      <c r="C64">
        <v>2</v>
      </c>
      <c r="D64" t="s">
        <v>532</v>
      </c>
      <c r="E64">
        <v>2.2000000000000002</v>
      </c>
      <c r="F64" t="s">
        <v>537</v>
      </c>
      <c r="G64" t="s">
        <v>74</v>
      </c>
      <c r="H64" t="s">
        <v>75</v>
      </c>
      <c r="I64" t="s">
        <v>76</v>
      </c>
      <c r="J64" t="s">
        <v>77</v>
      </c>
      <c r="K64" t="s">
        <v>78</v>
      </c>
      <c r="L64" t="s">
        <v>79</v>
      </c>
      <c r="M64">
        <v>1</v>
      </c>
      <c r="N64" t="s">
        <v>80</v>
      </c>
      <c r="O64">
        <v>16</v>
      </c>
      <c r="P64" t="s">
        <v>89</v>
      </c>
      <c r="Q64" t="s">
        <v>90</v>
      </c>
      <c r="R64" t="s">
        <v>91</v>
      </c>
      <c r="S64" t="s">
        <v>524</v>
      </c>
      <c r="T64">
        <v>2000</v>
      </c>
      <c r="U64" t="s">
        <v>57</v>
      </c>
      <c r="V64">
        <v>2121</v>
      </c>
      <c r="W64" t="s">
        <v>93</v>
      </c>
      <c r="X64">
        <v>0</v>
      </c>
      <c r="Y64" t="s">
        <v>44</v>
      </c>
      <c r="Z64">
        <v>0</v>
      </c>
      <c r="AB64" s="2">
        <f t="shared" si="0"/>
        <v>0</v>
      </c>
      <c r="AC64">
        <v>0</v>
      </c>
      <c r="AD64">
        <v>0</v>
      </c>
      <c r="AE64">
        <v>0</v>
      </c>
      <c r="AF64">
        <v>0</v>
      </c>
      <c r="AG64">
        <v>0</v>
      </c>
      <c r="AH64">
        <v>0</v>
      </c>
      <c r="AI64" s="2">
        <f t="shared" si="1"/>
        <v>0</v>
      </c>
      <c r="AJ64" s="2">
        <f t="shared" si="2"/>
        <v>0</v>
      </c>
      <c r="AK64">
        <v>0</v>
      </c>
      <c r="AL64" s="2">
        <v>13000</v>
      </c>
      <c r="AM64">
        <v>0</v>
      </c>
      <c r="AN64" s="2">
        <v>13000</v>
      </c>
      <c r="AO64">
        <v>0</v>
      </c>
    </row>
    <row r="65" spans="1:41" hidden="1" x14ac:dyDescent="0.3">
      <c r="A65" t="s">
        <v>45</v>
      </c>
      <c r="B65" t="s">
        <v>46</v>
      </c>
      <c r="C65">
        <v>1</v>
      </c>
      <c r="D65" t="s">
        <v>531</v>
      </c>
      <c r="E65">
        <v>1.3</v>
      </c>
      <c r="F65" t="s">
        <v>534</v>
      </c>
      <c r="G65" t="s">
        <v>32</v>
      </c>
      <c r="H65" t="s">
        <v>33</v>
      </c>
      <c r="I65" t="s">
        <v>76</v>
      </c>
      <c r="J65" t="s">
        <v>77</v>
      </c>
      <c r="K65" t="s">
        <v>78</v>
      </c>
      <c r="L65" t="s">
        <v>79</v>
      </c>
      <c r="M65">
        <v>1</v>
      </c>
      <c r="N65" t="s">
        <v>80</v>
      </c>
      <c r="O65">
        <v>14</v>
      </c>
      <c r="P65" t="s">
        <v>281</v>
      </c>
      <c r="Q65" t="s">
        <v>90</v>
      </c>
      <c r="R65" t="s">
        <v>91</v>
      </c>
      <c r="S65" t="s">
        <v>524</v>
      </c>
      <c r="T65">
        <v>2000</v>
      </c>
      <c r="U65" t="s">
        <v>57</v>
      </c>
      <c r="V65">
        <v>2121</v>
      </c>
      <c r="W65" t="s">
        <v>93</v>
      </c>
      <c r="X65">
        <v>0</v>
      </c>
      <c r="Y65" t="s">
        <v>44</v>
      </c>
      <c r="Z65">
        <v>0</v>
      </c>
      <c r="AB65" s="2">
        <f t="shared" si="0"/>
        <v>0</v>
      </c>
      <c r="AC65" s="2">
        <v>70000</v>
      </c>
      <c r="AD65">
        <v>0</v>
      </c>
      <c r="AE65">
        <v>0</v>
      </c>
      <c r="AF65">
        <v>0</v>
      </c>
      <c r="AG65">
        <v>0</v>
      </c>
      <c r="AH65">
        <v>0</v>
      </c>
      <c r="AI65" s="2">
        <f t="shared" si="1"/>
        <v>0</v>
      </c>
      <c r="AJ65" s="2">
        <f t="shared" si="2"/>
        <v>0</v>
      </c>
      <c r="AK65">
        <v>0</v>
      </c>
      <c r="AL65">
        <v>0</v>
      </c>
      <c r="AM65">
        <v>0</v>
      </c>
      <c r="AN65" s="2">
        <v>70000</v>
      </c>
      <c r="AO65" s="2">
        <v>-70000</v>
      </c>
    </row>
    <row r="66" spans="1:41" hidden="1" x14ac:dyDescent="0.3">
      <c r="A66" t="s">
        <v>45</v>
      </c>
      <c r="B66" t="s">
        <v>46</v>
      </c>
      <c r="C66">
        <v>1</v>
      </c>
      <c r="D66" t="s">
        <v>531</v>
      </c>
      <c r="E66">
        <v>1.7</v>
      </c>
      <c r="F66" t="s">
        <v>535</v>
      </c>
      <c r="G66" t="s">
        <v>123</v>
      </c>
      <c r="H66" t="s">
        <v>124</v>
      </c>
      <c r="I66" t="s">
        <v>100</v>
      </c>
      <c r="J66" t="s">
        <v>101</v>
      </c>
      <c r="K66" t="s">
        <v>78</v>
      </c>
      <c r="L66" t="s">
        <v>79</v>
      </c>
      <c r="M66">
        <v>3</v>
      </c>
      <c r="N66" t="s">
        <v>125</v>
      </c>
      <c r="O66">
        <v>11</v>
      </c>
      <c r="P66" t="s">
        <v>126</v>
      </c>
      <c r="Q66" t="s">
        <v>127</v>
      </c>
      <c r="R66" t="s">
        <v>128</v>
      </c>
      <c r="S66" t="s">
        <v>524</v>
      </c>
      <c r="T66">
        <v>2000</v>
      </c>
      <c r="U66" t="s">
        <v>57</v>
      </c>
      <c r="V66">
        <v>2131</v>
      </c>
      <c r="W66" t="s">
        <v>129</v>
      </c>
      <c r="X66">
        <v>0</v>
      </c>
      <c r="Y66" t="s">
        <v>44</v>
      </c>
      <c r="Z66" s="2">
        <v>2000000</v>
      </c>
      <c r="AA66" s="2"/>
      <c r="AB66" s="2">
        <f t="shared" ref="AB66:AB129" si="3">Z66+AA66</f>
        <v>2000000</v>
      </c>
      <c r="AC66" s="2">
        <v>1000000</v>
      </c>
      <c r="AD66" s="2">
        <v>1017600</v>
      </c>
      <c r="AE66" s="2">
        <v>20000</v>
      </c>
      <c r="AF66">
        <v>0</v>
      </c>
      <c r="AG66">
        <v>0</v>
      </c>
      <c r="AH66">
        <v>0</v>
      </c>
      <c r="AI66" s="2">
        <f t="shared" ref="AI66:AI129" si="4">Z66-AD66</f>
        <v>982400</v>
      </c>
      <c r="AJ66" s="2">
        <f t="shared" ref="AJ66:AJ129" si="5">AB66-AE66</f>
        <v>1980000</v>
      </c>
      <c r="AK66">
        <v>0</v>
      </c>
      <c r="AL66" s="2">
        <v>1000000</v>
      </c>
      <c r="AM66">
        <v>0</v>
      </c>
      <c r="AN66">
        <v>0</v>
      </c>
      <c r="AO66" s="2">
        <v>1000000</v>
      </c>
    </row>
    <row r="67" spans="1:41" hidden="1" x14ac:dyDescent="0.3">
      <c r="A67" t="s">
        <v>45</v>
      </c>
      <c r="B67" t="s">
        <v>46</v>
      </c>
      <c r="C67">
        <v>3</v>
      </c>
      <c r="D67" t="s">
        <v>533</v>
      </c>
      <c r="E67">
        <v>3.8</v>
      </c>
      <c r="F67" t="s">
        <v>543</v>
      </c>
      <c r="G67" t="s">
        <v>142</v>
      </c>
      <c r="H67" t="s">
        <v>143</v>
      </c>
      <c r="I67" t="s">
        <v>100</v>
      </c>
      <c r="J67" t="s">
        <v>101</v>
      </c>
      <c r="K67" t="s">
        <v>144</v>
      </c>
      <c r="L67" t="s">
        <v>145</v>
      </c>
      <c r="M67">
        <v>6</v>
      </c>
      <c r="N67" t="s">
        <v>38</v>
      </c>
      <c r="O67">
        <v>49</v>
      </c>
      <c r="P67" t="s">
        <v>146</v>
      </c>
      <c r="Q67" t="s">
        <v>147</v>
      </c>
      <c r="R67" t="s">
        <v>148</v>
      </c>
      <c r="S67" t="s">
        <v>524</v>
      </c>
      <c r="T67">
        <v>2000</v>
      </c>
      <c r="U67" t="s">
        <v>57</v>
      </c>
      <c r="V67">
        <v>2141</v>
      </c>
      <c r="W67" t="s">
        <v>149</v>
      </c>
      <c r="X67">
        <v>0</v>
      </c>
      <c r="Y67" t="s">
        <v>44</v>
      </c>
      <c r="Z67" s="2">
        <v>169000</v>
      </c>
      <c r="AA67" s="2"/>
      <c r="AB67" s="2">
        <f t="shared" si="3"/>
        <v>169000</v>
      </c>
      <c r="AC67">
        <v>0</v>
      </c>
      <c r="AD67" s="2">
        <v>25705.48</v>
      </c>
      <c r="AE67" s="2">
        <v>25705.48</v>
      </c>
      <c r="AF67" s="2">
        <v>25705.48</v>
      </c>
      <c r="AG67" s="2">
        <v>14864.12</v>
      </c>
      <c r="AH67" s="2">
        <v>14864.12</v>
      </c>
      <c r="AI67" s="2">
        <f t="shared" si="4"/>
        <v>143294.51999999999</v>
      </c>
      <c r="AJ67" s="2">
        <f t="shared" si="5"/>
        <v>143294.51999999999</v>
      </c>
      <c r="AK67">
        <v>0</v>
      </c>
      <c r="AL67" s="2">
        <v>180000</v>
      </c>
      <c r="AM67">
        <v>0</v>
      </c>
      <c r="AN67" s="2">
        <v>11000</v>
      </c>
      <c r="AO67" s="2">
        <v>169000</v>
      </c>
    </row>
    <row r="68" spans="1:41" hidden="1" x14ac:dyDescent="0.3">
      <c r="A68" t="s">
        <v>45</v>
      </c>
      <c r="B68" t="s">
        <v>46</v>
      </c>
      <c r="C68">
        <v>1</v>
      </c>
      <c r="D68" t="s">
        <v>531</v>
      </c>
      <c r="E68">
        <v>1.3</v>
      </c>
      <c r="F68" t="s">
        <v>534</v>
      </c>
      <c r="G68" t="s">
        <v>32</v>
      </c>
      <c r="H68" t="s">
        <v>33</v>
      </c>
      <c r="I68" t="s">
        <v>34</v>
      </c>
      <c r="J68" t="s">
        <v>35</v>
      </c>
      <c r="K68" t="s">
        <v>36</v>
      </c>
      <c r="L68" t="s">
        <v>37</v>
      </c>
      <c r="M68">
        <v>6</v>
      </c>
      <c r="N68" t="s">
        <v>38</v>
      </c>
      <c r="O68">
        <v>18</v>
      </c>
      <c r="P68" t="s">
        <v>252</v>
      </c>
      <c r="Q68" t="s">
        <v>253</v>
      </c>
      <c r="R68" t="s">
        <v>254</v>
      </c>
      <c r="S68" t="s">
        <v>524</v>
      </c>
      <c r="T68">
        <v>2000</v>
      </c>
      <c r="U68" t="s">
        <v>57</v>
      </c>
      <c r="V68">
        <v>2141</v>
      </c>
      <c r="W68" t="s">
        <v>149</v>
      </c>
      <c r="X68">
        <v>0</v>
      </c>
      <c r="Y68" t="s">
        <v>44</v>
      </c>
      <c r="Z68">
        <v>251</v>
      </c>
      <c r="AB68" s="2">
        <f t="shared" si="3"/>
        <v>251</v>
      </c>
      <c r="AC68">
        <v>0</v>
      </c>
      <c r="AD68">
        <v>250.23</v>
      </c>
      <c r="AE68">
        <v>250.23</v>
      </c>
      <c r="AF68">
        <v>250.23</v>
      </c>
      <c r="AG68">
        <v>250.23</v>
      </c>
      <c r="AH68">
        <v>250.23</v>
      </c>
      <c r="AI68" s="2">
        <f t="shared" si="4"/>
        <v>0.77000000000001023</v>
      </c>
      <c r="AJ68" s="2">
        <f t="shared" si="5"/>
        <v>0.77000000000001023</v>
      </c>
      <c r="AK68">
        <v>0</v>
      </c>
      <c r="AL68" s="2">
        <v>1000</v>
      </c>
      <c r="AM68">
        <v>0</v>
      </c>
      <c r="AN68">
        <v>749</v>
      </c>
      <c r="AO68">
        <v>251</v>
      </c>
    </row>
    <row r="69" spans="1:41" hidden="1" x14ac:dyDescent="0.3">
      <c r="A69" t="s">
        <v>45</v>
      </c>
      <c r="B69" t="s">
        <v>46</v>
      </c>
      <c r="C69">
        <v>1</v>
      </c>
      <c r="D69" t="s">
        <v>531</v>
      </c>
      <c r="E69">
        <v>1.3</v>
      </c>
      <c r="F69" t="s">
        <v>534</v>
      </c>
      <c r="G69" t="s">
        <v>32</v>
      </c>
      <c r="H69" t="s">
        <v>33</v>
      </c>
      <c r="I69" t="s">
        <v>100</v>
      </c>
      <c r="J69" t="s">
        <v>101</v>
      </c>
      <c r="K69" t="s">
        <v>136</v>
      </c>
      <c r="L69" t="s">
        <v>137</v>
      </c>
      <c r="M69">
        <v>6</v>
      </c>
      <c r="N69" t="s">
        <v>38</v>
      </c>
      <c r="O69">
        <v>21</v>
      </c>
      <c r="P69" t="s">
        <v>316</v>
      </c>
      <c r="Q69" t="s">
        <v>139</v>
      </c>
      <c r="R69" t="s">
        <v>140</v>
      </c>
      <c r="S69" t="s">
        <v>524</v>
      </c>
      <c r="T69">
        <v>2000</v>
      </c>
      <c r="U69" t="s">
        <v>57</v>
      </c>
      <c r="V69">
        <v>2141</v>
      </c>
      <c r="W69" t="s">
        <v>149</v>
      </c>
      <c r="X69">
        <v>0</v>
      </c>
      <c r="Y69" t="s">
        <v>44</v>
      </c>
      <c r="Z69" s="2">
        <v>31553.78</v>
      </c>
      <c r="AA69" s="2"/>
      <c r="AB69" s="2">
        <f t="shared" si="3"/>
        <v>31553.78</v>
      </c>
      <c r="AC69" s="2">
        <v>23000</v>
      </c>
      <c r="AD69" s="2">
        <v>8942.7999999999993</v>
      </c>
      <c r="AE69" s="2">
        <v>8942.7999999999993</v>
      </c>
      <c r="AF69" s="2">
        <v>8942.7999999999993</v>
      </c>
      <c r="AG69" s="2">
        <v>8942.7999999999993</v>
      </c>
      <c r="AH69" s="2">
        <v>8942.7999999999993</v>
      </c>
      <c r="AI69" s="2">
        <f t="shared" si="4"/>
        <v>22610.98</v>
      </c>
      <c r="AJ69" s="2">
        <f t="shared" si="5"/>
        <v>22610.98</v>
      </c>
      <c r="AK69">
        <v>0</v>
      </c>
      <c r="AL69" s="2">
        <v>8553.7800000000007</v>
      </c>
      <c r="AM69">
        <v>0</v>
      </c>
      <c r="AN69">
        <v>0</v>
      </c>
      <c r="AO69" s="2">
        <v>8553.7800000000007</v>
      </c>
    </row>
    <row r="70" spans="1:41" hidden="1" x14ac:dyDescent="0.3">
      <c r="A70" t="s">
        <v>45</v>
      </c>
      <c r="B70" t="s">
        <v>46</v>
      </c>
      <c r="C70">
        <v>1</v>
      </c>
      <c r="D70" t="s">
        <v>531</v>
      </c>
      <c r="E70">
        <v>1.3</v>
      </c>
      <c r="F70" t="s">
        <v>534</v>
      </c>
      <c r="G70" t="s">
        <v>32</v>
      </c>
      <c r="H70" t="s">
        <v>33</v>
      </c>
      <c r="I70" t="s">
        <v>100</v>
      </c>
      <c r="J70" t="s">
        <v>101</v>
      </c>
      <c r="K70" t="s">
        <v>136</v>
      </c>
      <c r="L70" t="s">
        <v>137</v>
      </c>
      <c r="M70">
        <v>6</v>
      </c>
      <c r="N70" t="s">
        <v>38</v>
      </c>
      <c r="O70">
        <v>21</v>
      </c>
      <c r="P70" t="s">
        <v>316</v>
      </c>
      <c r="Q70" t="s">
        <v>139</v>
      </c>
      <c r="R70" t="s">
        <v>140</v>
      </c>
      <c r="S70" t="s">
        <v>524</v>
      </c>
      <c r="T70">
        <v>2000</v>
      </c>
      <c r="U70" t="s">
        <v>57</v>
      </c>
      <c r="V70">
        <v>2151</v>
      </c>
      <c r="W70" t="s">
        <v>317</v>
      </c>
      <c r="X70">
        <v>0</v>
      </c>
      <c r="Y70" t="s">
        <v>44</v>
      </c>
      <c r="Z70">
        <v>420</v>
      </c>
      <c r="AB70" s="2">
        <f t="shared" si="3"/>
        <v>420</v>
      </c>
      <c r="AC70">
        <v>420</v>
      </c>
      <c r="AD70">
        <v>0</v>
      </c>
      <c r="AE70">
        <v>0</v>
      </c>
      <c r="AF70">
        <v>0</v>
      </c>
      <c r="AG70">
        <v>0</v>
      </c>
      <c r="AH70">
        <v>0</v>
      </c>
      <c r="AI70" s="2">
        <f t="shared" si="4"/>
        <v>420</v>
      </c>
      <c r="AJ70" s="2">
        <f t="shared" si="5"/>
        <v>420</v>
      </c>
      <c r="AK70">
        <v>0</v>
      </c>
      <c r="AL70">
        <v>0</v>
      </c>
      <c r="AM70">
        <v>0</v>
      </c>
      <c r="AN70">
        <v>0</v>
      </c>
      <c r="AO70">
        <v>0</v>
      </c>
    </row>
    <row r="71" spans="1:41" hidden="1" x14ac:dyDescent="0.3">
      <c r="A71" t="s">
        <v>45</v>
      </c>
      <c r="B71" t="s">
        <v>46</v>
      </c>
      <c r="C71">
        <v>2</v>
      </c>
      <c r="D71" t="s">
        <v>532</v>
      </c>
      <c r="E71">
        <v>2.2000000000000002</v>
      </c>
      <c r="F71" t="s">
        <v>537</v>
      </c>
      <c r="G71" t="s">
        <v>74</v>
      </c>
      <c r="H71" t="s">
        <v>75</v>
      </c>
      <c r="I71" t="s">
        <v>76</v>
      </c>
      <c r="J71" t="s">
        <v>77</v>
      </c>
      <c r="K71" t="s">
        <v>78</v>
      </c>
      <c r="L71" t="s">
        <v>79</v>
      </c>
      <c r="M71">
        <v>1</v>
      </c>
      <c r="N71" t="s">
        <v>80</v>
      </c>
      <c r="O71">
        <v>16</v>
      </c>
      <c r="P71" t="s">
        <v>89</v>
      </c>
      <c r="Q71" t="s">
        <v>90</v>
      </c>
      <c r="R71" t="s">
        <v>91</v>
      </c>
      <c r="S71" t="s">
        <v>524</v>
      </c>
      <c r="T71">
        <v>2000</v>
      </c>
      <c r="U71" t="s">
        <v>57</v>
      </c>
      <c r="V71">
        <v>2161</v>
      </c>
      <c r="W71" t="s">
        <v>94</v>
      </c>
      <c r="X71">
        <v>0</v>
      </c>
      <c r="Y71" t="s">
        <v>44</v>
      </c>
      <c r="Z71" s="2">
        <v>50900</v>
      </c>
      <c r="AA71" s="2"/>
      <c r="AB71" s="2">
        <f t="shared" si="3"/>
        <v>50900</v>
      </c>
      <c r="AC71">
        <v>0</v>
      </c>
      <c r="AD71" s="2">
        <v>49822</v>
      </c>
      <c r="AE71" s="2">
        <v>49822</v>
      </c>
      <c r="AF71" s="2">
        <v>49822</v>
      </c>
      <c r="AG71" s="2">
        <v>44996.4</v>
      </c>
      <c r="AH71" s="2">
        <v>44996.4</v>
      </c>
      <c r="AI71" s="2">
        <f t="shared" si="4"/>
        <v>1078</v>
      </c>
      <c r="AJ71" s="2">
        <f t="shared" si="5"/>
        <v>1078</v>
      </c>
      <c r="AK71">
        <v>0</v>
      </c>
      <c r="AL71" s="2">
        <v>73000</v>
      </c>
      <c r="AM71">
        <v>0</v>
      </c>
      <c r="AN71" s="2">
        <v>22100</v>
      </c>
      <c r="AO71" s="2">
        <v>50900</v>
      </c>
    </row>
    <row r="72" spans="1:41" hidden="1" x14ac:dyDescent="0.3">
      <c r="A72" t="s">
        <v>45</v>
      </c>
      <c r="B72" t="s">
        <v>46</v>
      </c>
      <c r="C72">
        <v>2</v>
      </c>
      <c r="D72" t="s">
        <v>532</v>
      </c>
      <c r="E72">
        <v>2.1</v>
      </c>
      <c r="F72" t="s">
        <v>536</v>
      </c>
      <c r="G72" t="s">
        <v>172</v>
      </c>
      <c r="H72" t="s">
        <v>173</v>
      </c>
      <c r="I72" t="s">
        <v>100</v>
      </c>
      <c r="J72" t="s">
        <v>101</v>
      </c>
      <c r="K72" t="s">
        <v>102</v>
      </c>
      <c r="L72" t="s">
        <v>103</v>
      </c>
      <c r="M72">
        <v>3</v>
      </c>
      <c r="N72" t="s">
        <v>125</v>
      </c>
      <c r="O72">
        <v>35</v>
      </c>
      <c r="P72" t="s">
        <v>174</v>
      </c>
      <c r="Q72" t="s">
        <v>175</v>
      </c>
      <c r="R72" t="s">
        <v>176</v>
      </c>
      <c r="S72" t="s">
        <v>524</v>
      </c>
      <c r="T72">
        <v>2000</v>
      </c>
      <c r="U72" t="s">
        <v>57</v>
      </c>
      <c r="V72">
        <v>2161</v>
      </c>
      <c r="W72" t="s">
        <v>94</v>
      </c>
      <c r="X72">
        <v>0</v>
      </c>
      <c r="Y72" t="s">
        <v>44</v>
      </c>
      <c r="Z72" s="2">
        <v>175000</v>
      </c>
      <c r="AA72" s="2"/>
      <c r="AB72" s="2">
        <f t="shared" si="3"/>
        <v>175000</v>
      </c>
      <c r="AC72" s="2">
        <v>175000</v>
      </c>
      <c r="AD72" s="2">
        <v>122811.52</v>
      </c>
      <c r="AE72" s="2">
        <v>122811.52</v>
      </c>
      <c r="AF72" s="2">
        <v>122811.52</v>
      </c>
      <c r="AG72" s="2">
        <v>122811.52</v>
      </c>
      <c r="AH72" s="2">
        <v>122811.52</v>
      </c>
      <c r="AI72" s="2">
        <f t="shared" si="4"/>
        <v>52188.479999999996</v>
      </c>
      <c r="AJ72" s="2">
        <f t="shared" si="5"/>
        <v>52188.479999999996</v>
      </c>
      <c r="AK72">
        <v>0</v>
      </c>
      <c r="AL72">
        <v>0</v>
      </c>
      <c r="AM72">
        <v>0</v>
      </c>
      <c r="AN72">
        <v>0</v>
      </c>
      <c r="AO72">
        <v>0</v>
      </c>
    </row>
    <row r="73" spans="1:41" hidden="1" x14ac:dyDescent="0.3">
      <c r="A73" t="s">
        <v>45</v>
      </c>
      <c r="B73" t="s">
        <v>46</v>
      </c>
      <c r="C73">
        <v>2</v>
      </c>
      <c r="D73" t="s">
        <v>532</v>
      </c>
      <c r="E73">
        <v>2.2999999999999998</v>
      </c>
      <c r="F73" t="s">
        <v>538</v>
      </c>
      <c r="G73" t="s">
        <v>177</v>
      </c>
      <c r="H73" t="s">
        <v>178</v>
      </c>
      <c r="I73" t="s">
        <v>100</v>
      </c>
      <c r="J73" t="s">
        <v>101</v>
      </c>
      <c r="K73" t="s">
        <v>102</v>
      </c>
      <c r="L73" t="s">
        <v>103</v>
      </c>
      <c r="M73">
        <v>3</v>
      </c>
      <c r="N73" t="s">
        <v>125</v>
      </c>
      <c r="O73">
        <v>39</v>
      </c>
      <c r="P73" t="s">
        <v>179</v>
      </c>
      <c r="Q73" t="s">
        <v>180</v>
      </c>
      <c r="R73" t="s">
        <v>181</v>
      </c>
      <c r="S73" t="s">
        <v>524</v>
      </c>
      <c r="T73">
        <v>2000</v>
      </c>
      <c r="U73" t="s">
        <v>57</v>
      </c>
      <c r="V73">
        <v>2161</v>
      </c>
      <c r="W73" t="s">
        <v>94</v>
      </c>
      <c r="X73">
        <v>0</v>
      </c>
      <c r="Y73" t="s">
        <v>44</v>
      </c>
      <c r="Z73" s="2">
        <v>350000</v>
      </c>
      <c r="AA73" s="2"/>
      <c r="AB73" s="2">
        <f t="shared" si="3"/>
        <v>350000</v>
      </c>
      <c r="AC73" s="2">
        <v>650000</v>
      </c>
      <c r="AD73" s="2">
        <v>336287.83</v>
      </c>
      <c r="AE73" s="2">
        <v>336287.83</v>
      </c>
      <c r="AF73" s="2">
        <v>326288.63</v>
      </c>
      <c r="AG73" s="2">
        <v>326288.63</v>
      </c>
      <c r="AH73" s="2">
        <v>326288.63</v>
      </c>
      <c r="AI73" s="2">
        <f t="shared" si="4"/>
        <v>13712.169999999984</v>
      </c>
      <c r="AJ73" s="2">
        <f t="shared" si="5"/>
        <v>13712.169999999984</v>
      </c>
      <c r="AK73">
        <v>0</v>
      </c>
      <c r="AL73">
        <v>0</v>
      </c>
      <c r="AM73">
        <v>0</v>
      </c>
      <c r="AN73" s="2">
        <v>300000</v>
      </c>
      <c r="AO73" s="2">
        <v>-300000</v>
      </c>
    </row>
    <row r="74" spans="1:41" hidden="1" x14ac:dyDescent="0.3">
      <c r="A74" t="s">
        <v>45</v>
      </c>
      <c r="B74" t="s">
        <v>46</v>
      </c>
      <c r="C74">
        <v>1</v>
      </c>
      <c r="D74" t="s">
        <v>531</v>
      </c>
      <c r="E74">
        <v>1.3</v>
      </c>
      <c r="F74" t="s">
        <v>534</v>
      </c>
      <c r="G74" t="s">
        <v>32</v>
      </c>
      <c r="H74" t="s">
        <v>33</v>
      </c>
      <c r="I74" t="s">
        <v>76</v>
      </c>
      <c r="J74" t="s">
        <v>77</v>
      </c>
      <c r="K74" t="s">
        <v>78</v>
      </c>
      <c r="L74" t="s">
        <v>79</v>
      </c>
      <c r="M74">
        <v>1</v>
      </c>
      <c r="N74" t="s">
        <v>80</v>
      </c>
      <c r="O74">
        <v>14</v>
      </c>
      <c r="P74" t="s">
        <v>281</v>
      </c>
      <c r="Q74" t="s">
        <v>90</v>
      </c>
      <c r="R74" t="s">
        <v>91</v>
      </c>
      <c r="S74" t="s">
        <v>524</v>
      </c>
      <c r="T74">
        <v>2000</v>
      </c>
      <c r="U74" t="s">
        <v>57</v>
      </c>
      <c r="V74">
        <v>2161</v>
      </c>
      <c r="W74" t="s">
        <v>94</v>
      </c>
      <c r="X74">
        <v>0</v>
      </c>
      <c r="Y74" t="s">
        <v>44</v>
      </c>
      <c r="Z74" s="2">
        <v>31400</v>
      </c>
      <c r="AA74" s="2"/>
      <c r="AB74" s="2">
        <f t="shared" si="3"/>
        <v>31400</v>
      </c>
      <c r="AC74">
        <v>0</v>
      </c>
      <c r="AD74" s="2">
        <v>5588.88</v>
      </c>
      <c r="AE74" s="2">
        <v>5588.88</v>
      </c>
      <c r="AF74" s="2">
        <v>5588.88</v>
      </c>
      <c r="AG74">
        <v>0</v>
      </c>
      <c r="AH74">
        <v>0</v>
      </c>
      <c r="AI74" s="2">
        <f t="shared" si="4"/>
        <v>25811.119999999999</v>
      </c>
      <c r="AJ74" s="2">
        <f t="shared" si="5"/>
        <v>25811.119999999999</v>
      </c>
      <c r="AK74" s="2">
        <v>15700</v>
      </c>
      <c r="AL74" s="2">
        <v>15700</v>
      </c>
      <c r="AM74">
        <v>0</v>
      </c>
      <c r="AN74">
        <v>0</v>
      </c>
      <c r="AO74" s="2">
        <v>31400</v>
      </c>
    </row>
    <row r="75" spans="1:41" hidden="1" x14ac:dyDescent="0.3">
      <c r="A75" t="s">
        <v>45</v>
      </c>
      <c r="B75" t="s">
        <v>46</v>
      </c>
      <c r="C75">
        <v>1</v>
      </c>
      <c r="D75" t="s">
        <v>531</v>
      </c>
      <c r="E75">
        <v>1.3</v>
      </c>
      <c r="F75" t="s">
        <v>534</v>
      </c>
      <c r="G75" t="s">
        <v>32</v>
      </c>
      <c r="H75" t="s">
        <v>33</v>
      </c>
      <c r="I75" t="s">
        <v>100</v>
      </c>
      <c r="J75" t="s">
        <v>101</v>
      </c>
      <c r="K75" t="s">
        <v>136</v>
      </c>
      <c r="L75" t="s">
        <v>137</v>
      </c>
      <c r="M75">
        <v>6</v>
      </c>
      <c r="N75" t="s">
        <v>38</v>
      </c>
      <c r="O75">
        <v>21</v>
      </c>
      <c r="P75" t="s">
        <v>316</v>
      </c>
      <c r="Q75" t="s">
        <v>139</v>
      </c>
      <c r="R75" t="s">
        <v>140</v>
      </c>
      <c r="S75" t="s">
        <v>524</v>
      </c>
      <c r="T75">
        <v>2000</v>
      </c>
      <c r="U75" t="s">
        <v>57</v>
      </c>
      <c r="V75">
        <v>2161</v>
      </c>
      <c r="W75" t="s">
        <v>94</v>
      </c>
      <c r="X75">
        <v>0</v>
      </c>
      <c r="Y75" t="s">
        <v>44</v>
      </c>
      <c r="Z75" s="2">
        <v>1828856.1</v>
      </c>
      <c r="AA75" s="2"/>
      <c r="AB75" s="2">
        <f t="shared" si="3"/>
        <v>1828856.1</v>
      </c>
      <c r="AC75" s="2">
        <v>1828856.1</v>
      </c>
      <c r="AD75" s="2">
        <v>372448.84</v>
      </c>
      <c r="AE75" s="2">
        <v>338953.84</v>
      </c>
      <c r="AF75" s="2">
        <v>335275.48</v>
      </c>
      <c r="AG75" s="2">
        <v>335275.48</v>
      </c>
      <c r="AH75" s="2">
        <v>335275.48</v>
      </c>
      <c r="AI75" s="2">
        <f t="shared" si="4"/>
        <v>1456407.26</v>
      </c>
      <c r="AJ75" s="2">
        <f t="shared" si="5"/>
        <v>1489902.26</v>
      </c>
      <c r="AK75">
        <v>0</v>
      </c>
      <c r="AL75">
        <v>0</v>
      </c>
      <c r="AM75">
        <v>0</v>
      </c>
      <c r="AN75">
        <v>0</v>
      </c>
      <c r="AO75">
        <v>0</v>
      </c>
    </row>
    <row r="76" spans="1:41" hidden="1" x14ac:dyDescent="0.3">
      <c r="A76" t="s">
        <v>45</v>
      </c>
      <c r="B76" t="s">
        <v>46</v>
      </c>
      <c r="C76">
        <v>1</v>
      </c>
      <c r="D76" t="s">
        <v>531</v>
      </c>
      <c r="E76">
        <v>1.3</v>
      </c>
      <c r="F76" t="s">
        <v>534</v>
      </c>
      <c r="G76" t="s">
        <v>32</v>
      </c>
      <c r="H76" t="s">
        <v>33</v>
      </c>
      <c r="I76" t="s">
        <v>100</v>
      </c>
      <c r="J76" t="s">
        <v>101</v>
      </c>
      <c r="K76" t="s">
        <v>102</v>
      </c>
      <c r="L76" t="s">
        <v>103</v>
      </c>
      <c r="M76">
        <v>3</v>
      </c>
      <c r="N76" t="s">
        <v>125</v>
      </c>
      <c r="O76">
        <v>33</v>
      </c>
      <c r="P76" t="s">
        <v>347</v>
      </c>
      <c r="Q76" t="s">
        <v>348</v>
      </c>
      <c r="R76" t="s">
        <v>349</v>
      </c>
      <c r="S76" t="s">
        <v>524</v>
      </c>
      <c r="T76">
        <v>2000</v>
      </c>
      <c r="U76" t="s">
        <v>57</v>
      </c>
      <c r="V76">
        <v>2161</v>
      </c>
      <c r="W76" t="s">
        <v>94</v>
      </c>
      <c r="X76">
        <v>0</v>
      </c>
      <c r="Y76" t="s">
        <v>44</v>
      </c>
      <c r="Z76" s="2">
        <v>1249162.48</v>
      </c>
      <c r="AA76" s="2"/>
      <c r="AB76" s="2">
        <f t="shared" si="3"/>
        <v>1249162.48</v>
      </c>
      <c r="AC76" s="2">
        <v>1250000</v>
      </c>
      <c r="AD76" s="2">
        <v>1235398.48</v>
      </c>
      <c r="AE76" s="2">
        <v>1220782.48</v>
      </c>
      <c r="AF76" s="2">
        <v>1220782.48</v>
      </c>
      <c r="AG76" s="2">
        <v>1220782.48</v>
      </c>
      <c r="AH76" s="2">
        <v>1220782.48</v>
      </c>
      <c r="AI76" s="2">
        <f t="shared" si="4"/>
        <v>13764</v>
      </c>
      <c r="AJ76" s="2">
        <f t="shared" si="5"/>
        <v>28380</v>
      </c>
      <c r="AK76">
        <v>0</v>
      </c>
      <c r="AL76">
        <v>0</v>
      </c>
      <c r="AM76">
        <v>0</v>
      </c>
      <c r="AN76">
        <v>837.52</v>
      </c>
      <c r="AO76">
        <v>-837.52</v>
      </c>
    </row>
    <row r="77" spans="1:41" hidden="1" x14ac:dyDescent="0.3">
      <c r="A77" t="s">
        <v>45</v>
      </c>
      <c r="B77" t="s">
        <v>46</v>
      </c>
      <c r="C77">
        <v>2</v>
      </c>
      <c r="D77" t="s">
        <v>532</v>
      </c>
      <c r="E77">
        <v>2.7</v>
      </c>
      <c r="F77" t="s">
        <v>189</v>
      </c>
      <c r="G77" t="s">
        <v>188</v>
      </c>
      <c r="H77" t="s">
        <v>189</v>
      </c>
      <c r="I77" t="s">
        <v>100</v>
      </c>
      <c r="J77" t="s">
        <v>101</v>
      </c>
      <c r="K77" t="s">
        <v>211</v>
      </c>
      <c r="L77" t="s">
        <v>212</v>
      </c>
      <c r="M77">
        <v>4</v>
      </c>
      <c r="N77" t="s">
        <v>53</v>
      </c>
      <c r="O77">
        <v>48</v>
      </c>
      <c r="P77" t="s">
        <v>213</v>
      </c>
      <c r="Q77" t="s">
        <v>214</v>
      </c>
      <c r="R77" t="s">
        <v>215</v>
      </c>
      <c r="S77" t="s">
        <v>524</v>
      </c>
      <c r="T77">
        <v>2000</v>
      </c>
      <c r="U77" t="s">
        <v>57</v>
      </c>
      <c r="V77">
        <v>2171</v>
      </c>
      <c r="W77" t="s">
        <v>216</v>
      </c>
      <c r="X77">
        <v>0</v>
      </c>
      <c r="Y77" t="s">
        <v>44</v>
      </c>
      <c r="Z77" s="2">
        <v>30000</v>
      </c>
      <c r="AA77" s="2"/>
      <c r="AB77" s="2">
        <f t="shared" si="3"/>
        <v>30000</v>
      </c>
      <c r="AC77" s="2">
        <v>30000</v>
      </c>
      <c r="AD77">
        <v>0</v>
      </c>
      <c r="AE77">
        <v>0</v>
      </c>
      <c r="AF77">
        <v>0</v>
      </c>
      <c r="AG77">
        <v>0</v>
      </c>
      <c r="AH77">
        <v>0</v>
      </c>
      <c r="AI77" s="2">
        <f t="shared" si="4"/>
        <v>30000</v>
      </c>
      <c r="AJ77" s="2">
        <f t="shared" si="5"/>
        <v>30000</v>
      </c>
      <c r="AK77">
        <v>0</v>
      </c>
      <c r="AL77">
        <v>0</v>
      </c>
      <c r="AM77">
        <v>0</v>
      </c>
      <c r="AN77">
        <v>0</v>
      </c>
      <c r="AO77">
        <v>0</v>
      </c>
    </row>
    <row r="78" spans="1:41" hidden="1" x14ac:dyDescent="0.3">
      <c r="A78" t="s">
        <v>45</v>
      </c>
      <c r="B78" t="s">
        <v>46</v>
      </c>
      <c r="C78">
        <v>1</v>
      </c>
      <c r="D78" t="s">
        <v>531</v>
      </c>
      <c r="E78">
        <v>1.3</v>
      </c>
      <c r="F78" t="s">
        <v>534</v>
      </c>
      <c r="G78" t="s">
        <v>32</v>
      </c>
      <c r="H78" t="s">
        <v>33</v>
      </c>
      <c r="I78" t="s">
        <v>283</v>
      </c>
      <c r="J78" t="s">
        <v>284</v>
      </c>
      <c r="K78" t="s">
        <v>78</v>
      </c>
      <c r="L78" t="s">
        <v>79</v>
      </c>
      <c r="M78">
        <v>1</v>
      </c>
      <c r="N78" t="s">
        <v>80</v>
      </c>
      <c r="O78">
        <v>15</v>
      </c>
      <c r="P78" t="s">
        <v>285</v>
      </c>
      <c r="Q78" t="s">
        <v>90</v>
      </c>
      <c r="R78" t="s">
        <v>91</v>
      </c>
      <c r="S78" t="s">
        <v>524</v>
      </c>
      <c r="T78">
        <v>2000</v>
      </c>
      <c r="U78" t="s">
        <v>57</v>
      </c>
      <c r="V78">
        <v>2171</v>
      </c>
      <c r="W78" t="s">
        <v>216</v>
      </c>
      <c r="X78">
        <v>0</v>
      </c>
      <c r="Y78" t="s">
        <v>44</v>
      </c>
      <c r="Z78" s="2">
        <v>300000</v>
      </c>
      <c r="AA78" s="2"/>
      <c r="AB78" s="2">
        <f t="shared" si="3"/>
        <v>300000</v>
      </c>
      <c r="AC78" s="2">
        <v>300000</v>
      </c>
      <c r="AD78" s="2">
        <v>295800</v>
      </c>
      <c r="AE78" s="2">
        <v>295800</v>
      </c>
      <c r="AF78">
        <v>0</v>
      </c>
      <c r="AG78">
        <v>0</v>
      </c>
      <c r="AH78">
        <v>0</v>
      </c>
      <c r="AI78" s="2">
        <f t="shared" si="4"/>
        <v>4200</v>
      </c>
      <c r="AJ78" s="2">
        <f t="shared" si="5"/>
        <v>4200</v>
      </c>
      <c r="AK78">
        <v>0</v>
      </c>
      <c r="AL78">
        <v>0</v>
      </c>
      <c r="AM78">
        <v>0</v>
      </c>
      <c r="AN78">
        <v>0</v>
      </c>
      <c r="AO78">
        <v>0</v>
      </c>
    </row>
    <row r="79" spans="1:41" hidden="1" x14ac:dyDescent="0.3">
      <c r="A79" t="s">
        <v>45</v>
      </c>
      <c r="B79" t="s">
        <v>46</v>
      </c>
      <c r="C79">
        <v>1</v>
      </c>
      <c r="D79" t="s">
        <v>531</v>
      </c>
      <c r="E79">
        <v>1.7</v>
      </c>
      <c r="F79" t="s">
        <v>535</v>
      </c>
      <c r="G79" t="s">
        <v>220</v>
      </c>
      <c r="H79" t="s">
        <v>221</v>
      </c>
      <c r="I79" t="s">
        <v>49</v>
      </c>
      <c r="J79" t="s">
        <v>50</v>
      </c>
      <c r="K79" t="s">
        <v>222</v>
      </c>
      <c r="L79" t="s">
        <v>223</v>
      </c>
      <c r="M79">
        <v>7</v>
      </c>
      <c r="N79" t="s">
        <v>224</v>
      </c>
      <c r="O79">
        <v>41</v>
      </c>
      <c r="P79" t="s">
        <v>230</v>
      </c>
      <c r="Q79" t="s">
        <v>226</v>
      </c>
      <c r="R79" t="s">
        <v>227</v>
      </c>
      <c r="S79" t="s">
        <v>524</v>
      </c>
      <c r="T79">
        <v>2000</v>
      </c>
      <c r="U79" t="s">
        <v>57</v>
      </c>
      <c r="V79">
        <v>2181</v>
      </c>
      <c r="W79" t="s">
        <v>231</v>
      </c>
      <c r="X79">
        <v>0</v>
      </c>
      <c r="Y79" t="s">
        <v>44</v>
      </c>
      <c r="Z79" s="2">
        <v>60000</v>
      </c>
      <c r="AA79" s="2"/>
      <c r="AB79" s="2">
        <f t="shared" si="3"/>
        <v>60000</v>
      </c>
      <c r="AC79">
        <v>0</v>
      </c>
      <c r="AD79" s="2">
        <v>56372.37</v>
      </c>
      <c r="AE79" s="2">
        <v>56372.37</v>
      </c>
      <c r="AF79" s="2">
        <v>56372.37</v>
      </c>
      <c r="AG79" s="2">
        <v>56372.37</v>
      </c>
      <c r="AH79" s="2">
        <v>56372.37</v>
      </c>
      <c r="AI79" s="2">
        <f t="shared" si="4"/>
        <v>3627.6299999999974</v>
      </c>
      <c r="AJ79" s="2">
        <f t="shared" si="5"/>
        <v>3627.6299999999974</v>
      </c>
      <c r="AK79">
        <v>0</v>
      </c>
      <c r="AL79" s="2">
        <v>60000</v>
      </c>
      <c r="AM79">
        <v>0</v>
      </c>
      <c r="AN79">
        <v>0</v>
      </c>
      <c r="AO79" s="2">
        <v>60000</v>
      </c>
    </row>
    <row r="80" spans="1:41" hidden="1" x14ac:dyDescent="0.3">
      <c r="A80" t="s">
        <v>45</v>
      </c>
      <c r="B80" t="s">
        <v>46</v>
      </c>
      <c r="C80">
        <v>1</v>
      </c>
      <c r="D80" t="s">
        <v>531</v>
      </c>
      <c r="E80">
        <v>1.3</v>
      </c>
      <c r="F80" t="s">
        <v>534</v>
      </c>
      <c r="G80" t="s">
        <v>32</v>
      </c>
      <c r="H80" t="s">
        <v>33</v>
      </c>
      <c r="I80" t="s">
        <v>34</v>
      </c>
      <c r="J80" t="s">
        <v>35</v>
      </c>
      <c r="K80" t="s">
        <v>36</v>
      </c>
      <c r="L80" t="s">
        <v>37</v>
      </c>
      <c r="M80">
        <v>6</v>
      </c>
      <c r="N80" t="s">
        <v>38</v>
      </c>
      <c r="O80">
        <v>20</v>
      </c>
      <c r="P80" t="s">
        <v>276</v>
      </c>
      <c r="Q80" t="s">
        <v>277</v>
      </c>
      <c r="R80" t="s">
        <v>278</v>
      </c>
      <c r="S80" t="s">
        <v>524</v>
      </c>
      <c r="T80">
        <v>2000</v>
      </c>
      <c r="U80" t="s">
        <v>57</v>
      </c>
      <c r="V80">
        <v>2181</v>
      </c>
      <c r="W80" t="s">
        <v>231</v>
      </c>
      <c r="X80">
        <v>0</v>
      </c>
      <c r="Y80" t="s">
        <v>44</v>
      </c>
      <c r="Z80" s="2">
        <v>6776370</v>
      </c>
      <c r="AA80" s="2"/>
      <c r="AB80" s="2">
        <f t="shared" si="3"/>
        <v>6776370</v>
      </c>
      <c r="AC80" s="2">
        <v>2000000</v>
      </c>
      <c r="AD80" s="2">
        <v>3902272</v>
      </c>
      <c r="AE80" s="2">
        <v>3855872</v>
      </c>
      <c r="AF80" s="2">
        <v>3842872</v>
      </c>
      <c r="AG80" s="2">
        <v>3786032</v>
      </c>
      <c r="AH80" s="2">
        <v>3786032</v>
      </c>
      <c r="AI80" s="2">
        <f t="shared" si="4"/>
        <v>2874098</v>
      </c>
      <c r="AJ80" s="2">
        <f t="shared" si="5"/>
        <v>2920498</v>
      </c>
      <c r="AK80" s="2">
        <v>800000</v>
      </c>
      <c r="AL80" s="2">
        <v>4000000</v>
      </c>
      <c r="AM80">
        <v>0</v>
      </c>
      <c r="AN80" s="2">
        <v>23630</v>
      </c>
      <c r="AO80" s="2">
        <v>4776370</v>
      </c>
    </row>
    <row r="81" spans="1:41" hidden="1" x14ac:dyDescent="0.3">
      <c r="A81" t="s">
        <v>45</v>
      </c>
      <c r="B81" t="s">
        <v>46</v>
      </c>
      <c r="C81">
        <v>1</v>
      </c>
      <c r="D81" t="s">
        <v>531</v>
      </c>
      <c r="E81">
        <v>1.7</v>
      </c>
      <c r="F81" t="s">
        <v>535</v>
      </c>
      <c r="G81" t="s">
        <v>123</v>
      </c>
      <c r="H81" t="s">
        <v>124</v>
      </c>
      <c r="I81" t="s">
        <v>100</v>
      </c>
      <c r="J81" t="s">
        <v>101</v>
      </c>
      <c r="K81" t="s">
        <v>78</v>
      </c>
      <c r="L81" t="s">
        <v>79</v>
      </c>
      <c r="M81">
        <v>3</v>
      </c>
      <c r="N81" t="s">
        <v>125</v>
      </c>
      <c r="O81">
        <v>11</v>
      </c>
      <c r="P81" t="s">
        <v>126</v>
      </c>
      <c r="Q81" t="s">
        <v>127</v>
      </c>
      <c r="R81" t="s">
        <v>128</v>
      </c>
      <c r="S81" t="s">
        <v>524</v>
      </c>
      <c r="T81">
        <v>2000</v>
      </c>
      <c r="U81" t="s">
        <v>57</v>
      </c>
      <c r="V81">
        <v>2211</v>
      </c>
      <c r="W81" t="s">
        <v>130</v>
      </c>
      <c r="X81">
        <v>0</v>
      </c>
      <c r="Y81" t="s">
        <v>44</v>
      </c>
      <c r="Z81" s="2">
        <v>300000</v>
      </c>
      <c r="AA81" s="2"/>
      <c r="AB81" s="2">
        <f t="shared" si="3"/>
        <v>300000</v>
      </c>
      <c r="AC81" s="2">
        <v>150000</v>
      </c>
      <c r="AD81" s="2">
        <v>126073.55</v>
      </c>
      <c r="AE81" s="2">
        <v>113777.55</v>
      </c>
      <c r="AF81" s="2">
        <v>113777.55</v>
      </c>
      <c r="AG81" s="2">
        <v>113777.55</v>
      </c>
      <c r="AH81" s="2">
        <v>113777.55</v>
      </c>
      <c r="AI81" s="2">
        <f t="shared" si="4"/>
        <v>173926.45</v>
      </c>
      <c r="AJ81" s="2">
        <f t="shared" si="5"/>
        <v>186222.45</v>
      </c>
      <c r="AK81">
        <v>0</v>
      </c>
      <c r="AL81" s="2">
        <v>150000</v>
      </c>
      <c r="AM81">
        <v>0</v>
      </c>
      <c r="AN81">
        <v>0</v>
      </c>
      <c r="AO81" s="2">
        <v>150000</v>
      </c>
    </row>
    <row r="82" spans="1:41" hidden="1" x14ac:dyDescent="0.3">
      <c r="A82" t="s">
        <v>45</v>
      </c>
      <c r="B82" t="s">
        <v>46</v>
      </c>
      <c r="C82">
        <v>2</v>
      </c>
      <c r="D82" t="s">
        <v>532</v>
      </c>
      <c r="E82">
        <v>2.7</v>
      </c>
      <c r="F82" t="s">
        <v>189</v>
      </c>
      <c r="G82" t="s">
        <v>188</v>
      </c>
      <c r="H82" t="s">
        <v>189</v>
      </c>
      <c r="I82" t="s">
        <v>100</v>
      </c>
      <c r="J82" t="s">
        <v>101</v>
      </c>
      <c r="K82" t="s">
        <v>211</v>
      </c>
      <c r="L82" t="s">
        <v>212</v>
      </c>
      <c r="M82">
        <v>4</v>
      </c>
      <c r="N82" t="s">
        <v>53</v>
      </c>
      <c r="O82">
        <v>48</v>
      </c>
      <c r="P82" t="s">
        <v>213</v>
      </c>
      <c r="Q82" t="s">
        <v>214</v>
      </c>
      <c r="R82" t="s">
        <v>215</v>
      </c>
      <c r="S82" t="s">
        <v>524</v>
      </c>
      <c r="T82">
        <v>2000</v>
      </c>
      <c r="U82" t="s">
        <v>57</v>
      </c>
      <c r="V82">
        <v>2211</v>
      </c>
      <c r="W82" t="s">
        <v>130</v>
      </c>
      <c r="X82">
        <v>0</v>
      </c>
      <c r="Y82" t="s">
        <v>44</v>
      </c>
      <c r="Z82" s="2">
        <v>600000</v>
      </c>
      <c r="AA82" s="2"/>
      <c r="AB82" s="2">
        <f t="shared" si="3"/>
        <v>600000</v>
      </c>
      <c r="AC82">
        <v>0</v>
      </c>
      <c r="AD82" s="2">
        <v>599986.80000000005</v>
      </c>
      <c r="AE82" s="2">
        <v>599986.80000000005</v>
      </c>
      <c r="AF82" s="2">
        <v>599986.80000000005</v>
      </c>
      <c r="AG82" s="2">
        <v>599986.80000000005</v>
      </c>
      <c r="AH82" s="2">
        <v>599986.80000000005</v>
      </c>
      <c r="AI82" s="2">
        <f t="shared" si="4"/>
        <v>13.199999999953434</v>
      </c>
      <c r="AJ82" s="2">
        <f t="shared" si="5"/>
        <v>13.199999999953434</v>
      </c>
      <c r="AK82">
        <v>0</v>
      </c>
      <c r="AL82" s="2">
        <v>600000</v>
      </c>
      <c r="AM82">
        <v>0</v>
      </c>
      <c r="AN82">
        <v>0</v>
      </c>
      <c r="AO82" s="2">
        <v>600000</v>
      </c>
    </row>
    <row r="83" spans="1:41" hidden="1" x14ac:dyDescent="0.3">
      <c r="A83" t="s">
        <v>45</v>
      </c>
      <c r="B83" t="s">
        <v>46</v>
      </c>
      <c r="C83">
        <v>1</v>
      </c>
      <c r="D83" t="s">
        <v>531</v>
      </c>
      <c r="E83">
        <v>1.7</v>
      </c>
      <c r="F83" t="s">
        <v>535</v>
      </c>
      <c r="G83" t="s">
        <v>220</v>
      </c>
      <c r="H83" t="s">
        <v>221</v>
      </c>
      <c r="I83" t="s">
        <v>49</v>
      </c>
      <c r="J83" t="s">
        <v>50</v>
      </c>
      <c r="K83" t="s">
        <v>222</v>
      </c>
      <c r="L83" t="s">
        <v>223</v>
      </c>
      <c r="M83">
        <v>7</v>
      </c>
      <c r="N83" t="s">
        <v>224</v>
      </c>
      <c r="O83">
        <v>41</v>
      </c>
      <c r="P83" t="s">
        <v>230</v>
      </c>
      <c r="Q83" t="s">
        <v>226</v>
      </c>
      <c r="R83" t="s">
        <v>227</v>
      </c>
      <c r="S83" t="s">
        <v>524</v>
      </c>
      <c r="T83">
        <v>2000</v>
      </c>
      <c r="U83" t="s">
        <v>57</v>
      </c>
      <c r="V83">
        <v>2211</v>
      </c>
      <c r="W83" t="s">
        <v>130</v>
      </c>
      <c r="X83">
        <v>0</v>
      </c>
      <c r="Y83" t="s">
        <v>44</v>
      </c>
      <c r="Z83" s="2">
        <v>390000</v>
      </c>
      <c r="AA83" s="2"/>
      <c r="AB83" s="2">
        <f t="shared" si="3"/>
        <v>390000</v>
      </c>
      <c r="AC83" s="2">
        <v>390000</v>
      </c>
      <c r="AD83" s="2">
        <v>350836.2</v>
      </c>
      <c r="AE83" s="2">
        <v>350836.2</v>
      </c>
      <c r="AF83" s="2">
        <v>229424.8</v>
      </c>
      <c r="AG83" s="2">
        <v>229424.8</v>
      </c>
      <c r="AH83" s="2">
        <v>229424.8</v>
      </c>
      <c r="AI83" s="2">
        <f t="shared" si="4"/>
        <v>39163.799999999988</v>
      </c>
      <c r="AJ83" s="2">
        <f t="shared" si="5"/>
        <v>39163.799999999988</v>
      </c>
      <c r="AK83">
        <v>0</v>
      </c>
      <c r="AL83">
        <v>0</v>
      </c>
      <c r="AM83">
        <v>0</v>
      </c>
      <c r="AN83">
        <v>0</v>
      </c>
      <c r="AO83">
        <v>0</v>
      </c>
    </row>
    <row r="84" spans="1:41" hidden="1" x14ac:dyDescent="0.3">
      <c r="A84" t="s">
        <v>45</v>
      </c>
      <c r="B84" t="s">
        <v>46</v>
      </c>
      <c r="C84">
        <v>1</v>
      </c>
      <c r="D84" t="s">
        <v>531</v>
      </c>
      <c r="E84">
        <v>1.3</v>
      </c>
      <c r="F84" t="s">
        <v>534</v>
      </c>
      <c r="G84" t="s">
        <v>238</v>
      </c>
      <c r="H84" t="s">
        <v>239</v>
      </c>
      <c r="I84" t="s">
        <v>240</v>
      </c>
      <c r="J84" t="s">
        <v>241</v>
      </c>
      <c r="K84" t="s">
        <v>242</v>
      </c>
      <c r="L84" t="s">
        <v>243</v>
      </c>
      <c r="M84">
        <v>1</v>
      </c>
      <c r="N84" t="s">
        <v>80</v>
      </c>
      <c r="O84">
        <v>17</v>
      </c>
      <c r="P84" t="s">
        <v>244</v>
      </c>
      <c r="Q84" t="s">
        <v>245</v>
      </c>
      <c r="R84" t="s">
        <v>246</v>
      </c>
      <c r="S84" t="s">
        <v>524</v>
      </c>
      <c r="T84">
        <v>2000</v>
      </c>
      <c r="U84" t="s">
        <v>57</v>
      </c>
      <c r="V84">
        <v>2211</v>
      </c>
      <c r="W84" t="s">
        <v>130</v>
      </c>
      <c r="X84">
        <v>0</v>
      </c>
      <c r="Y84" t="s">
        <v>44</v>
      </c>
      <c r="Z84" s="2">
        <v>85000</v>
      </c>
      <c r="AA84" s="2"/>
      <c r="AB84" s="2">
        <f t="shared" si="3"/>
        <v>85000</v>
      </c>
      <c r="AC84" s="2">
        <v>25000</v>
      </c>
      <c r="AD84">
        <v>0</v>
      </c>
      <c r="AE84">
        <v>0</v>
      </c>
      <c r="AF84">
        <v>0</v>
      </c>
      <c r="AG84">
        <v>0</v>
      </c>
      <c r="AH84">
        <v>0</v>
      </c>
      <c r="AI84" s="2">
        <f t="shared" si="4"/>
        <v>85000</v>
      </c>
      <c r="AJ84" s="2">
        <f t="shared" si="5"/>
        <v>85000</v>
      </c>
      <c r="AK84" s="2">
        <v>60000</v>
      </c>
      <c r="AL84">
        <v>0</v>
      </c>
      <c r="AM84">
        <v>0</v>
      </c>
      <c r="AN84">
        <v>0</v>
      </c>
      <c r="AO84" s="2">
        <v>60000</v>
      </c>
    </row>
    <row r="85" spans="1:41" hidden="1" x14ac:dyDescent="0.3">
      <c r="A85" t="s">
        <v>45</v>
      </c>
      <c r="B85" t="s">
        <v>46</v>
      </c>
      <c r="C85">
        <v>1</v>
      </c>
      <c r="D85" t="s">
        <v>531</v>
      </c>
      <c r="E85">
        <v>1.3</v>
      </c>
      <c r="F85" t="s">
        <v>534</v>
      </c>
      <c r="G85" t="s">
        <v>32</v>
      </c>
      <c r="H85" t="s">
        <v>33</v>
      </c>
      <c r="I85" t="s">
        <v>34</v>
      </c>
      <c r="J85" t="s">
        <v>35</v>
      </c>
      <c r="K85" t="s">
        <v>36</v>
      </c>
      <c r="L85" t="s">
        <v>37</v>
      </c>
      <c r="M85">
        <v>6</v>
      </c>
      <c r="N85" t="s">
        <v>38</v>
      </c>
      <c r="O85">
        <v>18</v>
      </c>
      <c r="P85" t="s">
        <v>252</v>
      </c>
      <c r="Q85" t="s">
        <v>253</v>
      </c>
      <c r="R85" t="s">
        <v>254</v>
      </c>
      <c r="S85" t="s">
        <v>524</v>
      </c>
      <c r="T85">
        <v>2000</v>
      </c>
      <c r="U85" t="s">
        <v>57</v>
      </c>
      <c r="V85">
        <v>2211</v>
      </c>
      <c r="W85" t="s">
        <v>130</v>
      </c>
      <c r="X85">
        <v>0</v>
      </c>
      <c r="Y85" t="s">
        <v>44</v>
      </c>
      <c r="Z85" s="2">
        <v>40636</v>
      </c>
      <c r="AA85" s="2"/>
      <c r="AB85" s="2">
        <f t="shared" si="3"/>
        <v>40636</v>
      </c>
      <c r="AC85" s="2">
        <v>2545</v>
      </c>
      <c r="AD85" s="2">
        <v>32322.78</v>
      </c>
      <c r="AE85" s="2">
        <v>32322.78</v>
      </c>
      <c r="AF85" s="2">
        <v>32322.78</v>
      </c>
      <c r="AG85" s="2">
        <v>32322.78</v>
      </c>
      <c r="AH85" s="2">
        <v>32322.78</v>
      </c>
      <c r="AI85" s="2">
        <f t="shared" si="4"/>
        <v>8313.2200000000012</v>
      </c>
      <c r="AJ85" s="2">
        <f t="shared" si="5"/>
        <v>8313.2200000000012</v>
      </c>
      <c r="AK85" s="2">
        <v>20000</v>
      </c>
      <c r="AL85" s="2">
        <v>18091</v>
      </c>
      <c r="AM85">
        <v>0</v>
      </c>
      <c r="AN85">
        <v>0</v>
      </c>
      <c r="AO85" s="2">
        <v>38091</v>
      </c>
    </row>
    <row r="86" spans="1:41" hidden="1" x14ac:dyDescent="0.3">
      <c r="A86" t="s">
        <v>45</v>
      </c>
      <c r="B86" t="s">
        <v>46</v>
      </c>
      <c r="C86">
        <v>1</v>
      </c>
      <c r="D86" t="s">
        <v>531</v>
      </c>
      <c r="E86">
        <v>1.3</v>
      </c>
      <c r="F86" t="s">
        <v>534</v>
      </c>
      <c r="G86" t="s">
        <v>32</v>
      </c>
      <c r="H86" t="s">
        <v>33</v>
      </c>
      <c r="I86" t="s">
        <v>100</v>
      </c>
      <c r="J86" t="s">
        <v>101</v>
      </c>
      <c r="K86" t="s">
        <v>287</v>
      </c>
      <c r="L86" t="s">
        <v>288</v>
      </c>
      <c r="M86">
        <v>5</v>
      </c>
      <c r="N86" t="s">
        <v>198</v>
      </c>
      <c r="O86">
        <v>2</v>
      </c>
      <c r="P86" t="s">
        <v>298</v>
      </c>
      <c r="Q86" t="s">
        <v>299</v>
      </c>
      <c r="R86" t="s">
        <v>300</v>
      </c>
      <c r="S86" t="s">
        <v>524</v>
      </c>
      <c r="T86">
        <v>2000</v>
      </c>
      <c r="U86" t="s">
        <v>57</v>
      </c>
      <c r="V86">
        <v>2211</v>
      </c>
      <c r="W86" t="s">
        <v>130</v>
      </c>
      <c r="X86">
        <v>0</v>
      </c>
      <c r="Y86" t="s">
        <v>44</v>
      </c>
      <c r="Z86" s="2">
        <v>200000</v>
      </c>
      <c r="AA86" s="2"/>
      <c r="AB86" s="2">
        <f t="shared" si="3"/>
        <v>200000</v>
      </c>
      <c r="AC86" s="2">
        <v>100000</v>
      </c>
      <c r="AD86">
        <v>0</v>
      </c>
      <c r="AE86">
        <v>0</v>
      </c>
      <c r="AF86">
        <v>0</v>
      </c>
      <c r="AG86">
        <v>0</v>
      </c>
      <c r="AH86">
        <v>0</v>
      </c>
      <c r="AI86" s="2">
        <f t="shared" si="4"/>
        <v>200000</v>
      </c>
      <c r="AJ86" s="2">
        <f t="shared" si="5"/>
        <v>200000</v>
      </c>
      <c r="AK86" s="2">
        <v>200000</v>
      </c>
      <c r="AL86">
        <v>0</v>
      </c>
      <c r="AM86">
        <v>0</v>
      </c>
      <c r="AN86" s="2">
        <v>100000</v>
      </c>
      <c r="AO86" s="2">
        <v>100000</v>
      </c>
    </row>
    <row r="87" spans="1:41" hidden="1" x14ac:dyDescent="0.3">
      <c r="A87" t="s">
        <v>45</v>
      </c>
      <c r="B87" t="s">
        <v>46</v>
      </c>
      <c r="C87">
        <v>1</v>
      </c>
      <c r="D87" t="s">
        <v>531</v>
      </c>
      <c r="E87">
        <v>1.3</v>
      </c>
      <c r="F87" t="s">
        <v>534</v>
      </c>
      <c r="G87" t="s">
        <v>32</v>
      </c>
      <c r="H87" t="s">
        <v>33</v>
      </c>
      <c r="I87" t="s">
        <v>100</v>
      </c>
      <c r="J87" t="s">
        <v>101</v>
      </c>
      <c r="K87" t="s">
        <v>287</v>
      </c>
      <c r="L87" t="s">
        <v>288</v>
      </c>
      <c r="M87">
        <v>5</v>
      </c>
      <c r="N87" t="s">
        <v>198</v>
      </c>
      <c r="O87">
        <v>5</v>
      </c>
      <c r="P87" t="s">
        <v>301</v>
      </c>
      <c r="Q87" t="s">
        <v>302</v>
      </c>
      <c r="R87" t="s">
        <v>303</v>
      </c>
      <c r="S87" t="s">
        <v>524</v>
      </c>
      <c r="T87">
        <v>2000</v>
      </c>
      <c r="U87" t="s">
        <v>57</v>
      </c>
      <c r="V87">
        <v>2211</v>
      </c>
      <c r="W87" t="s">
        <v>130</v>
      </c>
      <c r="X87">
        <v>0</v>
      </c>
      <c r="Y87" t="s">
        <v>44</v>
      </c>
      <c r="Z87" s="2">
        <v>100000</v>
      </c>
      <c r="AA87" s="2"/>
      <c r="AB87" s="2">
        <f t="shared" si="3"/>
        <v>100000</v>
      </c>
      <c r="AC87">
        <v>0</v>
      </c>
      <c r="AD87" s="2">
        <v>97558.66</v>
      </c>
      <c r="AE87" s="2">
        <v>97558.66</v>
      </c>
      <c r="AF87" s="2">
        <v>52898.66</v>
      </c>
      <c r="AG87" s="2">
        <v>41972.35</v>
      </c>
      <c r="AH87" s="2">
        <v>41972.35</v>
      </c>
      <c r="AI87" s="2">
        <f t="shared" si="4"/>
        <v>2441.3399999999965</v>
      </c>
      <c r="AJ87" s="2">
        <f t="shared" si="5"/>
        <v>2441.3399999999965</v>
      </c>
      <c r="AK87">
        <v>0</v>
      </c>
      <c r="AL87" s="2">
        <v>100000</v>
      </c>
      <c r="AM87">
        <v>0</v>
      </c>
      <c r="AN87">
        <v>0</v>
      </c>
      <c r="AO87" s="2">
        <v>100000</v>
      </c>
    </row>
    <row r="88" spans="1:41" hidden="1" x14ac:dyDescent="0.3">
      <c r="A88" t="s">
        <v>45</v>
      </c>
      <c r="B88" t="s">
        <v>46</v>
      </c>
      <c r="C88">
        <v>1</v>
      </c>
      <c r="D88" t="s">
        <v>531</v>
      </c>
      <c r="E88">
        <v>1.3</v>
      </c>
      <c r="F88" t="s">
        <v>534</v>
      </c>
      <c r="G88" t="s">
        <v>32</v>
      </c>
      <c r="H88" t="s">
        <v>33</v>
      </c>
      <c r="I88" t="s">
        <v>100</v>
      </c>
      <c r="J88" t="s">
        <v>101</v>
      </c>
      <c r="K88" t="s">
        <v>136</v>
      </c>
      <c r="L88" t="s">
        <v>137</v>
      </c>
      <c r="M88">
        <v>6</v>
      </c>
      <c r="N88" t="s">
        <v>38</v>
      </c>
      <c r="O88">
        <v>21</v>
      </c>
      <c r="P88" t="s">
        <v>316</v>
      </c>
      <c r="Q88" t="s">
        <v>139</v>
      </c>
      <c r="R88" t="s">
        <v>140</v>
      </c>
      <c r="S88" t="s">
        <v>524</v>
      </c>
      <c r="T88">
        <v>2000</v>
      </c>
      <c r="U88" t="s">
        <v>57</v>
      </c>
      <c r="V88">
        <v>2211</v>
      </c>
      <c r="W88" t="s">
        <v>130</v>
      </c>
      <c r="X88">
        <v>0</v>
      </c>
      <c r="Y88" t="s">
        <v>44</v>
      </c>
      <c r="Z88" s="2">
        <v>342574</v>
      </c>
      <c r="AA88" s="2"/>
      <c r="AB88" s="2">
        <f t="shared" si="3"/>
        <v>342574</v>
      </c>
      <c r="AC88" s="2">
        <v>200000</v>
      </c>
      <c r="AD88" s="2">
        <v>338174</v>
      </c>
      <c r="AE88" s="2">
        <v>338174</v>
      </c>
      <c r="AF88" s="2">
        <v>253895.9</v>
      </c>
      <c r="AG88" s="2">
        <v>227935.9</v>
      </c>
      <c r="AH88" s="2">
        <v>227935.9</v>
      </c>
      <c r="AI88" s="2">
        <f t="shared" si="4"/>
        <v>4400</v>
      </c>
      <c r="AJ88" s="2">
        <f t="shared" si="5"/>
        <v>4400</v>
      </c>
      <c r="AK88">
        <v>0</v>
      </c>
      <c r="AL88" s="2">
        <v>142574</v>
      </c>
      <c r="AM88">
        <v>0</v>
      </c>
      <c r="AN88">
        <v>0</v>
      </c>
      <c r="AO88" s="2">
        <v>142574</v>
      </c>
    </row>
    <row r="89" spans="1:41" hidden="1" x14ac:dyDescent="0.3">
      <c r="A89" t="s">
        <v>45</v>
      </c>
      <c r="B89" t="s">
        <v>46</v>
      </c>
      <c r="C89">
        <v>1</v>
      </c>
      <c r="D89" t="s">
        <v>531</v>
      </c>
      <c r="E89">
        <v>1.3</v>
      </c>
      <c r="F89" t="s">
        <v>534</v>
      </c>
      <c r="G89" t="s">
        <v>32</v>
      </c>
      <c r="H89" t="s">
        <v>33</v>
      </c>
      <c r="I89" t="s">
        <v>357</v>
      </c>
      <c r="J89" t="s">
        <v>358</v>
      </c>
      <c r="K89" t="s">
        <v>287</v>
      </c>
      <c r="L89" t="s">
        <v>288</v>
      </c>
      <c r="M89">
        <v>6</v>
      </c>
      <c r="N89" t="s">
        <v>38</v>
      </c>
      <c r="O89">
        <v>6</v>
      </c>
      <c r="P89" t="s">
        <v>359</v>
      </c>
      <c r="Q89" t="s">
        <v>360</v>
      </c>
      <c r="R89" t="s">
        <v>361</v>
      </c>
      <c r="S89" t="s">
        <v>524</v>
      </c>
      <c r="T89">
        <v>2000</v>
      </c>
      <c r="U89" t="s">
        <v>57</v>
      </c>
      <c r="V89">
        <v>2211</v>
      </c>
      <c r="W89" t="s">
        <v>130</v>
      </c>
      <c r="X89">
        <v>0</v>
      </c>
      <c r="Y89" t="s">
        <v>44</v>
      </c>
      <c r="Z89" s="2">
        <v>100000</v>
      </c>
      <c r="AA89" s="2"/>
      <c r="AB89" s="2">
        <f t="shared" si="3"/>
        <v>100000</v>
      </c>
      <c r="AC89">
        <v>0</v>
      </c>
      <c r="AD89">
        <v>0</v>
      </c>
      <c r="AE89">
        <v>0</v>
      </c>
      <c r="AF89">
        <v>0</v>
      </c>
      <c r="AG89">
        <v>0</v>
      </c>
      <c r="AH89">
        <v>0</v>
      </c>
      <c r="AI89" s="2">
        <f t="shared" si="4"/>
        <v>100000</v>
      </c>
      <c r="AJ89" s="2">
        <f t="shared" si="5"/>
        <v>100000</v>
      </c>
      <c r="AK89" s="2">
        <v>100000</v>
      </c>
      <c r="AL89">
        <v>0</v>
      </c>
      <c r="AM89">
        <v>0</v>
      </c>
      <c r="AN89">
        <v>0</v>
      </c>
      <c r="AO89" s="2">
        <v>100000</v>
      </c>
    </row>
    <row r="90" spans="1:41" hidden="1" x14ac:dyDescent="0.3">
      <c r="A90" t="s">
        <v>45</v>
      </c>
      <c r="B90" t="s">
        <v>46</v>
      </c>
      <c r="C90">
        <v>2</v>
      </c>
      <c r="D90" t="s">
        <v>532</v>
      </c>
      <c r="E90">
        <v>2.1</v>
      </c>
      <c r="F90" t="s">
        <v>536</v>
      </c>
      <c r="G90" t="s">
        <v>47</v>
      </c>
      <c r="H90" t="s">
        <v>48</v>
      </c>
      <c r="I90" t="s">
        <v>49</v>
      </c>
      <c r="J90" t="s">
        <v>50</v>
      </c>
      <c r="K90" t="s">
        <v>51</v>
      </c>
      <c r="L90" t="s">
        <v>52</v>
      </c>
      <c r="M90">
        <v>4</v>
      </c>
      <c r="N90" t="s">
        <v>53</v>
      </c>
      <c r="O90">
        <v>56</v>
      </c>
      <c r="P90" t="s">
        <v>54</v>
      </c>
      <c r="Q90" t="s">
        <v>55</v>
      </c>
      <c r="R90" t="s">
        <v>56</v>
      </c>
      <c r="S90" t="s">
        <v>524</v>
      </c>
      <c r="T90">
        <v>2000</v>
      </c>
      <c r="U90" t="s">
        <v>57</v>
      </c>
      <c r="V90">
        <v>2221</v>
      </c>
      <c r="W90" t="s">
        <v>58</v>
      </c>
      <c r="X90">
        <v>0</v>
      </c>
      <c r="Y90" t="s">
        <v>44</v>
      </c>
      <c r="Z90" s="2">
        <v>420000</v>
      </c>
      <c r="AA90" s="2"/>
      <c r="AB90" s="2">
        <f t="shared" si="3"/>
        <v>420000</v>
      </c>
      <c r="AC90" s="2">
        <v>420000</v>
      </c>
      <c r="AD90" s="2">
        <v>307023</v>
      </c>
      <c r="AE90" s="2">
        <v>307023</v>
      </c>
      <c r="AF90" s="2">
        <v>307023</v>
      </c>
      <c r="AG90" s="2">
        <v>307023</v>
      </c>
      <c r="AH90" s="2">
        <v>307023</v>
      </c>
      <c r="AI90" s="2">
        <f t="shared" si="4"/>
        <v>112977</v>
      </c>
      <c r="AJ90" s="2">
        <f t="shared" si="5"/>
        <v>112977</v>
      </c>
      <c r="AK90">
        <v>0</v>
      </c>
      <c r="AL90">
        <v>0</v>
      </c>
      <c r="AM90">
        <v>0</v>
      </c>
      <c r="AN90">
        <v>0</v>
      </c>
      <c r="AO90">
        <v>0</v>
      </c>
    </row>
    <row r="91" spans="1:41" hidden="1" x14ac:dyDescent="0.3">
      <c r="A91" t="s">
        <v>45</v>
      </c>
      <c r="B91" t="s">
        <v>46</v>
      </c>
      <c r="C91">
        <v>2</v>
      </c>
      <c r="D91" t="s">
        <v>532</v>
      </c>
      <c r="E91">
        <v>2.7</v>
      </c>
      <c r="F91" t="s">
        <v>189</v>
      </c>
      <c r="G91" t="s">
        <v>188</v>
      </c>
      <c r="H91" t="s">
        <v>189</v>
      </c>
      <c r="I91" t="s">
        <v>100</v>
      </c>
      <c r="J91" t="s">
        <v>101</v>
      </c>
      <c r="K91" t="s">
        <v>211</v>
      </c>
      <c r="L91" t="s">
        <v>212</v>
      </c>
      <c r="M91">
        <v>4</v>
      </c>
      <c r="N91" t="s">
        <v>53</v>
      </c>
      <c r="O91">
        <v>48</v>
      </c>
      <c r="P91" t="s">
        <v>213</v>
      </c>
      <c r="Q91" t="s">
        <v>214</v>
      </c>
      <c r="R91" t="s">
        <v>215</v>
      </c>
      <c r="S91" t="s">
        <v>524</v>
      </c>
      <c r="T91">
        <v>2000</v>
      </c>
      <c r="U91" t="s">
        <v>57</v>
      </c>
      <c r="V91">
        <v>2221</v>
      </c>
      <c r="W91" t="s">
        <v>58</v>
      </c>
      <c r="X91">
        <v>0</v>
      </c>
      <c r="Y91" t="s">
        <v>44</v>
      </c>
      <c r="Z91" s="2">
        <v>40000</v>
      </c>
      <c r="AA91" s="2"/>
      <c r="AB91" s="2">
        <f t="shared" si="3"/>
        <v>40000</v>
      </c>
      <c r="AC91" s="2">
        <v>40000</v>
      </c>
      <c r="AD91">
        <v>0</v>
      </c>
      <c r="AE91">
        <v>0</v>
      </c>
      <c r="AF91">
        <v>0</v>
      </c>
      <c r="AG91">
        <v>0</v>
      </c>
      <c r="AH91">
        <v>0</v>
      </c>
      <c r="AI91" s="2">
        <f t="shared" si="4"/>
        <v>40000</v>
      </c>
      <c r="AJ91" s="2">
        <f t="shared" si="5"/>
        <v>40000</v>
      </c>
      <c r="AK91">
        <v>0</v>
      </c>
      <c r="AL91">
        <v>0</v>
      </c>
      <c r="AM91">
        <v>0</v>
      </c>
      <c r="AN91">
        <v>0</v>
      </c>
      <c r="AO91">
        <v>0</v>
      </c>
    </row>
    <row r="92" spans="1:41" hidden="1" x14ac:dyDescent="0.3">
      <c r="A92" t="s">
        <v>45</v>
      </c>
      <c r="B92" t="s">
        <v>46</v>
      </c>
      <c r="C92">
        <v>1</v>
      </c>
      <c r="D92" t="s">
        <v>531</v>
      </c>
      <c r="E92">
        <v>1.3</v>
      </c>
      <c r="F92" t="s">
        <v>534</v>
      </c>
      <c r="G92" t="s">
        <v>32</v>
      </c>
      <c r="H92" t="s">
        <v>33</v>
      </c>
      <c r="I92" t="s">
        <v>100</v>
      </c>
      <c r="J92" t="s">
        <v>101</v>
      </c>
      <c r="K92" t="s">
        <v>351</v>
      </c>
      <c r="L92" t="s">
        <v>352</v>
      </c>
      <c r="M92">
        <v>3</v>
      </c>
      <c r="N92" t="s">
        <v>125</v>
      </c>
      <c r="O92">
        <v>43</v>
      </c>
      <c r="P92" t="s">
        <v>353</v>
      </c>
      <c r="Q92" t="s">
        <v>354</v>
      </c>
      <c r="R92" t="s">
        <v>355</v>
      </c>
      <c r="S92" t="s">
        <v>524</v>
      </c>
      <c r="T92">
        <v>2000</v>
      </c>
      <c r="U92" t="s">
        <v>57</v>
      </c>
      <c r="V92">
        <v>2221</v>
      </c>
      <c r="W92" t="s">
        <v>58</v>
      </c>
      <c r="X92">
        <v>0</v>
      </c>
      <c r="Y92" t="s">
        <v>44</v>
      </c>
      <c r="Z92" s="2">
        <v>65337.55</v>
      </c>
      <c r="AA92" s="2"/>
      <c r="AB92" s="2">
        <f t="shared" si="3"/>
        <v>65337.55</v>
      </c>
      <c r="AC92" s="2">
        <v>70000</v>
      </c>
      <c r="AD92" s="2">
        <v>64000</v>
      </c>
      <c r="AE92">
        <v>0</v>
      </c>
      <c r="AF92">
        <v>0</v>
      </c>
      <c r="AG92">
        <v>0</v>
      </c>
      <c r="AH92">
        <v>0</v>
      </c>
      <c r="AI92" s="2">
        <f t="shared" si="4"/>
        <v>1337.5500000000029</v>
      </c>
      <c r="AJ92" s="2">
        <f t="shared" si="5"/>
        <v>65337.55</v>
      </c>
      <c r="AK92">
        <v>0</v>
      </c>
      <c r="AL92" s="2">
        <v>45337.55</v>
      </c>
      <c r="AM92">
        <v>0</v>
      </c>
      <c r="AN92" s="2">
        <v>50000</v>
      </c>
      <c r="AO92" s="2">
        <v>-4662.45</v>
      </c>
    </row>
    <row r="93" spans="1:41" hidden="1" x14ac:dyDescent="0.3">
      <c r="A93" t="s">
        <v>45</v>
      </c>
      <c r="B93" t="s">
        <v>46</v>
      </c>
      <c r="C93">
        <v>3</v>
      </c>
      <c r="D93" t="s">
        <v>533</v>
      </c>
      <c r="E93">
        <v>3.1</v>
      </c>
      <c r="F93" t="s">
        <v>542</v>
      </c>
      <c r="G93" t="s">
        <v>377</v>
      </c>
      <c r="H93" t="s">
        <v>378</v>
      </c>
      <c r="I93" t="s">
        <v>100</v>
      </c>
      <c r="J93" t="s">
        <v>101</v>
      </c>
      <c r="K93" t="s">
        <v>351</v>
      </c>
      <c r="L93" t="s">
        <v>352</v>
      </c>
      <c r="M93">
        <v>8</v>
      </c>
      <c r="N93" t="s">
        <v>379</v>
      </c>
      <c r="O93">
        <v>42</v>
      </c>
      <c r="P93" t="s">
        <v>385</v>
      </c>
      <c r="Q93" t="s">
        <v>386</v>
      </c>
      <c r="R93" t="s">
        <v>387</v>
      </c>
      <c r="S93" t="s">
        <v>524</v>
      </c>
      <c r="T93">
        <v>2000</v>
      </c>
      <c r="U93" t="s">
        <v>57</v>
      </c>
      <c r="V93">
        <v>2221</v>
      </c>
      <c r="W93" t="s">
        <v>58</v>
      </c>
      <c r="X93">
        <v>0</v>
      </c>
      <c r="Y93" t="s">
        <v>44</v>
      </c>
      <c r="Z93" s="2">
        <v>94500</v>
      </c>
      <c r="AA93" s="2"/>
      <c r="AB93" s="2">
        <f t="shared" si="3"/>
        <v>94500</v>
      </c>
      <c r="AC93" s="2">
        <v>96000</v>
      </c>
      <c r="AD93" s="2">
        <v>94500</v>
      </c>
      <c r="AE93" s="2">
        <v>94500</v>
      </c>
      <c r="AF93" s="2">
        <v>94500</v>
      </c>
      <c r="AG93" s="2">
        <v>94500</v>
      </c>
      <c r="AH93" s="2">
        <v>94500</v>
      </c>
      <c r="AI93" s="2">
        <f t="shared" si="4"/>
        <v>0</v>
      </c>
      <c r="AJ93" s="2">
        <f t="shared" si="5"/>
        <v>0</v>
      </c>
      <c r="AK93">
        <v>0</v>
      </c>
      <c r="AL93">
        <v>0</v>
      </c>
      <c r="AM93">
        <v>0</v>
      </c>
      <c r="AN93" s="2">
        <v>1500</v>
      </c>
      <c r="AO93" s="2">
        <v>-1500</v>
      </c>
    </row>
    <row r="94" spans="1:41" hidden="1" x14ac:dyDescent="0.3">
      <c r="A94" t="s">
        <v>45</v>
      </c>
      <c r="B94" t="s">
        <v>46</v>
      </c>
      <c r="C94">
        <v>1</v>
      </c>
      <c r="D94" t="s">
        <v>531</v>
      </c>
      <c r="E94">
        <v>1.7</v>
      </c>
      <c r="F94" t="s">
        <v>535</v>
      </c>
      <c r="G94" t="s">
        <v>123</v>
      </c>
      <c r="H94" t="s">
        <v>124</v>
      </c>
      <c r="I94" t="s">
        <v>100</v>
      </c>
      <c r="J94" t="s">
        <v>101</v>
      </c>
      <c r="K94" t="s">
        <v>78</v>
      </c>
      <c r="L94" t="s">
        <v>79</v>
      </c>
      <c r="M94">
        <v>3</v>
      </c>
      <c r="N94" t="s">
        <v>125</v>
      </c>
      <c r="O94">
        <v>11</v>
      </c>
      <c r="P94" t="s">
        <v>126</v>
      </c>
      <c r="Q94" t="s">
        <v>127</v>
      </c>
      <c r="R94" t="s">
        <v>128</v>
      </c>
      <c r="S94" t="s">
        <v>524</v>
      </c>
      <c r="T94">
        <v>2000</v>
      </c>
      <c r="U94" t="s">
        <v>57</v>
      </c>
      <c r="V94">
        <v>2231</v>
      </c>
      <c r="W94" t="s">
        <v>131</v>
      </c>
      <c r="X94">
        <v>0</v>
      </c>
      <c r="Y94" t="s">
        <v>44</v>
      </c>
      <c r="Z94" s="2">
        <v>5000</v>
      </c>
      <c r="AA94" s="2"/>
      <c r="AB94" s="2">
        <f t="shared" si="3"/>
        <v>5000</v>
      </c>
      <c r="AC94" s="2">
        <v>5000</v>
      </c>
      <c r="AD94" s="2">
        <v>2742.68</v>
      </c>
      <c r="AE94" s="2">
        <v>2742.68</v>
      </c>
      <c r="AF94" s="2">
        <v>2742.68</v>
      </c>
      <c r="AG94" s="2">
        <v>2742.68</v>
      </c>
      <c r="AH94" s="2">
        <v>2742.68</v>
      </c>
      <c r="AI94" s="2">
        <f t="shared" si="4"/>
        <v>2257.3200000000002</v>
      </c>
      <c r="AJ94" s="2">
        <f t="shared" si="5"/>
        <v>2257.3200000000002</v>
      </c>
      <c r="AK94">
        <v>0</v>
      </c>
      <c r="AL94">
        <v>0</v>
      </c>
      <c r="AM94">
        <v>0</v>
      </c>
      <c r="AN94">
        <v>0</v>
      </c>
      <c r="AO94">
        <v>0</v>
      </c>
    </row>
    <row r="95" spans="1:41" hidden="1" x14ac:dyDescent="0.3">
      <c r="A95" t="s">
        <v>45</v>
      </c>
      <c r="B95" t="s">
        <v>46</v>
      </c>
      <c r="C95">
        <v>3</v>
      </c>
      <c r="D95" t="s">
        <v>533</v>
      </c>
      <c r="E95">
        <v>3.1</v>
      </c>
      <c r="F95" t="s">
        <v>542</v>
      </c>
      <c r="G95" t="s">
        <v>377</v>
      </c>
      <c r="H95" t="s">
        <v>378</v>
      </c>
      <c r="I95" t="s">
        <v>100</v>
      </c>
      <c r="J95" t="s">
        <v>101</v>
      </c>
      <c r="K95" t="s">
        <v>351</v>
      </c>
      <c r="L95" t="s">
        <v>352</v>
      </c>
      <c r="M95">
        <v>8</v>
      </c>
      <c r="N95" t="s">
        <v>379</v>
      </c>
      <c r="O95">
        <v>42</v>
      </c>
      <c r="P95" t="s">
        <v>385</v>
      </c>
      <c r="Q95" t="s">
        <v>386</v>
      </c>
      <c r="R95" t="s">
        <v>387</v>
      </c>
      <c r="S95" t="s">
        <v>524</v>
      </c>
      <c r="T95">
        <v>2000</v>
      </c>
      <c r="U95" t="s">
        <v>57</v>
      </c>
      <c r="V95">
        <v>2351</v>
      </c>
      <c r="W95" t="s">
        <v>388</v>
      </c>
      <c r="X95">
        <v>0</v>
      </c>
      <c r="Y95" t="s">
        <v>44</v>
      </c>
      <c r="Z95" s="2">
        <v>583287.44999999995</v>
      </c>
      <c r="AA95" s="2"/>
      <c r="AB95" s="2">
        <f t="shared" si="3"/>
        <v>583287.44999999995</v>
      </c>
      <c r="AC95" s="2">
        <v>500000</v>
      </c>
      <c r="AD95" s="2">
        <v>583067.44999999995</v>
      </c>
      <c r="AE95" s="2">
        <v>583067.44999999995</v>
      </c>
      <c r="AF95" s="2">
        <v>583067.44999999995</v>
      </c>
      <c r="AG95" s="2">
        <v>583067.44999999995</v>
      </c>
      <c r="AH95" s="2">
        <v>583067.44999999995</v>
      </c>
      <c r="AI95" s="2">
        <f t="shared" si="4"/>
        <v>220</v>
      </c>
      <c r="AJ95" s="2">
        <f t="shared" si="5"/>
        <v>220</v>
      </c>
      <c r="AK95">
        <v>0</v>
      </c>
      <c r="AL95" s="2">
        <v>100000</v>
      </c>
      <c r="AM95">
        <v>0</v>
      </c>
      <c r="AN95" s="2">
        <v>16712.55</v>
      </c>
      <c r="AO95" s="2">
        <v>83287.45</v>
      </c>
    </row>
    <row r="96" spans="1:41" hidden="1" x14ac:dyDescent="0.3">
      <c r="A96" t="s">
        <v>45</v>
      </c>
      <c r="B96" t="s">
        <v>46</v>
      </c>
      <c r="C96">
        <v>3</v>
      </c>
      <c r="D96" t="s">
        <v>533</v>
      </c>
      <c r="E96">
        <v>3.1</v>
      </c>
      <c r="F96" t="s">
        <v>542</v>
      </c>
      <c r="G96" t="s">
        <v>377</v>
      </c>
      <c r="H96" t="s">
        <v>378</v>
      </c>
      <c r="I96" t="s">
        <v>100</v>
      </c>
      <c r="J96" t="s">
        <v>101</v>
      </c>
      <c r="K96" t="s">
        <v>351</v>
      </c>
      <c r="L96" t="s">
        <v>352</v>
      </c>
      <c r="M96">
        <v>8</v>
      </c>
      <c r="N96" t="s">
        <v>379</v>
      </c>
      <c r="O96">
        <v>42</v>
      </c>
      <c r="P96" t="s">
        <v>385</v>
      </c>
      <c r="Q96" t="s">
        <v>386</v>
      </c>
      <c r="R96" t="s">
        <v>387</v>
      </c>
      <c r="S96" t="s">
        <v>524</v>
      </c>
      <c r="T96">
        <v>2000</v>
      </c>
      <c r="U96" t="s">
        <v>57</v>
      </c>
      <c r="V96">
        <v>2391</v>
      </c>
      <c r="W96" t="s">
        <v>389</v>
      </c>
      <c r="X96">
        <v>0</v>
      </c>
      <c r="Y96" t="s">
        <v>44</v>
      </c>
      <c r="Z96" s="2">
        <v>1322875</v>
      </c>
      <c r="AA96" s="2"/>
      <c r="AB96" s="2">
        <f t="shared" si="3"/>
        <v>1322875</v>
      </c>
      <c r="AC96" s="2">
        <v>700000</v>
      </c>
      <c r="AD96" s="2">
        <v>1322875</v>
      </c>
      <c r="AE96" s="2">
        <v>1322875</v>
      </c>
      <c r="AF96" s="2">
        <v>1322875</v>
      </c>
      <c r="AG96" s="2">
        <v>1322875</v>
      </c>
      <c r="AH96" s="2">
        <v>1322875</v>
      </c>
      <c r="AI96" s="2">
        <f t="shared" si="4"/>
        <v>0</v>
      </c>
      <c r="AJ96" s="2">
        <f t="shared" si="5"/>
        <v>0</v>
      </c>
      <c r="AK96">
        <v>0</v>
      </c>
      <c r="AL96" s="2">
        <v>650000</v>
      </c>
      <c r="AM96">
        <v>0</v>
      </c>
      <c r="AN96" s="2">
        <v>27125</v>
      </c>
      <c r="AO96" s="2">
        <v>622875</v>
      </c>
    </row>
    <row r="97" spans="1:41" hidden="1" x14ac:dyDescent="0.3">
      <c r="A97" t="s">
        <v>45</v>
      </c>
      <c r="B97" t="s">
        <v>46</v>
      </c>
      <c r="C97">
        <v>2</v>
      </c>
      <c r="D97" t="s">
        <v>532</v>
      </c>
      <c r="E97">
        <v>2.2000000000000002</v>
      </c>
      <c r="F97" t="s">
        <v>537</v>
      </c>
      <c r="G97" t="s">
        <v>74</v>
      </c>
      <c r="H97" t="s">
        <v>75</v>
      </c>
      <c r="I97" t="s">
        <v>100</v>
      </c>
      <c r="J97" t="s">
        <v>101</v>
      </c>
      <c r="K97" t="s">
        <v>102</v>
      </c>
      <c r="L97" t="s">
        <v>103</v>
      </c>
      <c r="M97">
        <v>2</v>
      </c>
      <c r="N97" t="s">
        <v>104</v>
      </c>
      <c r="O97">
        <v>36</v>
      </c>
      <c r="P97" t="s">
        <v>105</v>
      </c>
      <c r="Q97" t="s">
        <v>106</v>
      </c>
      <c r="R97" t="s">
        <v>107</v>
      </c>
      <c r="S97" t="s">
        <v>524</v>
      </c>
      <c r="T97">
        <v>2000</v>
      </c>
      <c r="U97" t="s">
        <v>57</v>
      </c>
      <c r="V97">
        <v>2411</v>
      </c>
      <c r="W97" t="s">
        <v>108</v>
      </c>
      <c r="X97">
        <v>0</v>
      </c>
      <c r="Y97" t="s">
        <v>44</v>
      </c>
      <c r="Z97" s="2">
        <v>100000</v>
      </c>
      <c r="AA97" s="2"/>
      <c r="AB97" s="2">
        <f t="shared" si="3"/>
        <v>100000</v>
      </c>
      <c r="AC97" s="2">
        <v>100000</v>
      </c>
      <c r="AD97" s="2">
        <v>97132.02</v>
      </c>
      <c r="AE97" s="2">
        <v>97132.02</v>
      </c>
      <c r="AF97" s="2">
        <v>97132.02</v>
      </c>
      <c r="AG97" s="2">
        <v>97132.02</v>
      </c>
      <c r="AH97" s="2">
        <v>97132.02</v>
      </c>
      <c r="AI97" s="2">
        <f t="shared" si="4"/>
        <v>2867.9799999999959</v>
      </c>
      <c r="AJ97" s="2">
        <f t="shared" si="5"/>
        <v>2867.9799999999959</v>
      </c>
      <c r="AK97">
        <v>0</v>
      </c>
      <c r="AL97">
        <v>0</v>
      </c>
      <c r="AM97">
        <v>0</v>
      </c>
      <c r="AN97">
        <v>0</v>
      </c>
      <c r="AO97">
        <v>0</v>
      </c>
    </row>
    <row r="98" spans="1:41" hidden="1" x14ac:dyDescent="0.3">
      <c r="A98" t="s">
        <v>45</v>
      </c>
      <c r="B98" t="s">
        <v>46</v>
      </c>
      <c r="C98">
        <v>1</v>
      </c>
      <c r="D98" t="s">
        <v>531</v>
      </c>
      <c r="E98">
        <v>1.3</v>
      </c>
      <c r="F98" t="s">
        <v>534</v>
      </c>
      <c r="G98" t="s">
        <v>32</v>
      </c>
      <c r="H98" t="s">
        <v>33</v>
      </c>
      <c r="I98" t="s">
        <v>283</v>
      </c>
      <c r="J98" t="s">
        <v>284</v>
      </c>
      <c r="K98" t="s">
        <v>78</v>
      </c>
      <c r="L98" t="s">
        <v>79</v>
      </c>
      <c r="M98">
        <v>1</v>
      </c>
      <c r="N98" t="s">
        <v>80</v>
      </c>
      <c r="O98">
        <v>15</v>
      </c>
      <c r="P98" t="s">
        <v>285</v>
      </c>
      <c r="Q98" t="s">
        <v>90</v>
      </c>
      <c r="R98" t="s">
        <v>91</v>
      </c>
      <c r="S98" t="s">
        <v>524</v>
      </c>
      <c r="T98">
        <v>2000</v>
      </c>
      <c r="U98" t="s">
        <v>57</v>
      </c>
      <c r="V98">
        <v>2411</v>
      </c>
      <c r="W98" t="s">
        <v>108</v>
      </c>
      <c r="X98">
        <v>0</v>
      </c>
      <c r="Y98" t="s">
        <v>44</v>
      </c>
      <c r="Z98" s="2">
        <v>150000</v>
      </c>
      <c r="AA98" s="2"/>
      <c r="AB98" s="2">
        <f t="shared" si="3"/>
        <v>150000</v>
      </c>
      <c r="AC98" s="2">
        <v>150000</v>
      </c>
      <c r="AD98" s="2">
        <v>79369.289999999994</v>
      </c>
      <c r="AE98" s="2">
        <v>35869.29</v>
      </c>
      <c r="AF98" s="2">
        <v>35869.29</v>
      </c>
      <c r="AG98">
        <v>0</v>
      </c>
      <c r="AH98">
        <v>0</v>
      </c>
      <c r="AI98" s="2">
        <f t="shared" si="4"/>
        <v>70630.710000000006</v>
      </c>
      <c r="AJ98" s="2">
        <f t="shared" si="5"/>
        <v>114130.70999999999</v>
      </c>
      <c r="AK98">
        <v>0</v>
      </c>
      <c r="AL98">
        <v>0</v>
      </c>
      <c r="AM98">
        <v>0</v>
      </c>
      <c r="AN98">
        <v>0</v>
      </c>
      <c r="AO98">
        <v>0</v>
      </c>
    </row>
    <row r="99" spans="1:41" hidden="1" x14ac:dyDescent="0.3">
      <c r="A99" t="s">
        <v>45</v>
      </c>
      <c r="B99" t="s">
        <v>46</v>
      </c>
      <c r="C99">
        <v>1</v>
      </c>
      <c r="D99" t="s">
        <v>531</v>
      </c>
      <c r="E99">
        <v>1.3</v>
      </c>
      <c r="F99" t="s">
        <v>534</v>
      </c>
      <c r="G99" t="s">
        <v>32</v>
      </c>
      <c r="H99" t="s">
        <v>33</v>
      </c>
      <c r="I99" t="s">
        <v>100</v>
      </c>
      <c r="J99" t="s">
        <v>101</v>
      </c>
      <c r="K99" t="s">
        <v>136</v>
      </c>
      <c r="L99" t="s">
        <v>137</v>
      </c>
      <c r="M99">
        <v>6</v>
      </c>
      <c r="N99" t="s">
        <v>38</v>
      </c>
      <c r="O99">
        <v>21</v>
      </c>
      <c r="P99" t="s">
        <v>316</v>
      </c>
      <c r="Q99" t="s">
        <v>139</v>
      </c>
      <c r="R99" t="s">
        <v>140</v>
      </c>
      <c r="S99" t="s">
        <v>524</v>
      </c>
      <c r="T99">
        <v>2000</v>
      </c>
      <c r="U99" t="s">
        <v>57</v>
      </c>
      <c r="V99">
        <v>2411</v>
      </c>
      <c r="W99" t="s">
        <v>108</v>
      </c>
      <c r="X99">
        <v>0</v>
      </c>
      <c r="Y99" t="s">
        <v>44</v>
      </c>
      <c r="Z99" s="2">
        <v>11449.82</v>
      </c>
      <c r="AA99" s="2"/>
      <c r="AB99" s="2">
        <f t="shared" si="3"/>
        <v>11449.82</v>
      </c>
      <c r="AC99" s="2">
        <v>2000</v>
      </c>
      <c r="AD99" s="2">
        <v>9449.82</v>
      </c>
      <c r="AE99" s="2">
        <v>9449.82</v>
      </c>
      <c r="AF99" s="2">
        <v>9449.82</v>
      </c>
      <c r="AG99" s="2">
        <v>9449.82</v>
      </c>
      <c r="AH99" s="2">
        <v>9449.82</v>
      </c>
      <c r="AI99" s="2">
        <f t="shared" si="4"/>
        <v>2000</v>
      </c>
      <c r="AJ99" s="2">
        <f t="shared" si="5"/>
        <v>2000</v>
      </c>
      <c r="AK99">
        <v>0</v>
      </c>
      <c r="AL99" s="2">
        <v>9449.82</v>
      </c>
      <c r="AM99">
        <v>0</v>
      </c>
      <c r="AN99">
        <v>0</v>
      </c>
      <c r="AO99" s="2">
        <v>9449.82</v>
      </c>
    </row>
    <row r="100" spans="1:41" hidden="1" x14ac:dyDescent="0.3">
      <c r="A100" t="s">
        <v>45</v>
      </c>
      <c r="B100" t="s">
        <v>46</v>
      </c>
      <c r="C100">
        <v>1</v>
      </c>
      <c r="D100" t="s">
        <v>531</v>
      </c>
      <c r="E100">
        <v>1.3</v>
      </c>
      <c r="F100" t="s">
        <v>534</v>
      </c>
      <c r="G100" t="s">
        <v>32</v>
      </c>
      <c r="H100" t="s">
        <v>33</v>
      </c>
      <c r="I100" t="s">
        <v>100</v>
      </c>
      <c r="J100" t="s">
        <v>101</v>
      </c>
      <c r="K100" t="s">
        <v>102</v>
      </c>
      <c r="L100" t="s">
        <v>103</v>
      </c>
      <c r="M100">
        <v>3</v>
      </c>
      <c r="N100" t="s">
        <v>125</v>
      </c>
      <c r="O100">
        <v>33</v>
      </c>
      <c r="P100" t="s">
        <v>347</v>
      </c>
      <c r="Q100" t="s">
        <v>348</v>
      </c>
      <c r="R100" t="s">
        <v>349</v>
      </c>
      <c r="S100" t="s">
        <v>524</v>
      </c>
      <c r="T100">
        <v>2000</v>
      </c>
      <c r="U100" t="s">
        <v>57</v>
      </c>
      <c r="V100">
        <v>2411</v>
      </c>
      <c r="W100" t="s">
        <v>108</v>
      </c>
      <c r="X100">
        <v>0</v>
      </c>
      <c r="Y100" t="s">
        <v>44</v>
      </c>
      <c r="Z100" s="2">
        <v>236389.6</v>
      </c>
      <c r="AA100" s="2"/>
      <c r="AB100" s="2">
        <f t="shared" si="3"/>
        <v>236389.6</v>
      </c>
      <c r="AC100" s="2">
        <v>236389.6</v>
      </c>
      <c r="AD100" s="2">
        <v>235967.81</v>
      </c>
      <c r="AE100" s="2">
        <v>235967.81</v>
      </c>
      <c r="AF100" s="2">
        <v>235967.81</v>
      </c>
      <c r="AG100" s="2">
        <v>235967.81</v>
      </c>
      <c r="AH100" s="2">
        <v>235967.81</v>
      </c>
      <c r="AI100" s="2">
        <f t="shared" si="4"/>
        <v>421.79000000000815</v>
      </c>
      <c r="AJ100" s="2">
        <f t="shared" si="5"/>
        <v>421.79000000000815</v>
      </c>
      <c r="AK100">
        <v>0</v>
      </c>
      <c r="AL100">
        <v>0</v>
      </c>
      <c r="AM100">
        <v>0</v>
      </c>
      <c r="AN100">
        <v>0</v>
      </c>
      <c r="AO100">
        <v>0</v>
      </c>
    </row>
    <row r="101" spans="1:41" hidden="1" x14ac:dyDescent="0.3">
      <c r="A101" t="s">
        <v>45</v>
      </c>
      <c r="B101" t="s">
        <v>46</v>
      </c>
      <c r="C101">
        <v>2</v>
      </c>
      <c r="D101" t="s">
        <v>532</v>
      </c>
      <c r="E101">
        <v>2.2000000000000002</v>
      </c>
      <c r="F101" t="s">
        <v>537</v>
      </c>
      <c r="G101" t="s">
        <v>74</v>
      </c>
      <c r="H101" t="s">
        <v>75</v>
      </c>
      <c r="I101" t="s">
        <v>100</v>
      </c>
      <c r="J101" t="s">
        <v>101</v>
      </c>
      <c r="K101" t="s">
        <v>102</v>
      </c>
      <c r="L101" t="s">
        <v>103</v>
      </c>
      <c r="M101">
        <v>2</v>
      </c>
      <c r="N101" t="s">
        <v>104</v>
      </c>
      <c r="O101">
        <v>36</v>
      </c>
      <c r="P101" t="s">
        <v>105</v>
      </c>
      <c r="Q101" t="s">
        <v>106</v>
      </c>
      <c r="R101" t="s">
        <v>107</v>
      </c>
      <c r="S101" t="s">
        <v>524</v>
      </c>
      <c r="T101">
        <v>2000</v>
      </c>
      <c r="U101" t="s">
        <v>57</v>
      </c>
      <c r="V101">
        <v>2421</v>
      </c>
      <c r="W101" t="s">
        <v>109</v>
      </c>
      <c r="X101">
        <v>0</v>
      </c>
      <c r="Y101" t="s">
        <v>44</v>
      </c>
      <c r="Z101" s="2">
        <v>750000</v>
      </c>
      <c r="AA101" s="2"/>
      <c r="AB101" s="2">
        <f t="shared" si="3"/>
        <v>750000</v>
      </c>
      <c r="AC101" s="2">
        <v>750000</v>
      </c>
      <c r="AD101" s="2">
        <v>687954.7</v>
      </c>
      <c r="AE101" s="2">
        <v>687954.7</v>
      </c>
      <c r="AF101" s="2">
        <v>687954.7</v>
      </c>
      <c r="AG101" s="2">
        <v>687954.7</v>
      </c>
      <c r="AH101" s="2">
        <v>687954.7</v>
      </c>
      <c r="AI101" s="2">
        <f t="shared" si="4"/>
        <v>62045.300000000047</v>
      </c>
      <c r="AJ101" s="2">
        <f t="shared" si="5"/>
        <v>62045.300000000047</v>
      </c>
      <c r="AK101">
        <v>0</v>
      </c>
      <c r="AL101">
        <v>0</v>
      </c>
      <c r="AM101">
        <v>0</v>
      </c>
      <c r="AN101">
        <v>0</v>
      </c>
      <c r="AO101">
        <v>0</v>
      </c>
    </row>
    <row r="102" spans="1:41" hidden="1" x14ac:dyDescent="0.3">
      <c r="A102" t="s">
        <v>45</v>
      </c>
      <c r="B102" t="s">
        <v>46</v>
      </c>
      <c r="C102">
        <v>2</v>
      </c>
      <c r="D102" t="s">
        <v>532</v>
      </c>
      <c r="E102">
        <v>2.2999999999999998</v>
      </c>
      <c r="F102" t="s">
        <v>538</v>
      </c>
      <c r="G102" t="s">
        <v>177</v>
      </c>
      <c r="H102" t="s">
        <v>178</v>
      </c>
      <c r="I102" t="s">
        <v>100</v>
      </c>
      <c r="J102" t="s">
        <v>101</v>
      </c>
      <c r="K102" t="s">
        <v>102</v>
      </c>
      <c r="L102" t="s">
        <v>103</v>
      </c>
      <c r="M102">
        <v>3</v>
      </c>
      <c r="N102" t="s">
        <v>125</v>
      </c>
      <c r="O102">
        <v>39</v>
      </c>
      <c r="P102" t="s">
        <v>179</v>
      </c>
      <c r="Q102" t="s">
        <v>180</v>
      </c>
      <c r="R102" t="s">
        <v>181</v>
      </c>
      <c r="S102" t="s">
        <v>524</v>
      </c>
      <c r="T102">
        <v>2000</v>
      </c>
      <c r="U102" t="s">
        <v>57</v>
      </c>
      <c r="V102">
        <v>2421</v>
      </c>
      <c r="W102" t="s">
        <v>109</v>
      </c>
      <c r="X102">
        <v>0</v>
      </c>
      <c r="Y102" t="s">
        <v>44</v>
      </c>
      <c r="Z102" s="2">
        <v>10000</v>
      </c>
      <c r="AA102" s="2"/>
      <c r="AB102" s="2">
        <f t="shared" si="3"/>
        <v>10000</v>
      </c>
      <c r="AC102" s="2">
        <v>10000</v>
      </c>
      <c r="AD102">
        <v>0</v>
      </c>
      <c r="AE102">
        <v>0</v>
      </c>
      <c r="AF102">
        <v>0</v>
      </c>
      <c r="AG102">
        <v>0</v>
      </c>
      <c r="AH102">
        <v>0</v>
      </c>
      <c r="AI102" s="2">
        <f t="shared" si="4"/>
        <v>10000</v>
      </c>
      <c r="AJ102" s="2">
        <f t="shared" si="5"/>
        <v>10000</v>
      </c>
      <c r="AK102">
        <v>0</v>
      </c>
      <c r="AL102">
        <v>0</v>
      </c>
      <c r="AM102">
        <v>0</v>
      </c>
      <c r="AN102">
        <v>0</v>
      </c>
      <c r="AO102">
        <v>0</v>
      </c>
    </row>
    <row r="103" spans="1:41" hidden="1" x14ac:dyDescent="0.3">
      <c r="A103" t="s">
        <v>45</v>
      </c>
      <c r="B103" t="s">
        <v>46</v>
      </c>
      <c r="C103">
        <v>1</v>
      </c>
      <c r="D103" t="s">
        <v>531</v>
      </c>
      <c r="E103">
        <v>1.3</v>
      </c>
      <c r="F103" t="s">
        <v>534</v>
      </c>
      <c r="G103" t="s">
        <v>32</v>
      </c>
      <c r="H103" t="s">
        <v>33</v>
      </c>
      <c r="I103" t="s">
        <v>283</v>
      </c>
      <c r="J103" t="s">
        <v>284</v>
      </c>
      <c r="K103" t="s">
        <v>78</v>
      </c>
      <c r="L103" t="s">
        <v>79</v>
      </c>
      <c r="M103">
        <v>1</v>
      </c>
      <c r="N103" t="s">
        <v>80</v>
      </c>
      <c r="O103">
        <v>15</v>
      </c>
      <c r="P103" t="s">
        <v>285</v>
      </c>
      <c r="Q103" t="s">
        <v>90</v>
      </c>
      <c r="R103" t="s">
        <v>91</v>
      </c>
      <c r="S103" t="s">
        <v>524</v>
      </c>
      <c r="T103">
        <v>2000</v>
      </c>
      <c r="U103" t="s">
        <v>57</v>
      </c>
      <c r="V103">
        <v>2421</v>
      </c>
      <c r="W103" t="s">
        <v>109</v>
      </c>
      <c r="X103">
        <v>0</v>
      </c>
      <c r="Y103" t="s">
        <v>44</v>
      </c>
      <c r="Z103" s="2">
        <v>100000</v>
      </c>
      <c r="AA103" s="2"/>
      <c r="AB103" s="2">
        <f t="shared" si="3"/>
        <v>100000</v>
      </c>
      <c r="AC103" s="2">
        <v>100000</v>
      </c>
      <c r="AD103" s="2">
        <v>72856.240000000005</v>
      </c>
      <c r="AE103" s="2">
        <v>72856.240000000005</v>
      </c>
      <c r="AF103" s="2">
        <v>72856.240000000005</v>
      </c>
      <c r="AG103">
        <v>0</v>
      </c>
      <c r="AH103">
        <v>0</v>
      </c>
      <c r="AI103" s="2">
        <f t="shared" si="4"/>
        <v>27143.759999999995</v>
      </c>
      <c r="AJ103" s="2">
        <f t="shared" si="5"/>
        <v>27143.759999999995</v>
      </c>
      <c r="AK103">
        <v>0</v>
      </c>
      <c r="AL103">
        <v>0</v>
      </c>
      <c r="AM103">
        <v>0</v>
      </c>
      <c r="AN103">
        <v>0</v>
      </c>
      <c r="AO103">
        <v>0</v>
      </c>
    </row>
    <row r="104" spans="1:41" hidden="1" x14ac:dyDescent="0.3">
      <c r="A104" t="s">
        <v>45</v>
      </c>
      <c r="B104" t="s">
        <v>46</v>
      </c>
      <c r="C104">
        <v>1</v>
      </c>
      <c r="D104" t="s">
        <v>531</v>
      </c>
      <c r="E104">
        <v>1.3</v>
      </c>
      <c r="F104" t="s">
        <v>534</v>
      </c>
      <c r="G104" t="s">
        <v>32</v>
      </c>
      <c r="H104" t="s">
        <v>33</v>
      </c>
      <c r="I104" t="s">
        <v>100</v>
      </c>
      <c r="J104" t="s">
        <v>101</v>
      </c>
      <c r="K104" t="s">
        <v>136</v>
      </c>
      <c r="L104" t="s">
        <v>137</v>
      </c>
      <c r="M104">
        <v>6</v>
      </c>
      <c r="N104" t="s">
        <v>38</v>
      </c>
      <c r="O104">
        <v>21</v>
      </c>
      <c r="P104" t="s">
        <v>316</v>
      </c>
      <c r="Q104" t="s">
        <v>139</v>
      </c>
      <c r="R104" t="s">
        <v>140</v>
      </c>
      <c r="S104" t="s">
        <v>524</v>
      </c>
      <c r="T104">
        <v>2000</v>
      </c>
      <c r="U104" t="s">
        <v>57</v>
      </c>
      <c r="V104">
        <v>2421</v>
      </c>
      <c r="W104" t="s">
        <v>109</v>
      </c>
      <c r="X104">
        <v>0</v>
      </c>
      <c r="Y104" t="s">
        <v>44</v>
      </c>
      <c r="Z104" s="2">
        <v>20000</v>
      </c>
      <c r="AA104" s="2"/>
      <c r="AB104" s="2">
        <f t="shared" si="3"/>
        <v>20000</v>
      </c>
      <c r="AC104" s="2">
        <v>20000</v>
      </c>
      <c r="AD104" s="2">
        <v>18655.52</v>
      </c>
      <c r="AE104" s="2">
        <v>18655.52</v>
      </c>
      <c r="AF104" s="2">
        <v>18655.52</v>
      </c>
      <c r="AG104" s="2">
        <v>18655.52</v>
      </c>
      <c r="AH104" s="2">
        <v>18655.52</v>
      </c>
      <c r="AI104" s="2">
        <f t="shared" si="4"/>
        <v>1344.4799999999996</v>
      </c>
      <c r="AJ104" s="2">
        <f t="shared" si="5"/>
        <v>1344.4799999999996</v>
      </c>
      <c r="AK104">
        <v>0</v>
      </c>
      <c r="AL104">
        <v>0</v>
      </c>
      <c r="AM104">
        <v>0</v>
      </c>
      <c r="AN104">
        <v>0</v>
      </c>
      <c r="AO104">
        <v>0</v>
      </c>
    </row>
    <row r="105" spans="1:41" hidden="1" x14ac:dyDescent="0.3">
      <c r="A105" t="s">
        <v>45</v>
      </c>
      <c r="B105" t="s">
        <v>46</v>
      </c>
      <c r="C105">
        <v>1</v>
      </c>
      <c r="D105" t="s">
        <v>531</v>
      </c>
      <c r="E105">
        <v>1.3</v>
      </c>
      <c r="F105" t="s">
        <v>534</v>
      </c>
      <c r="G105" t="s">
        <v>32</v>
      </c>
      <c r="H105" t="s">
        <v>33</v>
      </c>
      <c r="I105" t="s">
        <v>100</v>
      </c>
      <c r="J105" t="s">
        <v>101</v>
      </c>
      <c r="K105" t="s">
        <v>102</v>
      </c>
      <c r="L105" t="s">
        <v>103</v>
      </c>
      <c r="M105">
        <v>3</v>
      </c>
      <c r="N105" t="s">
        <v>125</v>
      </c>
      <c r="O105">
        <v>33</v>
      </c>
      <c r="P105" t="s">
        <v>347</v>
      </c>
      <c r="Q105" t="s">
        <v>348</v>
      </c>
      <c r="R105" t="s">
        <v>349</v>
      </c>
      <c r="S105" t="s">
        <v>524</v>
      </c>
      <c r="T105">
        <v>2000</v>
      </c>
      <c r="U105" t="s">
        <v>57</v>
      </c>
      <c r="V105">
        <v>2421</v>
      </c>
      <c r="W105" t="s">
        <v>109</v>
      </c>
      <c r="X105">
        <v>0</v>
      </c>
      <c r="Y105" t="s">
        <v>44</v>
      </c>
      <c r="Z105" s="2">
        <v>14437085.119999999</v>
      </c>
      <c r="AA105" s="2"/>
      <c r="AB105" s="2">
        <f t="shared" si="3"/>
        <v>14437085.119999999</v>
      </c>
      <c r="AC105" s="2">
        <v>12100000</v>
      </c>
      <c r="AD105" s="2">
        <v>13882182.560000001</v>
      </c>
      <c r="AE105" s="2">
        <v>13708141.26</v>
      </c>
      <c r="AF105" s="2">
        <v>12036437.82</v>
      </c>
      <c r="AG105" s="2">
        <v>11139528.74</v>
      </c>
      <c r="AH105" s="2">
        <v>11139528.74</v>
      </c>
      <c r="AI105" s="2">
        <f t="shared" si="4"/>
        <v>554902.55999999866</v>
      </c>
      <c r="AJ105" s="2">
        <f t="shared" si="5"/>
        <v>728943.8599999994</v>
      </c>
      <c r="AK105" s="2">
        <v>539822.56000000006</v>
      </c>
      <c r="AL105" s="2">
        <v>1797262.56</v>
      </c>
      <c r="AM105">
        <v>0</v>
      </c>
      <c r="AN105">
        <v>0</v>
      </c>
      <c r="AO105" s="2">
        <v>2337085.12</v>
      </c>
    </row>
    <row r="106" spans="1:41" hidden="1" x14ac:dyDescent="0.3">
      <c r="A106" t="s">
        <v>45</v>
      </c>
      <c r="B106" t="s">
        <v>46</v>
      </c>
      <c r="C106">
        <v>3</v>
      </c>
      <c r="D106" t="s">
        <v>533</v>
      </c>
      <c r="E106">
        <v>3.1</v>
      </c>
      <c r="F106" t="s">
        <v>542</v>
      </c>
      <c r="G106" t="s">
        <v>377</v>
      </c>
      <c r="H106" t="s">
        <v>378</v>
      </c>
      <c r="I106" t="s">
        <v>100</v>
      </c>
      <c r="J106" t="s">
        <v>101</v>
      </c>
      <c r="K106" t="s">
        <v>351</v>
      </c>
      <c r="L106" t="s">
        <v>352</v>
      </c>
      <c r="M106">
        <v>8</v>
      </c>
      <c r="N106" t="s">
        <v>379</v>
      </c>
      <c r="O106">
        <v>42</v>
      </c>
      <c r="P106" t="s">
        <v>385</v>
      </c>
      <c r="Q106" t="s">
        <v>386</v>
      </c>
      <c r="R106" t="s">
        <v>387</v>
      </c>
      <c r="S106" t="s">
        <v>524</v>
      </c>
      <c r="T106">
        <v>2000</v>
      </c>
      <c r="U106" t="s">
        <v>57</v>
      </c>
      <c r="V106">
        <v>2431</v>
      </c>
      <c r="W106" t="s">
        <v>390</v>
      </c>
      <c r="X106">
        <v>0</v>
      </c>
      <c r="Y106" t="s">
        <v>44</v>
      </c>
      <c r="Z106">
        <v>0</v>
      </c>
      <c r="AB106" s="2">
        <f t="shared" si="3"/>
        <v>0</v>
      </c>
      <c r="AC106" s="2">
        <v>50000</v>
      </c>
      <c r="AD106">
        <v>0</v>
      </c>
      <c r="AE106">
        <v>0</v>
      </c>
      <c r="AF106">
        <v>0</v>
      </c>
      <c r="AG106">
        <v>0</v>
      </c>
      <c r="AH106">
        <v>0</v>
      </c>
      <c r="AI106" s="2">
        <f t="shared" si="4"/>
        <v>0</v>
      </c>
      <c r="AJ106" s="2">
        <f t="shared" si="5"/>
        <v>0</v>
      </c>
      <c r="AK106">
        <v>0</v>
      </c>
      <c r="AL106">
        <v>0</v>
      </c>
      <c r="AM106">
        <v>0</v>
      </c>
      <c r="AN106" s="2">
        <v>50000</v>
      </c>
      <c r="AO106" s="2">
        <v>-50000</v>
      </c>
    </row>
    <row r="107" spans="1:41" hidden="1" x14ac:dyDescent="0.3">
      <c r="A107" t="s">
        <v>45</v>
      </c>
      <c r="B107" t="s">
        <v>46</v>
      </c>
      <c r="C107">
        <v>3</v>
      </c>
      <c r="D107" t="s">
        <v>533</v>
      </c>
      <c r="E107">
        <v>3.8</v>
      </c>
      <c r="F107" t="s">
        <v>543</v>
      </c>
      <c r="G107" t="s">
        <v>142</v>
      </c>
      <c r="H107" t="s">
        <v>143</v>
      </c>
      <c r="I107" t="s">
        <v>100</v>
      </c>
      <c r="J107" t="s">
        <v>101</v>
      </c>
      <c r="K107" t="s">
        <v>144</v>
      </c>
      <c r="L107" t="s">
        <v>145</v>
      </c>
      <c r="M107">
        <v>6</v>
      </c>
      <c r="N107" t="s">
        <v>38</v>
      </c>
      <c r="O107">
        <v>49</v>
      </c>
      <c r="P107" t="s">
        <v>146</v>
      </c>
      <c r="Q107" t="s">
        <v>147</v>
      </c>
      <c r="R107" t="s">
        <v>148</v>
      </c>
      <c r="S107" t="s">
        <v>524</v>
      </c>
      <c r="T107">
        <v>2000</v>
      </c>
      <c r="U107" t="s">
        <v>57</v>
      </c>
      <c r="V107">
        <v>2441</v>
      </c>
      <c r="W107" t="s">
        <v>150</v>
      </c>
      <c r="X107">
        <v>0</v>
      </c>
      <c r="Y107" t="s">
        <v>44</v>
      </c>
      <c r="Z107" s="2">
        <v>19426.16</v>
      </c>
      <c r="AA107" s="2"/>
      <c r="AB107" s="2">
        <f t="shared" si="3"/>
        <v>19426.16</v>
      </c>
      <c r="AC107">
        <v>0</v>
      </c>
      <c r="AD107" s="2">
        <v>19426.16</v>
      </c>
      <c r="AE107" s="2">
        <v>19426.16</v>
      </c>
      <c r="AF107" s="2">
        <v>9426.16</v>
      </c>
      <c r="AG107" s="2">
        <v>9426.16</v>
      </c>
      <c r="AH107" s="2">
        <v>9426.16</v>
      </c>
      <c r="AI107" s="2">
        <f t="shared" si="4"/>
        <v>0</v>
      </c>
      <c r="AJ107" s="2">
        <f t="shared" si="5"/>
        <v>0</v>
      </c>
      <c r="AK107">
        <v>0</v>
      </c>
      <c r="AL107" s="2">
        <v>19426.16</v>
      </c>
      <c r="AM107">
        <v>0</v>
      </c>
      <c r="AN107">
        <v>0</v>
      </c>
      <c r="AO107" s="2">
        <v>19426.16</v>
      </c>
    </row>
    <row r="108" spans="1:41" hidden="1" x14ac:dyDescent="0.3">
      <c r="A108" t="s">
        <v>45</v>
      </c>
      <c r="B108" t="s">
        <v>46</v>
      </c>
      <c r="C108">
        <v>1</v>
      </c>
      <c r="D108" t="s">
        <v>531</v>
      </c>
      <c r="E108">
        <v>1.3</v>
      </c>
      <c r="F108" t="s">
        <v>534</v>
      </c>
      <c r="G108" t="s">
        <v>32</v>
      </c>
      <c r="H108" t="s">
        <v>33</v>
      </c>
      <c r="I108" t="s">
        <v>283</v>
      </c>
      <c r="J108" t="s">
        <v>284</v>
      </c>
      <c r="K108" t="s">
        <v>78</v>
      </c>
      <c r="L108" t="s">
        <v>79</v>
      </c>
      <c r="M108">
        <v>1</v>
      </c>
      <c r="N108" t="s">
        <v>80</v>
      </c>
      <c r="O108">
        <v>15</v>
      </c>
      <c r="P108" t="s">
        <v>285</v>
      </c>
      <c r="Q108" t="s">
        <v>90</v>
      </c>
      <c r="R108" t="s">
        <v>91</v>
      </c>
      <c r="S108" t="s">
        <v>524</v>
      </c>
      <c r="T108">
        <v>2000</v>
      </c>
      <c r="U108" t="s">
        <v>57</v>
      </c>
      <c r="V108">
        <v>2441</v>
      </c>
      <c r="W108" t="s">
        <v>150</v>
      </c>
      <c r="X108">
        <v>0</v>
      </c>
      <c r="Y108" t="s">
        <v>44</v>
      </c>
      <c r="Z108" s="2">
        <v>100000</v>
      </c>
      <c r="AA108" s="2"/>
      <c r="AB108" s="2">
        <f t="shared" si="3"/>
        <v>100000</v>
      </c>
      <c r="AC108" s="2">
        <v>100000</v>
      </c>
      <c r="AD108" s="2">
        <v>42875.31</v>
      </c>
      <c r="AE108" s="2">
        <v>22981.31</v>
      </c>
      <c r="AF108" s="2">
        <v>22981.31</v>
      </c>
      <c r="AG108" s="2">
        <v>22981.31</v>
      </c>
      <c r="AH108" s="2">
        <v>18125.09</v>
      </c>
      <c r="AI108" s="2">
        <f t="shared" si="4"/>
        <v>57124.69</v>
      </c>
      <c r="AJ108" s="2">
        <f t="shared" si="5"/>
        <v>77018.69</v>
      </c>
      <c r="AK108">
        <v>0</v>
      </c>
      <c r="AL108">
        <v>0</v>
      </c>
      <c r="AM108">
        <v>0</v>
      </c>
      <c r="AN108">
        <v>0</v>
      </c>
      <c r="AO108">
        <v>0</v>
      </c>
    </row>
    <row r="109" spans="1:41" hidden="1" x14ac:dyDescent="0.3">
      <c r="A109" t="s">
        <v>45</v>
      </c>
      <c r="B109" t="s">
        <v>46</v>
      </c>
      <c r="C109">
        <v>1</v>
      </c>
      <c r="D109" t="s">
        <v>531</v>
      </c>
      <c r="E109">
        <v>1.3</v>
      </c>
      <c r="F109" t="s">
        <v>534</v>
      </c>
      <c r="G109" t="s">
        <v>32</v>
      </c>
      <c r="H109" t="s">
        <v>33</v>
      </c>
      <c r="I109" t="s">
        <v>100</v>
      </c>
      <c r="J109" t="s">
        <v>101</v>
      </c>
      <c r="K109" t="s">
        <v>136</v>
      </c>
      <c r="L109" t="s">
        <v>137</v>
      </c>
      <c r="M109">
        <v>6</v>
      </c>
      <c r="N109" t="s">
        <v>38</v>
      </c>
      <c r="O109">
        <v>21</v>
      </c>
      <c r="P109" t="s">
        <v>316</v>
      </c>
      <c r="Q109" t="s">
        <v>139</v>
      </c>
      <c r="R109" t="s">
        <v>140</v>
      </c>
      <c r="S109" t="s">
        <v>524</v>
      </c>
      <c r="T109">
        <v>2000</v>
      </c>
      <c r="U109" t="s">
        <v>57</v>
      </c>
      <c r="V109">
        <v>2441</v>
      </c>
      <c r="W109" t="s">
        <v>150</v>
      </c>
      <c r="X109">
        <v>0</v>
      </c>
      <c r="Y109" t="s">
        <v>44</v>
      </c>
      <c r="Z109" s="2">
        <v>1287</v>
      </c>
      <c r="AA109" s="2"/>
      <c r="AB109" s="2">
        <f t="shared" si="3"/>
        <v>1287</v>
      </c>
      <c r="AC109">
        <v>0</v>
      </c>
      <c r="AD109">
        <v>420.5</v>
      </c>
      <c r="AE109">
        <v>420.5</v>
      </c>
      <c r="AF109">
        <v>420.5</v>
      </c>
      <c r="AG109">
        <v>420.5</v>
      </c>
      <c r="AH109">
        <v>420.5</v>
      </c>
      <c r="AI109" s="2">
        <f t="shared" si="4"/>
        <v>866.5</v>
      </c>
      <c r="AJ109" s="2">
        <f t="shared" si="5"/>
        <v>866.5</v>
      </c>
      <c r="AK109">
        <v>0</v>
      </c>
      <c r="AL109" s="2">
        <v>1287</v>
      </c>
      <c r="AM109">
        <v>0</v>
      </c>
      <c r="AN109">
        <v>0</v>
      </c>
      <c r="AO109" s="2">
        <v>1287</v>
      </c>
    </row>
    <row r="110" spans="1:41" hidden="1" x14ac:dyDescent="0.3">
      <c r="A110" t="s">
        <v>45</v>
      </c>
      <c r="B110" t="s">
        <v>46</v>
      </c>
      <c r="C110">
        <v>1</v>
      </c>
      <c r="D110" t="s">
        <v>531</v>
      </c>
      <c r="E110">
        <v>1.3</v>
      </c>
      <c r="F110" t="s">
        <v>534</v>
      </c>
      <c r="G110" t="s">
        <v>32</v>
      </c>
      <c r="H110" t="s">
        <v>33</v>
      </c>
      <c r="I110" t="s">
        <v>100</v>
      </c>
      <c r="J110" t="s">
        <v>101</v>
      </c>
      <c r="K110" t="s">
        <v>136</v>
      </c>
      <c r="L110" t="s">
        <v>137</v>
      </c>
      <c r="M110">
        <v>6</v>
      </c>
      <c r="N110" t="s">
        <v>38</v>
      </c>
      <c r="O110">
        <v>21</v>
      </c>
      <c r="P110" t="s">
        <v>316</v>
      </c>
      <c r="Q110" t="s">
        <v>139</v>
      </c>
      <c r="R110" t="s">
        <v>140</v>
      </c>
      <c r="S110" t="s">
        <v>524</v>
      </c>
      <c r="T110">
        <v>2000</v>
      </c>
      <c r="U110" t="s">
        <v>57</v>
      </c>
      <c r="V110">
        <v>2451</v>
      </c>
      <c r="W110" t="s">
        <v>318</v>
      </c>
      <c r="X110">
        <v>0</v>
      </c>
      <c r="Y110" t="s">
        <v>44</v>
      </c>
      <c r="Z110" s="2">
        <v>47757.2</v>
      </c>
      <c r="AA110" s="2"/>
      <c r="AB110" s="2">
        <f t="shared" si="3"/>
        <v>47757.2</v>
      </c>
      <c r="AC110" s="2">
        <v>47757.2</v>
      </c>
      <c r="AD110" s="2">
        <v>7888</v>
      </c>
      <c r="AE110" s="2">
        <v>7888</v>
      </c>
      <c r="AF110" s="2">
        <v>7888</v>
      </c>
      <c r="AG110" s="2">
        <v>7888</v>
      </c>
      <c r="AH110" s="2">
        <v>7888</v>
      </c>
      <c r="AI110" s="2">
        <f t="shared" si="4"/>
        <v>39869.199999999997</v>
      </c>
      <c r="AJ110" s="2">
        <f t="shared" si="5"/>
        <v>39869.199999999997</v>
      </c>
      <c r="AK110">
        <v>0</v>
      </c>
      <c r="AL110">
        <v>0</v>
      </c>
      <c r="AM110">
        <v>0</v>
      </c>
      <c r="AN110">
        <v>0</v>
      </c>
      <c r="AO110">
        <v>0</v>
      </c>
    </row>
    <row r="111" spans="1:41" hidden="1" x14ac:dyDescent="0.3">
      <c r="A111" t="s">
        <v>45</v>
      </c>
      <c r="B111" t="s">
        <v>46</v>
      </c>
      <c r="C111">
        <v>3</v>
      </c>
      <c r="D111" t="s">
        <v>533</v>
      </c>
      <c r="E111">
        <v>3.1</v>
      </c>
      <c r="F111" t="s">
        <v>542</v>
      </c>
      <c r="G111" t="s">
        <v>377</v>
      </c>
      <c r="H111" t="s">
        <v>378</v>
      </c>
      <c r="I111" t="s">
        <v>100</v>
      </c>
      <c r="J111" t="s">
        <v>101</v>
      </c>
      <c r="K111" t="s">
        <v>351</v>
      </c>
      <c r="L111" t="s">
        <v>352</v>
      </c>
      <c r="M111">
        <v>8</v>
      </c>
      <c r="N111" t="s">
        <v>379</v>
      </c>
      <c r="O111">
        <v>42</v>
      </c>
      <c r="P111" t="s">
        <v>385</v>
      </c>
      <c r="Q111" t="s">
        <v>386</v>
      </c>
      <c r="R111" t="s">
        <v>387</v>
      </c>
      <c r="S111" t="s">
        <v>524</v>
      </c>
      <c r="T111">
        <v>2000</v>
      </c>
      <c r="U111" t="s">
        <v>57</v>
      </c>
      <c r="V111">
        <v>2451</v>
      </c>
      <c r="W111" t="s">
        <v>318</v>
      </c>
      <c r="X111">
        <v>0</v>
      </c>
      <c r="Y111" t="s">
        <v>44</v>
      </c>
      <c r="Z111">
        <v>0</v>
      </c>
      <c r="AB111" s="2">
        <f t="shared" si="3"/>
        <v>0</v>
      </c>
      <c r="AC111" s="2">
        <v>500000</v>
      </c>
      <c r="AD111">
        <v>0</v>
      </c>
      <c r="AE111">
        <v>0</v>
      </c>
      <c r="AF111">
        <v>0</v>
      </c>
      <c r="AG111">
        <v>0</v>
      </c>
      <c r="AH111">
        <v>0</v>
      </c>
      <c r="AI111" s="2">
        <f t="shared" si="4"/>
        <v>0</v>
      </c>
      <c r="AJ111" s="2">
        <f t="shared" si="5"/>
        <v>0</v>
      </c>
      <c r="AK111">
        <v>0</v>
      </c>
      <c r="AL111">
        <v>0</v>
      </c>
      <c r="AM111">
        <v>0</v>
      </c>
      <c r="AN111" s="2">
        <v>500000</v>
      </c>
      <c r="AO111" s="2">
        <v>-500000</v>
      </c>
    </row>
    <row r="112" spans="1:41" hidden="1" x14ac:dyDescent="0.3">
      <c r="A112" t="s">
        <v>45</v>
      </c>
      <c r="B112" t="s">
        <v>46</v>
      </c>
      <c r="C112">
        <v>2</v>
      </c>
      <c r="D112" t="s">
        <v>532</v>
      </c>
      <c r="E112">
        <v>2.2000000000000002</v>
      </c>
      <c r="F112" t="s">
        <v>537</v>
      </c>
      <c r="G112" t="s">
        <v>74</v>
      </c>
      <c r="H112" t="s">
        <v>75</v>
      </c>
      <c r="I112" t="s">
        <v>100</v>
      </c>
      <c r="J112" t="s">
        <v>101</v>
      </c>
      <c r="K112" t="s">
        <v>102</v>
      </c>
      <c r="L112" t="s">
        <v>103</v>
      </c>
      <c r="M112">
        <v>2</v>
      </c>
      <c r="N112" t="s">
        <v>104</v>
      </c>
      <c r="O112">
        <v>36</v>
      </c>
      <c r="P112" t="s">
        <v>105</v>
      </c>
      <c r="Q112" t="s">
        <v>106</v>
      </c>
      <c r="R112" t="s">
        <v>107</v>
      </c>
      <c r="S112" t="s">
        <v>524</v>
      </c>
      <c r="T112">
        <v>2000</v>
      </c>
      <c r="U112" t="s">
        <v>57</v>
      </c>
      <c r="V112">
        <v>2461</v>
      </c>
      <c r="W112" t="s">
        <v>110</v>
      </c>
      <c r="X112">
        <v>0</v>
      </c>
      <c r="Y112" t="s">
        <v>44</v>
      </c>
      <c r="Z112" s="2">
        <v>650000</v>
      </c>
      <c r="AA112" s="2"/>
      <c r="AB112" s="2">
        <f t="shared" si="3"/>
        <v>650000</v>
      </c>
      <c r="AC112" s="2">
        <v>650000</v>
      </c>
      <c r="AD112" s="2">
        <v>599293.82999999996</v>
      </c>
      <c r="AE112" s="2">
        <v>580815.03</v>
      </c>
      <c r="AF112" s="2">
        <v>580815.03</v>
      </c>
      <c r="AG112" s="2">
        <v>580815.03</v>
      </c>
      <c r="AH112" s="2">
        <v>580815.03</v>
      </c>
      <c r="AI112" s="2">
        <f t="shared" si="4"/>
        <v>50706.170000000042</v>
      </c>
      <c r="AJ112" s="2">
        <f t="shared" si="5"/>
        <v>69184.969999999972</v>
      </c>
      <c r="AK112">
        <v>0</v>
      </c>
      <c r="AL112">
        <v>0</v>
      </c>
      <c r="AM112">
        <v>0</v>
      </c>
      <c r="AN112">
        <v>0</v>
      </c>
      <c r="AO112">
        <v>0</v>
      </c>
    </row>
    <row r="113" spans="1:41" hidden="1" x14ac:dyDescent="0.3">
      <c r="A113" t="s">
        <v>45</v>
      </c>
      <c r="B113" t="s">
        <v>46</v>
      </c>
      <c r="C113">
        <v>1</v>
      </c>
      <c r="D113" t="s">
        <v>531</v>
      </c>
      <c r="E113">
        <v>1.7</v>
      </c>
      <c r="F113" t="s">
        <v>535</v>
      </c>
      <c r="G113" t="s">
        <v>123</v>
      </c>
      <c r="H113" t="s">
        <v>124</v>
      </c>
      <c r="I113" t="s">
        <v>100</v>
      </c>
      <c r="J113" t="s">
        <v>101</v>
      </c>
      <c r="K113" t="s">
        <v>78</v>
      </c>
      <c r="L113" t="s">
        <v>79</v>
      </c>
      <c r="M113">
        <v>3</v>
      </c>
      <c r="N113" t="s">
        <v>125</v>
      </c>
      <c r="O113">
        <v>11</v>
      </c>
      <c r="P113" t="s">
        <v>126</v>
      </c>
      <c r="Q113" t="s">
        <v>127</v>
      </c>
      <c r="R113" t="s">
        <v>128</v>
      </c>
      <c r="S113" t="s">
        <v>524</v>
      </c>
      <c r="T113">
        <v>2000</v>
      </c>
      <c r="U113" t="s">
        <v>57</v>
      </c>
      <c r="V113">
        <v>2461</v>
      </c>
      <c r="W113" t="s">
        <v>110</v>
      </c>
      <c r="X113">
        <v>0</v>
      </c>
      <c r="Y113" t="s">
        <v>44</v>
      </c>
      <c r="Z113" s="2">
        <v>1000</v>
      </c>
      <c r="AA113" s="2"/>
      <c r="AB113" s="2">
        <f t="shared" si="3"/>
        <v>1000</v>
      </c>
      <c r="AC113" s="2">
        <v>1000</v>
      </c>
      <c r="AD113">
        <v>0</v>
      </c>
      <c r="AE113">
        <v>0</v>
      </c>
      <c r="AF113">
        <v>0</v>
      </c>
      <c r="AG113">
        <v>0</v>
      </c>
      <c r="AH113">
        <v>0</v>
      </c>
      <c r="AI113" s="2">
        <f t="shared" si="4"/>
        <v>1000</v>
      </c>
      <c r="AJ113" s="2">
        <f t="shared" si="5"/>
        <v>1000</v>
      </c>
      <c r="AK113">
        <v>0</v>
      </c>
      <c r="AL113">
        <v>0</v>
      </c>
      <c r="AM113">
        <v>0</v>
      </c>
      <c r="AN113">
        <v>0</v>
      </c>
      <c r="AO113">
        <v>0</v>
      </c>
    </row>
    <row r="114" spans="1:41" hidden="1" x14ac:dyDescent="0.3">
      <c r="A114" t="s">
        <v>45</v>
      </c>
      <c r="B114" t="s">
        <v>46</v>
      </c>
      <c r="C114">
        <v>3</v>
      </c>
      <c r="D114" t="s">
        <v>533</v>
      </c>
      <c r="E114">
        <v>3.8</v>
      </c>
      <c r="F114" t="s">
        <v>543</v>
      </c>
      <c r="G114" t="s">
        <v>142</v>
      </c>
      <c r="H114" t="s">
        <v>143</v>
      </c>
      <c r="I114" t="s">
        <v>100</v>
      </c>
      <c r="J114" t="s">
        <v>101</v>
      </c>
      <c r="K114" t="s">
        <v>144</v>
      </c>
      <c r="L114" t="s">
        <v>145</v>
      </c>
      <c r="M114">
        <v>6</v>
      </c>
      <c r="N114" t="s">
        <v>38</v>
      </c>
      <c r="O114">
        <v>49</v>
      </c>
      <c r="P114" t="s">
        <v>146</v>
      </c>
      <c r="Q114" t="s">
        <v>147</v>
      </c>
      <c r="R114" t="s">
        <v>148</v>
      </c>
      <c r="S114" t="s">
        <v>524</v>
      </c>
      <c r="T114">
        <v>2000</v>
      </c>
      <c r="U114" t="s">
        <v>57</v>
      </c>
      <c r="V114">
        <v>2461</v>
      </c>
      <c r="W114" t="s">
        <v>110</v>
      </c>
      <c r="X114">
        <v>0</v>
      </c>
      <c r="Y114" t="s">
        <v>44</v>
      </c>
      <c r="Z114" s="2">
        <v>471906.84</v>
      </c>
      <c r="AA114" s="2"/>
      <c r="AB114" s="2">
        <f t="shared" si="3"/>
        <v>471906.84</v>
      </c>
      <c r="AC114" s="2">
        <v>501333</v>
      </c>
      <c r="AD114" s="2">
        <v>14929.2</v>
      </c>
      <c r="AE114" s="2">
        <v>14929.2</v>
      </c>
      <c r="AF114" s="2">
        <v>14929.2</v>
      </c>
      <c r="AG114" s="2">
        <v>14929.2</v>
      </c>
      <c r="AH114">
        <v>0</v>
      </c>
      <c r="AI114" s="2">
        <f t="shared" si="4"/>
        <v>456977.64</v>
      </c>
      <c r="AJ114" s="2">
        <f t="shared" si="5"/>
        <v>456977.64</v>
      </c>
      <c r="AK114">
        <v>0</v>
      </c>
      <c r="AL114" s="2">
        <v>15000</v>
      </c>
      <c r="AM114">
        <v>0</v>
      </c>
      <c r="AN114" s="2">
        <v>44426.16</v>
      </c>
      <c r="AO114" s="2">
        <v>-29426.16</v>
      </c>
    </row>
    <row r="115" spans="1:41" hidden="1" x14ac:dyDescent="0.3">
      <c r="A115" t="s">
        <v>45</v>
      </c>
      <c r="B115" t="s">
        <v>46</v>
      </c>
      <c r="C115">
        <v>2</v>
      </c>
      <c r="D115" t="s">
        <v>532</v>
      </c>
      <c r="E115">
        <v>2.2999999999999998</v>
      </c>
      <c r="F115" t="s">
        <v>538</v>
      </c>
      <c r="G115" t="s">
        <v>177</v>
      </c>
      <c r="H115" t="s">
        <v>178</v>
      </c>
      <c r="I115" t="s">
        <v>100</v>
      </c>
      <c r="J115" t="s">
        <v>101</v>
      </c>
      <c r="K115" t="s">
        <v>102</v>
      </c>
      <c r="L115" t="s">
        <v>103</v>
      </c>
      <c r="M115">
        <v>3</v>
      </c>
      <c r="N115" t="s">
        <v>125</v>
      </c>
      <c r="O115">
        <v>39</v>
      </c>
      <c r="P115" t="s">
        <v>179</v>
      </c>
      <c r="Q115" t="s">
        <v>180</v>
      </c>
      <c r="R115" t="s">
        <v>181</v>
      </c>
      <c r="S115" t="s">
        <v>524</v>
      </c>
      <c r="T115">
        <v>2000</v>
      </c>
      <c r="U115" t="s">
        <v>57</v>
      </c>
      <c r="V115">
        <v>2461</v>
      </c>
      <c r="W115" t="s">
        <v>110</v>
      </c>
      <c r="X115">
        <v>0</v>
      </c>
      <c r="Y115" t="s">
        <v>44</v>
      </c>
      <c r="Z115" s="2">
        <v>100000</v>
      </c>
      <c r="AA115" s="2"/>
      <c r="AB115" s="2">
        <f t="shared" si="3"/>
        <v>100000</v>
      </c>
      <c r="AC115">
        <v>0</v>
      </c>
      <c r="AD115" s="2">
        <v>40676.44</v>
      </c>
      <c r="AE115" s="2">
        <v>40676.44</v>
      </c>
      <c r="AF115" s="2">
        <v>40676.44</v>
      </c>
      <c r="AG115" s="2">
        <v>40676.44</v>
      </c>
      <c r="AH115" s="2">
        <v>40676.44</v>
      </c>
      <c r="AI115" s="2">
        <f t="shared" si="4"/>
        <v>59323.56</v>
      </c>
      <c r="AJ115" s="2">
        <f t="shared" si="5"/>
        <v>59323.56</v>
      </c>
      <c r="AK115">
        <v>0</v>
      </c>
      <c r="AL115" s="2">
        <v>100000</v>
      </c>
      <c r="AM115">
        <v>0</v>
      </c>
      <c r="AN115">
        <v>0</v>
      </c>
      <c r="AO115" s="2">
        <v>100000</v>
      </c>
    </row>
    <row r="116" spans="1:41" hidden="1" x14ac:dyDescent="0.3">
      <c r="A116" t="s">
        <v>45</v>
      </c>
      <c r="B116" t="s">
        <v>46</v>
      </c>
      <c r="C116">
        <v>1</v>
      </c>
      <c r="D116" t="s">
        <v>531</v>
      </c>
      <c r="E116">
        <v>1.3</v>
      </c>
      <c r="F116" t="s">
        <v>534</v>
      </c>
      <c r="G116" t="s">
        <v>32</v>
      </c>
      <c r="H116" t="s">
        <v>33</v>
      </c>
      <c r="I116" t="s">
        <v>100</v>
      </c>
      <c r="J116" t="s">
        <v>101</v>
      </c>
      <c r="K116" t="s">
        <v>136</v>
      </c>
      <c r="L116" t="s">
        <v>137</v>
      </c>
      <c r="M116">
        <v>6</v>
      </c>
      <c r="N116" t="s">
        <v>38</v>
      </c>
      <c r="O116">
        <v>21</v>
      </c>
      <c r="P116" t="s">
        <v>316</v>
      </c>
      <c r="Q116" t="s">
        <v>139</v>
      </c>
      <c r="R116" t="s">
        <v>140</v>
      </c>
      <c r="S116" t="s">
        <v>524</v>
      </c>
      <c r="T116">
        <v>2000</v>
      </c>
      <c r="U116" t="s">
        <v>57</v>
      </c>
      <c r="V116">
        <v>2461</v>
      </c>
      <c r="W116" t="s">
        <v>110</v>
      </c>
      <c r="X116">
        <v>0</v>
      </c>
      <c r="Y116" t="s">
        <v>44</v>
      </c>
      <c r="Z116" s="2">
        <v>150000</v>
      </c>
      <c r="AA116" s="2"/>
      <c r="AB116" s="2">
        <f t="shared" si="3"/>
        <v>150000</v>
      </c>
      <c r="AC116" s="2">
        <v>150000</v>
      </c>
      <c r="AD116" s="2">
        <v>96881.27</v>
      </c>
      <c r="AE116" s="2">
        <v>59761.27</v>
      </c>
      <c r="AF116" s="2">
        <v>59761.27</v>
      </c>
      <c r="AG116" s="2">
        <v>59761.27</v>
      </c>
      <c r="AH116" s="2">
        <v>59761.27</v>
      </c>
      <c r="AI116" s="2">
        <f t="shared" si="4"/>
        <v>53118.729999999996</v>
      </c>
      <c r="AJ116" s="2">
        <f t="shared" si="5"/>
        <v>90238.73000000001</v>
      </c>
      <c r="AK116">
        <v>0</v>
      </c>
      <c r="AL116">
        <v>0</v>
      </c>
      <c r="AM116">
        <v>0</v>
      </c>
      <c r="AN116">
        <v>0</v>
      </c>
      <c r="AO116">
        <v>0</v>
      </c>
    </row>
    <row r="117" spans="1:41" hidden="1" x14ac:dyDescent="0.3">
      <c r="A117" t="s">
        <v>45</v>
      </c>
      <c r="B117" t="s">
        <v>46</v>
      </c>
      <c r="C117">
        <v>2</v>
      </c>
      <c r="D117" t="s">
        <v>532</v>
      </c>
      <c r="E117">
        <v>2.2000000000000002</v>
      </c>
      <c r="F117" t="s">
        <v>537</v>
      </c>
      <c r="G117" t="s">
        <v>400</v>
      </c>
      <c r="H117" t="s">
        <v>401</v>
      </c>
      <c r="I117" t="s">
        <v>100</v>
      </c>
      <c r="J117" t="s">
        <v>101</v>
      </c>
      <c r="K117" t="s">
        <v>102</v>
      </c>
      <c r="L117" t="s">
        <v>103</v>
      </c>
      <c r="M117">
        <v>3</v>
      </c>
      <c r="N117" t="s">
        <v>125</v>
      </c>
      <c r="O117">
        <v>34</v>
      </c>
      <c r="P117" t="s">
        <v>402</v>
      </c>
      <c r="Q117" t="s">
        <v>403</v>
      </c>
      <c r="R117" t="s">
        <v>404</v>
      </c>
      <c r="S117" t="s">
        <v>524</v>
      </c>
      <c r="T117">
        <v>2000</v>
      </c>
      <c r="U117" t="s">
        <v>57</v>
      </c>
      <c r="V117">
        <v>2461</v>
      </c>
      <c r="W117" t="s">
        <v>110</v>
      </c>
      <c r="X117">
        <v>0</v>
      </c>
      <c r="Y117" t="s">
        <v>44</v>
      </c>
      <c r="Z117" s="2">
        <v>14573770.67</v>
      </c>
      <c r="AA117" s="2"/>
      <c r="AB117" s="2">
        <f t="shared" si="3"/>
        <v>14573770.67</v>
      </c>
      <c r="AC117" s="2">
        <v>10600000</v>
      </c>
      <c r="AD117" s="2">
        <v>12028766.439999999</v>
      </c>
      <c r="AE117" s="2">
        <v>11304682.84</v>
      </c>
      <c r="AF117" s="2">
        <v>9535881.4900000002</v>
      </c>
      <c r="AG117" s="2">
        <v>9535881.4900000002</v>
      </c>
      <c r="AH117" s="2">
        <v>9535881.4900000002</v>
      </c>
      <c r="AI117" s="2">
        <f t="shared" si="4"/>
        <v>2545004.2300000004</v>
      </c>
      <c r="AJ117" s="2">
        <f t="shared" si="5"/>
        <v>3269087.83</v>
      </c>
      <c r="AK117">
        <v>0</v>
      </c>
      <c r="AL117" s="2">
        <v>5458000</v>
      </c>
      <c r="AM117">
        <v>0</v>
      </c>
      <c r="AN117" s="2">
        <v>1484229.33</v>
      </c>
      <c r="AO117" s="2">
        <v>3973770.67</v>
      </c>
    </row>
    <row r="118" spans="1:41" hidden="1" x14ac:dyDescent="0.3">
      <c r="A118" t="s">
        <v>45</v>
      </c>
      <c r="B118" t="s">
        <v>46</v>
      </c>
      <c r="C118">
        <v>2</v>
      </c>
      <c r="D118" t="s">
        <v>532</v>
      </c>
      <c r="E118">
        <v>2.2000000000000002</v>
      </c>
      <c r="F118" t="s">
        <v>537</v>
      </c>
      <c r="G118" t="s">
        <v>74</v>
      </c>
      <c r="H118" t="s">
        <v>75</v>
      </c>
      <c r="I118" t="s">
        <v>100</v>
      </c>
      <c r="J118" t="s">
        <v>101</v>
      </c>
      <c r="K118" t="s">
        <v>102</v>
      </c>
      <c r="L118" t="s">
        <v>103</v>
      </c>
      <c r="M118">
        <v>2</v>
      </c>
      <c r="N118" t="s">
        <v>104</v>
      </c>
      <c r="O118">
        <v>36</v>
      </c>
      <c r="P118" t="s">
        <v>105</v>
      </c>
      <c r="Q118" t="s">
        <v>106</v>
      </c>
      <c r="R118" t="s">
        <v>107</v>
      </c>
      <c r="S118" t="s">
        <v>524</v>
      </c>
      <c r="T118">
        <v>2000</v>
      </c>
      <c r="U118" t="s">
        <v>57</v>
      </c>
      <c r="V118">
        <v>2471</v>
      </c>
      <c r="W118" t="s">
        <v>111</v>
      </c>
      <c r="X118">
        <v>0</v>
      </c>
      <c r="Y118" t="s">
        <v>44</v>
      </c>
      <c r="Z118" s="2">
        <v>2680000</v>
      </c>
      <c r="AA118" s="2"/>
      <c r="AB118" s="2">
        <f t="shared" si="3"/>
        <v>2680000</v>
      </c>
      <c r="AC118" s="2">
        <v>2300000</v>
      </c>
      <c r="AD118" s="2">
        <v>2477496.77</v>
      </c>
      <c r="AE118" s="2">
        <v>2477496.77</v>
      </c>
      <c r="AF118" s="2">
        <v>2477496.77</v>
      </c>
      <c r="AG118" s="2">
        <v>1774935.44</v>
      </c>
      <c r="AH118" s="2">
        <v>1774935.44</v>
      </c>
      <c r="AI118" s="2">
        <f t="shared" si="4"/>
        <v>202503.22999999998</v>
      </c>
      <c r="AJ118" s="2">
        <f t="shared" si="5"/>
        <v>202503.22999999998</v>
      </c>
      <c r="AK118">
        <v>0</v>
      </c>
      <c r="AL118" s="2">
        <v>400000</v>
      </c>
      <c r="AM118">
        <v>0</v>
      </c>
      <c r="AN118" s="2">
        <v>20000</v>
      </c>
      <c r="AO118" s="2">
        <v>380000</v>
      </c>
    </row>
    <row r="119" spans="1:41" hidden="1" x14ac:dyDescent="0.3">
      <c r="A119" t="s">
        <v>45</v>
      </c>
      <c r="B119" t="s">
        <v>46</v>
      </c>
      <c r="C119">
        <v>1</v>
      </c>
      <c r="D119" t="s">
        <v>531</v>
      </c>
      <c r="E119">
        <v>1.7</v>
      </c>
      <c r="F119" t="s">
        <v>535</v>
      </c>
      <c r="G119" t="s">
        <v>123</v>
      </c>
      <c r="H119" t="s">
        <v>124</v>
      </c>
      <c r="I119" t="s">
        <v>100</v>
      </c>
      <c r="J119" t="s">
        <v>101</v>
      </c>
      <c r="K119" t="s">
        <v>78</v>
      </c>
      <c r="L119" t="s">
        <v>79</v>
      </c>
      <c r="M119">
        <v>3</v>
      </c>
      <c r="N119" t="s">
        <v>125</v>
      </c>
      <c r="O119">
        <v>11</v>
      </c>
      <c r="P119" t="s">
        <v>126</v>
      </c>
      <c r="Q119" t="s">
        <v>127</v>
      </c>
      <c r="R119" t="s">
        <v>128</v>
      </c>
      <c r="S119" t="s">
        <v>524</v>
      </c>
      <c r="T119">
        <v>2000</v>
      </c>
      <c r="U119" t="s">
        <v>57</v>
      </c>
      <c r="V119">
        <v>2471</v>
      </c>
      <c r="W119" t="s">
        <v>111</v>
      </c>
      <c r="X119">
        <v>0</v>
      </c>
      <c r="Y119" t="s">
        <v>44</v>
      </c>
      <c r="Z119" s="2">
        <v>2000</v>
      </c>
      <c r="AA119" s="2"/>
      <c r="AB119" s="2">
        <f t="shared" si="3"/>
        <v>2000</v>
      </c>
      <c r="AC119" s="2">
        <v>2000</v>
      </c>
      <c r="AD119">
        <v>0</v>
      </c>
      <c r="AE119">
        <v>0</v>
      </c>
      <c r="AF119">
        <v>0</v>
      </c>
      <c r="AG119">
        <v>0</v>
      </c>
      <c r="AH119">
        <v>0</v>
      </c>
      <c r="AI119" s="2">
        <f t="shared" si="4"/>
        <v>2000</v>
      </c>
      <c r="AJ119" s="2">
        <f t="shared" si="5"/>
        <v>2000</v>
      </c>
      <c r="AK119">
        <v>0</v>
      </c>
      <c r="AL119">
        <v>0</v>
      </c>
      <c r="AM119">
        <v>0</v>
      </c>
      <c r="AN119">
        <v>0</v>
      </c>
      <c r="AO119">
        <v>0</v>
      </c>
    </row>
    <row r="120" spans="1:41" hidden="1" x14ac:dyDescent="0.3">
      <c r="A120" t="s">
        <v>45</v>
      </c>
      <c r="B120" t="s">
        <v>46</v>
      </c>
      <c r="C120">
        <v>3</v>
      </c>
      <c r="D120" t="s">
        <v>533</v>
      </c>
      <c r="E120">
        <v>3.8</v>
      </c>
      <c r="F120" t="s">
        <v>543</v>
      </c>
      <c r="G120" t="s">
        <v>142</v>
      </c>
      <c r="H120" t="s">
        <v>143</v>
      </c>
      <c r="I120" t="s">
        <v>100</v>
      </c>
      <c r="J120" t="s">
        <v>101</v>
      </c>
      <c r="K120" t="s">
        <v>144</v>
      </c>
      <c r="L120" t="s">
        <v>145</v>
      </c>
      <c r="M120">
        <v>6</v>
      </c>
      <c r="N120" t="s">
        <v>38</v>
      </c>
      <c r="O120">
        <v>49</v>
      </c>
      <c r="P120" t="s">
        <v>146</v>
      </c>
      <c r="Q120" t="s">
        <v>147</v>
      </c>
      <c r="R120" t="s">
        <v>148</v>
      </c>
      <c r="S120" t="s">
        <v>524</v>
      </c>
      <c r="T120">
        <v>2000</v>
      </c>
      <c r="U120" t="s">
        <v>57</v>
      </c>
      <c r="V120">
        <v>2471</v>
      </c>
      <c r="W120" t="s">
        <v>111</v>
      </c>
      <c r="X120">
        <v>0</v>
      </c>
      <c r="Y120" t="s">
        <v>44</v>
      </c>
      <c r="Z120" s="2">
        <v>1414</v>
      </c>
      <c r="AA120" s="2"/>
      <c r="AB120" s="2">
        <f t="shared" si="3"/>
        <v>1414</v>
      </c>
      <c r="AC120" s="2">
        <v>1414</v>
      </c>
      <c r="AD120">
        <v>0</v>
      </c>
      <c r="AE120">
        <v>0</v>
      </c>
      <c r="AF120">
        <v>0</v>
      </c>
      <c r="AG120">
        <v>0</v>
      </c>
      <c r="AH120">
        <v>0</v>
      </c>
      <c r="AI120" s="2">
        <f t="shared" si="4"/>
        <v>1414</v>
      </c>
      <c r="AJ120" s="2">
        <f t="shared" si="5"/>
        <v>1414</v>
      </c>
      <c r="AK120">
        <v>0</v>
      </c>
      <c r="AL120">
        <v>0</v>
      </c>
      <c r="AM120">
        <v>0</v>
      </c>
      <c r="AN120">
        <v>0</v>
      </c>
      <c r="AO120">
        <v>0</v>
      </c>
    </row>
    <row r="121" spans="1:41" hidden="1" x14ac:dyDescent="0.3">
      <c r="A121" t="s">
        <v>45</v>
      </c>
      <c r="B121" t="s">
        <v>46</v>
      </c>
      <c r="C121">
        <v>1</v>
      </c>
      <c r="D121" t="s">
        <v>531</v>
      </c>
      <c r="E121">
        <v>1.3</v>
      </c>
      <c r="F121" t="s">
        <v>534</v>
      </c>
      <c r="G121" t="s">
        <v>32</v>
      </c>
      <c r="H121" t="s">
        <v>33</v>
      </c>
      <c r="I121" t="s">
        <v>283</v>
      </c>
      <c r="J121" t="s">
        <v>284</v>
      </c>
      <c r="K121" t="s">
        <v>78</v>
      </c>
      <c r="L121" t="s">
        <v>79</v>
      </c>
      <c r="M121">
        <v>1</v>
      </c>
      <c r="N121" t="s">
        <v>80</v>
      </c>
      <c r="O121">
        <v>15</v>
      </c>
      <c r="P121" t="s">
        <v>285</v>
      </c>
      <c r="Q121" t="s">
        <v>90</v>
      </c>
      <c r="R121" t="s">
        <v>91</v>
      </c>
      <c r="S121" t="s">
        <v>524</v>
      </c>
      <c r="T121">
        <v>2000</v>
      </c>
      <c r="U121" t="s">
        <v>57</v>
      </c>
      <c r="V121">
        <v>2471</v>
      </c>
      <c r="W121" t="s">
        <v>111</v>
      </c>
      <c r="X121">
        <v>0</v>
      </c>
      <c r="Y121" t="s">
        <v>44</v>
      </c>
      <c r="Z121" s="2">
        <v>150000</v>
      </c>
      <c r="AA121" s="2"/>
      <c r="AB121" s="2">
        <f t="shared" si="3"/>
        <v>150000</v>
      </c>
      <c r="AC121" s="2">
        <v>150000</v>
      </c>
      <c r="AD121" s="2">
        <v>78283.91</v>
      </c>
      <c r="AE121" s="2">
        <v>78283.91</v>
      </c>
      <c r="AF121" s="2">
        <v>19799.46</v>
      </c>
      <c r="AG121">
        <v>0</v>
      </c>
      <c r="AH121">
        <v>0</v>
      </c>
      <c r="AI121" s="2">
        <f t="shared" si="4"/>
        <v>71716.09</v>
      </c>
      <c r="AJ121" s="2">
        <f t="shared" si="5"/>
        <v>71716.09</v>
      </c>
      <c r="AK121">
        <v>0</v>
      </c>
      <c r="AL121">
        <v>0</v>
      </c>
      <c r="AM121">
        <v>0</v>
      </c>
      <c r="AN121">
        <v>0</v>
      </c>
      <c r="AO121">
        <v>0</v>
      </c>
    </row>
    <row r="122" spans="1:41" hidden="1" x14ac:dyDescent="0.3">
      <c r="A122" t="s">
        <v>45</v>
      </c>
      <c r="B122" t="s">
        <v>46</v>
      </c>
      <c r="C122">
        <v>1</v>
      </c>
      <c r="D122" t="s">
        <v>531</v>
      </c>
      <c r="E122">
        <v>1.3</v>
      </c>
      <c r="F122" t="s">
        <v>534</v>
      </c>
      <c r="G122" t="s">
        <v>32</v>
      </c>
      <c r="H122" t="s">
        <v>33</v>
      </c>
      <c r="I122" t="s">
        <v>100</v>
      </c>
      <c r="J122" t="s">
        <v>101</v>
      </c>
      <c r="K122" t="s">
        <v>136</v>
      </c>
      <c r="L122" t="s">
        <v>137</v>
      </c>
      <c r="M122">
        <v>6</v>
      </c>
      <c r="N122" t="s">
        <v>38</v>
      </c>
      <c r="O122">
        <v>21</v>
      </c>
      <c r="P122" t="s">
        <v>316</v>
      </c>
      <c r="Q122" t="s">
        <v>139</v>
      </c>
      <c r="R122" t="s">
        <v>140</v>
      </c>
      <c r="S122" t="s">
        <v>524</v>
      </c>
      <c r="T122">
        <v>2000</v>
      </c>
      <c r="U122" t="s">
        <v>57</v>
      </c>
      <c r="V122">
        <v>2471</v>
      </c>
      <c r="W122" t="s">
        <v>111</v>
      </c>
      <c r="X122">
        <v>0</v>
      </c>
      <c r="Y122" t="s">
        <v>44</v>
      </c>
      <c r="Z122" s="2">
        <v>45300</v>
      </c>
      <c r="AA122" s="2"/>
      <c r="AB122" s="2">
        <f t="shared" si="3"/>
        <v>45300</v>
      </c>
      <c r="AC122" s="2">
        <v>50000</v>
      </c>
      <c r="AD122" s="2">
        <v>30881.72</v>
      </c>
      <c r="AE122" s="2">
        <v>30881.72</v>
      </c>
      <c r="AF122" s="2">
        <v>30881.72</v>
      </c>
      <c r="AG122" s="2">
        <v>30881.72</v>
      </c>
      <c r="AH122" s="2">
        <v>30881.72</v>
      </c>
      <c r="AI122" s="2">
        <f t="shared" si="4"/>
        <v>14418.279999999999</v>
      </c>
      <c r="AJ122" s="2">
        <f t="shared" si="5"/>
        <v>14418.279999999999</v>
      </c>
      <c r="AK122">
        <v>0</v>
      </c>
      <c r="AL122">
        <v>0</v>
      </c>
      <c r="AM122">
        <v>0</v>
      </c>
      <c r="AN122" s="2">
        <v>4700</v>
      </c>
      <c r="AO122" s="2">
        <v>-4700</v>
      </c>
    </row>
    <row r="123" spans="1:41" hidden="1" x14ac:dyDescent="0.3">
      <c r="A123" t="s">
        <v>45</v>
      </c>
      <c r="B123" t="s">
        <v>46</v>
      </c>
      <c r="C123">
        <v>1</v>
      </c>
      <c r="D123" t="s">
        <v>531</v>
      </c>
      <c r="E123">
        <v>1.3</v>
      </c>
      <c r="F123" t="s">
        <v>534</v>
      </c>
      <c r="G123" t="s">
        <v>32</v>
      </c>
      <c r="H123" t="s">
        <v>33</v>
      </c>
      <c r="I123" t="s">
        <v>100</v>
      </c>
      <c r="J123" t="s">
        <v>101</v>
      </c>
      <c r="K123" t="s">
        <v>102</v>
      </c>
      <c r="L123" t="s">
        <v>103</v>
      </c>
      <c r="M123">
        <v>3</v>
      </c>
      <c r="N123" t="s">
        <v>125</v>
      </c>
      <c r="O123">
        <v>33</v>
      </c>
      <c r="P123" t="s">
        <v>347</v>
      </c>
      <c r="Q123" t="s">
        <v>348</v>
      </c>
      <c r="R123" t="s">
        <v>349</v>
      </c>
      <c r="S123" t="s">
        <v>524</v>
      </c>
      <c r="T123">
        <v>2000</v>
      </c>
      <c r="U123" t="s">
        <v>57</v>
      </c>
      <c r="V123">
        <v>2471</v>
      </c>
      <c r="W123" t="s">
        <v>111</v>
      </c>
      <c r="X123">
        <v>0</v>
      </c>
      <c r="Y123" t="s">
        <v>44</v>
      </c>
      <c r="Z123" s="2">
        <v>553821.28</v>
      </c>
      <c r="AA123" s="2"/>
      <c r="AB123" s="2">
        <f t="shared" si="3"/>
        <v>553821.28</v>
      </c>
      <c r="AC123" s="2">
        <v>575211.68000000005</v>
      </c>
      <c r="AD123" s="2">
        <v>539373.61</v>
      </c>
      <c r="AE123" s="2">
        <v>518511.01</v>
      </c>
      <c r="AF123" s="2">
        <v>518511.01</v>
      </c>
      <c r="AG123" s="2">
        <v>518511.01</v>
      </c>
      <c r="AH123" s="2">
        <v>518511.01</v>
      </c>
      <c r="AI123" s="2">
        <f t="shared" si="4"/>
        <v>14447.670000000042</v>
      </c>
      <c r="AJ123" s="2">
        <f t="shared" si="5"/>
        <v>35310.270000000019</v>
      </c>
      <c r="AK123">
        <v>0</v>
      </c>
      <c r="AL123">
        <v>0</v>
      </c>
      <c r="AM123">
        <v>0</v>
      </c>
      <c r="AN123" s="2">
        <v>21390.400000000001</v>
      </c>
      <c r="AO123" s="2">
        <v>-21390.400000000001</v>
      </c>
    </row>
    <row r="124" spans="1:41" hidden="1" x14ac:dyDescent="0.3">
      <c r="A124" t="s">
        <v>45</v>
      </c>
      <c r="B124" t="s">
        <v>46</v>
      </c>
      <c r="C124">
        <v>2</v>
      </c>
      <c r="D124" t="s">
        <v>532</v>
      </c>
      <c r="E124">
        <v>2.2999999999999998</v>
      </c>
      <c r="F124" t="s">
        <v>538</v>
      </c>
      <c r="G124" t="s">
        <v>177</v>
      </c>
      <c r="H124" t="s">
        <v>178</v>
      </c>
      <c r="I124" t="s">
        <v>100</v>
      </c>
      <c r="J124" t="s">
        <v>101</v>
      </c>
      <c r="K124" t="s">
        <v>102</v>
      </c>
      <c r="L124" t="s">
        <v>103</v>
      </c>
      <c r="M124">
        <v>3</v>
      </c>
      <c r="N124" t="s">
        <v>125</v>
      </c>
      <c r="O124">
        <v>39</v>
      </c>
      <c r="P124" t="s">
        <v>179</v>
      </c>
      <c r="Q124" t="s">
        <v>180</v>
      </c>
      <c r="R124" t="s">
        <v>181</v>
      </c>
      <c r="S124" t="s">
        <v>524</v>
      </c>
      <c r="T124">
        <v>2000</v>
      </c>
      <c r="U124" t="s">
        <v>57</v>
      </c>
      <c r="V124">
        <v>2481</v>
      </c>
      <c r="W124" t="s">
        <v>182</v>
      </c>
      <c r="X124">
        <v>0</v>
      </c>
      <c r="Y124" t="s">
        <v>44</v>
      </c>
      <c r="Z124" s="2">
        <v>10000</v>
      </c>
      <c r="AA124" s="2"/>
      <c r="AB124" s="2">
        <f t="shared" si="3"/>
        <v>10000</v>
      </c>
      <c r="AC124" s="2">
        <v>10000</v>
      </c>
      <c r="AD124" s="2">
        <v>9484.1200000000008</v>
      </c>
      <c r="AE124" s="2">
        <v>9484.1200000000008</v>
      </c>
      <c r="AF124" s="2">
        <v>9484.1200000000008</v>
      </c>
      <c r="AG124" s="2">
        <v>9484.1200000000008</v>
      </c>
      <c r="AH124" s="2">
        <v>9484.1200000000008</v>
      </c>
      <c r="AI124" s="2">
        <f t="shared" si="4"/>
        <v>515.8799999999992</v>
      </c>
      <c r="AJ124" s="2">
        <f t="shared" si="5"/>
        <v>515.8799999999992</v>
      </c>
      <c r="AK124">
        <v>0</v>
      </c>
      <c r="AL124">
        <v>0</v>
      </c>
      <c r="AM124">
        <v>0</v>
      </c>
      <c r="AN124">
        <v>0</v>
      </c>
      <c r="AO124">
        <v>0</v>
      </c>
    </row>
    <row r="125" spans="1:41" hidden="1" x14ac:dyDescent="0.3">
      <c r="A125" t="s">
        <v>45</v>
      </c>
      <c r="B125" t="s">
        <v>46</v>
      </c>
      <c r="C125">
        <v>2</v>
      </c>
      <c r="D125" t="s">
        <v>532</v>
      </c>
      <c r="E125">
        <v>2.2000000000000002</v>
      </c>
      <c r="F125" t="s">
        <v>537</v>
      </c>
      <c r="G125" t="s">
        <v>74</v>
      </c>
      <c r="H125" t="s">
        <v>75</v>
      </c>
      <c r="I125" t="s">
        <v>76</v>
      </c>
      <c r="J125" t="s">
        <v>77</v>
      </c>
      <c r="K125" t="s">
        <v>78</v>
      </c>
      <c r="L125" t="s">
        <v>79</v>
      </c>
      <c r="M125">
        <v>1</v>
      </c>
      <c r="N125" t="s">
        <v>80</v>
      </c>
      <c r="O125">
        <v>16</v>
      </c>
      <c r="P125" t="s">
        <v>89</v>
      </c>
      <c r="Q125" t="s">
        <v>90</v>
      </c>
      <c r="R125" t="s">
        <v>91</v>
      </c>
      <c r="S125" t="s">
        <v>524</v>
      </c>
      <c r="T125">
        <v>2000</v>
      </c>
      <c r="U125" t="s">
        <v>57</v>
      </c>
      <c r="V125">
        <v>2491</v>
      </c>
      <c r="W125" t="s">
        <v>95</v>
      </c>
      <c r="X125">
        <v>0</v>
      </c>
      <c r="Y125" t="s">
        <v>44</v>
      </c>
      <c r="Z125" s="2">
        <v>138448.20000000001</v>
      </c>
      <c r="AA125" s="2"/>
      <c r="AB125" s="2">
        <f t="shared" si="3"/>
        <v>138448.20000000001</v>
      </c>
      <c r="AC125" s="2">
        <v>54948.2</v>
      </c>
      <c r="AD125" s="2">
        <v>138031.53</v>
      </c>
      <c r="AE125" s="2">
        <v>108799.53</v>
      </c>
      <c r="AF125" s="2">
        <v>62902.97</v>
      </c>
      <c r="AG125" s="2">
        <v>21722.97</v>
      </c>
      <c r="AH125" s="2">
        <v>21722.97</v>
      </c>
      <c r="AI125" s="2">
        <f t="shared" si="4"/>
        <v>416.67000000001281</v>
      </c>
      <c r="AJ125" s="2">
        <f t="shared" si="5"/>
        <v>29648.670000000013</v>
      </c>
      <c r="AK125">
        <v>0</v>
      </c>
      <c r="AL125" s="2">
        <v>83500</v>
      </c>
      <c r="AM125">
        <v>0</v>
      </c>
      <c r="AN125">
        <v>0</v>
      </c>
      <c r="AO125" s="2">
        <v>83500</v>
      </c>
    </row>
    <row r="126" spans="1:41" hidden="1" x14ac:dyDescent="0.3">
      <c r="A126" t="s">
        <v>45</v>
      </c>
      <c r="B126" t="s">
        <v>46</v>
      </c>
      <c r="C126">
        <v>2</v>
      </c>
      <c r="D126" t="s">
        <v>532</v>
      </c>
      <c r="E126">
        <v>2.2000000000000002</v>
      </c>
      <c r="F126" t="s">
        <v>537</v>
      </c>
      <c r="G126" t="s">
        <v>74</v>
      </c>
      <c r="H126" t="s">
        <v>75</v>
      </c>
      <c r="I126" t="s">
        <v>100</v>
      </c>
      <c r="J126" t="s">
        <v>101</v>
      </c>
      <c r="K126" t="s">
        <v>102</v>
      </c>
      <c r="L126" t="s">
        <v>103</v>
      </c>
      <c r="M126">
        <v>2</v>
      </c>
      <c r="N126" t="s">
        <v>104</v>
      </c>
      <c r="O126">
        <v>36</v>
      </c>
      <c r="P126" t="s">
        <v>105</v>
      </c>
      <c r="Q126" t="s">
        <v>106</v>
      </c>
      <c r="R126" t="s">
        <v>107</v>
      </c>
      <c r="S126" t="s">
        <v>524</v>
      </c>
      <c r="T126">
        <v>2000</v>
      </c>
      <c r="U126" t="s">
        <v>57</v>
      </c>
      <c r="V126">
        <v>2491</v>
      </c>
      <c r="W126" t="s">
        <v>95</v>
      </c>
      <c r="X126">
        <v>0</v>
      </c>
      <c r="Y126" t="s">
        <v>44</v>
      </c>
      <c r="Z126" s="2">
        <v>7000</v>
      </c>
      <c r="AA126" s="2"/>
      <c r="AB126" s="2">
        <f t="shared" si="3"/>
        <v>7000</v>
      </c>
      <c r="AC126" s="2">
        <v>7000</v>
      </c>
      <c r="AD126" s="2">
        <v>3770.04</v>
      </c>
      <c r="AE126" s="2">
        <v>3770.04</v>
      </c>
      <c r="AF126" s="2">
        <v>3770.04</v>
      </c>
      <c r="AG126" s="2">
        <v>3770.04</v>
      </c>
      <c r="AH126" s="2">
        <v>3770.04</v>
      </c>
      <c r="AI126" s="2">
        <f t="shared" si="4"/>
        <v>3229.96</v>
      </c>
      <c r="AJ126" s="2">
        <f t="shared" si="5"/>
        <v>3229.96</v>
      </c>
      <c r="AK126">
        <v>0</v>
      </c>
      <c r="AL126">
        <v>0</v>
      </c>
      <c r="AM126">
        <v>0</v>
      </c>
      <c r="AN126">
        <v>0</v>
      </c>
      <c r="AO126">
        <v>0</v>
      </c>
    </row>
    <row r="127" spans="1:41" hidden="1" x14ac:dyDescent="0.3">
      <c r="A127" t="s">
        <v>45</v>
      </c>
      <c r="B127" t="s">
        <v>46</v>
      </c>
      <c r="C127">
        <v>3</v>
      </c>
      <c r="D127" t="s">
        <v>533</v>
      </c>
      <c r="E127">
        <v>3.8</v>
      </c>
      <c r="F127" t="s">
        <v>543</v>
      </c>
      <c r="G127" t="s">
        <v>142</v>
      </c>
      <c r="H127" t="s">
        <v>143</v>
      </c>
      <c r="I127" t="s">
        <v>100</v>
      </c>
      <c r="J127" t="s">
        <v>101</v>
      </c>
      <c r="K127" t="s">
        <v>144</v>
      </c>
      <c r="L127" t="s">
        <v>145</v>
      </c>
      <c r="M127">
        <v>6</v>
      </c>
      <c r="N127" t="s">
        <v>38</v>
      </c>
      <c r="O127">
        <v>49</v>
      </c>
      <c r="P127" t="s">
        <v>146</v>
      </c>
      <c r="Q127" t="s">
        <v>147</v>
      </c>
      <c r="R127" t="s">
        <v>148</v>
      </c>
      <c r="S127" t="s">
        <v>524</v>
      </c>
      <c r="T127">
        <v>2000</v>
      </c>
      <c r="U127" t="s">
        <v>57</v>
      </c>
      <c r="V127">
        <v>2491</v>
      </c>
      <c r="W127" t="s">
        <v>95</v>
      </c>
      <c r="X127">
        <v>0</v>
      </c>
      <c r="Y127" t="s">
        <v>44</v>
      </c>
      <c r="Z127" s="2">
        <v>2000</v>
      </c>
      <c r="AA127" s="2"/>
      <c r="AB127" s="2">
        <f t="shared" si="3"/>
        <v>2000</v>
      </c>
      <c r="AC127" s="2">
        <v>2000</v>
      </c>
      <c r="AD127">
        <v>0</v>
      </c>
      <c r="AE127">
        <v>0</v>
      </c>
      <c r="AF127">
        <v>0</v>
      </c>
      <c r="AG127">
        <v>0</v>
      </c>
      <c r="AH127">
        <v>0</v>
      </c>
      <c r="AI127" s="2">
        <f t="shared" si="4"/>
        <v>2000</v>
      </c>
      <c r="AJ127" s="2">
        <f t="shared" si="5"/>
        <v>2000</v>
      </c>
      <c r="AK127">
        <v>0</v>
      </c>
      <c r="AL127">
        <v>0</v>
      </c>
      <c r="AM127">
        <v>0</v>
      </c>
      <c r="AN127">
        <v>0</v>
      </c>
      <c r="AO127">
        <v>0</v>
      </c>
    </row>
    <row r="128" spans="1:41" hidden="1" x14ac:dyDescent="0.3">
      <c r="A128" t="s">
        <v>45</v>
      </c>
      <c r="B128" t="s">
        <v>46</v>
      </c>
      <c r="C128">
        <v>2</v>
      </c>
      <c r="D128" t="s">
        <v>532</v>
      </c>
      <c r="E128">
        <v>2.2999999999999998</v>
      </c>
      <c r="F128" t="s">
        <v>538</v>
      </c>
      <c r="G128" t="s">
        <v>177</v>
      </c>
      <c r="H128" t="s">
        <v>178</v>
      </c>
      <c r="I128" t="s">
        <v>100</v>
      </c>
      <c r="J128" t="s">
        <v>101</v>
      </c>
      <c r="K128" t="s">
        <v>102</v>
      </c>
      <c r="L128" t="s">
        <v>103</v>
      </c>
      <c r="M128">
        <v>3</v>
      </c>
      <c r="N128" t="s">
        <v>125</v>
      </c>
      <c r="O128">
        <v>39</v>
      </c>
      <c r="P128" t="s">
        <v>179</v>
      </c>
      <c r="Q128" t="s">
        <v>180</v>
      </c>
      <c r="R128" t="s">
        <v>181</v>
      </c>
      <c r="S128" t="s">
        <v>524</v>
      </c>
      <c r="T128">
        <v>2000</v>
      </c>
      <c r="U128" t="s">
        <v>57</v>
      </c>
      <c r="V128">
        <v>2491</v>
      </c>
      <c r="W128" t="s">
        <v>95</v>
      </c>
      <c r="X128">
        <v>0</v>
      </c>
      <c r="Y128" t="s">
        <v>44</v>
      </c>
      <c r="Z128" s="2">
        <v>100000</v>
      </c>
      <c r="AA128" s="2"/>
      <c r="AB128" s="2">
        <f t="shared" si="3"/>
        <v>100000</v>
      </c>
      <c r="AC128" s="2">
        <v>100000</v>
      </c>
      <c r="AD128" s="2">
        <v>51182.46</v>
      </c>
      <c r="AE128" s="2">
        <v>51182.46</v>
      </c>
      <c r="AF128" s="2">
        <v>49863.67</v>
      </c>
      <c r="AG128" s="2">
        <v>49863.67</v>
      </c>
      <c r="AH128" s="2">
        <v>49863.67</v>
      </c>
      <c r="AI128" s="2">
        <f t="shared" si="4"/>
        <v>48817.54</v>
      </c>
      <c r="AJ128" s="2">
        <f t="shared" si="5"/>
        <v>48817.54</v>
      </c>
      <c r="AK128">
        <v>0</v>
      </c>
      <c r="AL128">
        <v>0</v>
      </c>
      <c r="AM128">
        <v>0</v>
      </c>
      <c r="AN128">
        <v>0</v>
      </c>
      <c r="AO128">
        <v>0</v>
      </c>
    </row>
    <row r="129" spans="1:41" hidden="1" x14ac:dyDescent="0.3">
      <c r="A129" t="s">
        <v>45</v>
      </c>
      <c r="B129" t="s">
        <v>46</v>
      </c>
      <c r="C129">
        <v>1</v>
      </c>
      <c r="D129" t="s">
        <v>531</v>
      </c>
      <c r="E129">
        <v>1.7</v>
      </c>
      <c r="F129" t="s">
        <v>535</v>
      </c>
      <c r="G129" t="s">
        <v>220</v>
      </c>
      <c r="H129" t="s">
        <v>221</v>
      </c>
      <c r="I129" t="s">
        <v>49</v>
      </c>
      <c r="J129" t="s">
        <v>50</v>
      </c>
      <c r="K129" t="s">
        <v>222</v>
      </c>
      <c r="L129" t="s">
        <v>223</v>
      </c>
      <c r="M129">
        <v>7</v>
      </c>
      <c r="N129" t="s">
        <v>224</v>
      </c>
      <c r="O129">
        <v>41</v>
      </c>
      <c r="P129" t="s">
        <v>230</v>
      </c>
      <c r="Q129" t="s">
        <v>226</v>
      </c>
      <c r="R129" t="s">
        <v>227</v>
      </c>
      <c r="S129" t="s">
        <v>524</v>
      </c>
      <c r="T129">
        <v>2000</v>
      </c>
      <c r="U129" t="s">
        <v>57</v>
      </c>
      <c r="V129">
        <v>2491</v>
      </c>
      <c r="W129" t="s">
        <v>95</v>
      </c>
      <c r="X129">
        <v>0</v>
      </c>
      <c r="Y129" t="s">
        <v>44</v>
      </c>
      <c r="Z129">
        <v>500</v>
      </c>
      <c r="AB129" s="2">
        <f t="shared" si="3"/>
        <v>500</v>
      </c>
      <c r="AC129">
        <v>0</v>
      </c>
      <c r="AD129">
        <v>0</v>
      </c>
      <c r="AE129">
        <v>0</v>
      </c>
      <c r="AF129">
        <v>0</v>
      </c>
      <c r="AG129">
        <v>0</v>
      </c>
      <c r="AH129">
        <v>0</v>
      </c>
      <c r="AI129" s="2">
        <f t="shared" si="4"/>
        <v>500</v>
      </c>
      <c r="AJ129" s="2">
        <f t="shared" si="5"/>
        <v>500</v>
      </c>
      <c r="AK129">
        <v>0</v>
      </c>
      <c r="AL129">
        <v>500</v>
      </c>
      <c r="AM129">
        <v>0</v>
      </c>
      <c r="AN129">
        <v>0</v>
      </c>
      <c r="AO129">
        <v>500</v>
      </c>
    </row>
    <row r="130" spans="1:41" hidden="1" x14ac:dyDescent="0.3">
      <c r="A130" t="s">
        <v>45</v>
      </c>
      <c r="B130" t="s">
        <v>46</v>
      </c>
      <c r="C130">
        <v>1</v>
      </c>
      <c r="D130" t="s">
        <v>531</v>
      </c>
      <c r="E130">
        <v>1.3</v>
      </c>
      <c r="F130" t="s">
        <v>534</v>
      </c>
      <c r="G130" t="s">
        <v>238</v>
      </c>
      <c r="H130" t="s">
        <v>239</v>
      </c>
      <c r="I130" t="s">
        <v>240</v>
      </c>
      <c r="J130" t="s">
        <v>241</v>
      </c>
      <c r="K130" t="s">
        <v>242</v>
      </c>
      <c r="L130" t="s">
        <v>243</v>
      </c>
      <c r="M130">
        <v>1</v>
      </c>
      <c r="N130" t="s">
        <v>80</v>
      </c>
      <c r="O130">
        <v>17</v>
      </c>
      <c r="P130" t="s">
        <v>244</v>
      </c>
      <c r="Q130" t="s">
        <v>245</v>
      </c>
      <c r="R130" t="s">
        <v>246</v>
      </c>
      <c r="S130" t="s">
        <v>524</v>
      </c>
      <c r="T130">
        <v>2000</v>
      </c>
      <c r="U130" t="s">
        <v>57</v>
      </c>
      <c r="V130">
        <v>2491</v>
      </c>
      <c r="W130" t="s">
        <v>95</v>
      </c>
      <c r="X130">
        <v>0</v>
      </c>
      <c r="Y130" t="s">
        <v>44</v>
      </c>
      <c r="Z130" s="2">
        <v>75000</v>
      </c>
      <c r="AA130" s="2"/>
      <c r="AB130" s="2">
        <f t="shared" ref="AB130:AB193" si="6">Z130+AA130</f>
        <v>75000</v>
      </c>
      <c r="AC130" s="2">
        <v>75000</v>
      </c>
      <c r="AD130">
        <v>0</v>
      </c>
      <c r="AE130">
        <v>0</v>
      </c>
      <c r="AF130">
        <v>0</v>
      </c>
      <c r="AG130">
        <v>0</v>
      </c>
      <c r="AH130">
        <v>0</v>
      </c>
      <c r="AI130" s="2">
        <f t="shared" ref="AI130:AI193" si="7">Z130-AD130</f>
        <v>75000</v>
      </c>
      <c r="AJ130" s="2">
        <f t="shared" ref="AJ130:AJ193" si="8">AB130-AE130</f>
        <v>75000</v>
      </c>
      <c r="AK130">
        <v>0</v>
      </c>
      <c r="AL130">
        <v>0</v>
      </c>
      <c r="AM130">
        <v>0</v>
      </c>
      <c r="AN130">
        <v>0</v>
      </c>
      <c r="AO130">
        <v>0</v>
      </c>
    </row>
    <row r="131" spans="1:41" hidden="1" x14ac:dyDescent="0.3">
      <c r="A131" t="s">
        <v>45</v>
      </c>
      <c r="B131" t="s">
        <v>46</v>
      </c>
      <c r="C131">
        <v>1</v>
      </c>
      <c r="D131" t="s">
        <v>531</v>
      </c>
      <c r="E131">
        <v>1.3</v>
      </c>
      <c r="F131" t="s">
        <v>534</v>
      </c>
      <c r="G131" t="s">
        <v>32</v>
      </c>
      <c r="H131" t="s">
        <v>33</v>
      </c>
      <c r="I131" t="s">
        <v>76</v>
      </c>
      <c r="J131" t="s">
        <v>77</v>
      </c>
      <c r="K131" t="s">
        <v>78</v>
      </c>
      <c r="L131" t="s">
        <v>79</v>
      </c>
      <c r="M131">
        <v>1</v>
      </c>
      <c r="N131" t="s">
        <v>80</v>
      </c>
      <c r="O131">
        <v>14</v>
      </c>
      <c r="P131" t="s">
        <v>281</v>
      </c>
      <c r="Q131" t="s">
        <v>90</v>
      </c>
      <c r="R131" t="s">
        <v>91</v>
      </c>
      <c r="S131" t="s">
        <v>524</v>
      </c>
      <c r="T131">
        <v>2000</v>
      </c>
      <c r="U131" t="s">
        <v>57</v>
      </c>
      <c r="V131">
        <v>2491</v>
      </c>
      <c r="W131" t="s">
        <v>95</v>
      </c>
      <c r="X131">
        <v>0</v>
      </c>
      <c r="Y131" t="s">
        <v>44</v>
      </c>
      <c r="Z131" s="2">
        <v>21000</v>
      </c>
      <c r="AA131" s="2"/>
      <c r="AB131" s="2">
        <f t="shared" si="6"/>
        <v>21000</v>
      </c>
      <c r="AC131">
        <v>0</v>
      </c>
      <c r="AD131" s="2">
        <v>8383.9599999999991</v>
      </c>
      <c r="AE131" s="2">
        <v>8383.9599999999991</v>
      </c>
      <c r="AF131" s="2">
        <v>8383.9599999999991</v>
      </c>
      <c r="AG131" s="2">
        <v>8383.9599999999991</v>
      </c>
      <c r="AH131" s="2">
        <v>8383.9599999999991</v>
      </c>
      <c r="AI131" s="2">
        <f t="shared" si="7"/>
        <v>12616.04</v>
      </c>
      <c r="AJ131" s="2">
        <f t="shared" si="8"/>
        <v>12616.04</v>
      </c>
      <c r="AK131">
        <v>0</v>
      </c>
      <c r="AL131" s="2">
        <v>21000</v>
      </c>
      <c r="AM131">
        <v>0</v>
      </c>
      <c r="AN131">
        <v>0</v>
      </c>
      <c r="AO131" s="2">
        <v>21000</v>
      </c>
    </row>
    <row r="132" spans="1:41" hidden="1" x14ac:dyDescent="0.3">
      <c r="A132" t="s">
        <v>45</v>
      </c>
      <c r="B132" t="s">
        <v>46</v>
      </c>
      <c r="C132">
        <v>1</v>
      </c>
      <c r="D132" t="s">
        <v>531</v>
      </c>
      <c r="E132">
        <v>1.3</v>
      </c>
      <c r="F132" t="s">
        <v>534</v>
      </c>
      <c r="G132" t="s">
        <v>32</v>
      </c>
      <c r="H132" t="s">
        <v>33</v>
      </c>
      <c r="I132" t="s">
        <v>283</v>
      </c>
      <c r="J132" t="s">
        <v>284</v>
      </c>
      <c r="K132" t="s">
        <v>78</v>
      </c>
      <c r="L132" t="s">
        <v>79</v>
      </c>
      <c r="M132">
        <v>1</v>
      </c>
      <c r="N132" t="s">
        <v>80</v>
      </c>
      <c r="O132">
        <v>15</v>
      </c>
      <c r="P132" t="s">
        <v>285</v>
      </c>
      <c r="Q132" t="s">
        <v>90</v>
      </c>
      <c r="R132" t="s">
        <v>91</v>
      </c>
      <c r="S132" t="s">
        <v>524</v>
      </c>
      <c r="T132">
        <v>2000</v>
      </c>
      <c r="U132" t="s">
        <v>57</v>
      </c>
      <c r="V132">
        <v>2491</v>
      </c>
      <c r="W132" t="s">
        <v>95</v>
      </c>
      <c r="X132">
        <v>0</v>
      </c>
      <c r="Y132" t="s">
        <v>44</v>
      </c>
      <c r="Z132" s="2">
        <v>500000</v>
      </c>
      <c r="AA132" s="2"/>
      <c r="AB132" s="2">
        <f t="shared" si="6"/>
        <v>500000</v>
      </c>
      <c r="AC132" s="2">
        <v>500000</v>
      </c>
      <c r="AD132" s="2">
        <v>454739.19</v>
      </c>
      <c r="AE132" s="2">
        <v>241136.79</v>
      </c>
      <c r="AF132" s="2">
        <v>86188.14</v>
      </c>
      <c r="AG132">
        <v>0</v>
      </c>
      <c r="AH132">
        <v>0</v>
      </c>
      <c r="AI132" s="2">
        <f t="shared" si="7"/>
        <v>45260.81</v>
      </c>
      <c r="AJ132" s="2">
        <f t="shared" si="8"/>
        <v>258863.21</v>
      </c>
      <c r="AK132">
        <v>0</v>
      </c>
      <c r="AL132">
        <v>0</v>
      </c>
      <c r="AM132">
        <v>0</v>
      </c>
      <c r="AN132">
        <v>0</v>
      </c>
      <c r="AO132">
        <v>0</v>
      </c>
    </row>
    <row r="133" spans="1:41" hidden="1" x14ac:dyDescent="0.3">
      <c r="A133" t="s">
        <v>45</v>
      </c>
      <c r="B133" t="s">
        <v>46</v>
      </c>
      <c r="C133">
        <v>1</v>
      </c>
      <c r="D133" t="s">
        <v>531</v>
      </c>
      <c r="E133">
        <v>1.3</v>
      </c>
      <c r="F133" t="s">
        <v>534</v>
      </c>
      <c r="G133" t="s">
        <v>32</v>
      </c>
      <c r="H133" t="s">
        <v>33</v>
      </c>
      <c r="I133" t="s">
        <v>100</v>
      </c>
      <c r="J133" t="s">
        <v>101</v>
      </c>
      <c r="K133" t="s">
        <v>136</v>
      </c>
      <c r="L133" t="s">
        <v>137</v>
      </c>
      <c r="M133">
        <v>6</v>
      </c>
      <c r="N133" t="s">
        <v>38</v>
      </c>
      <c r="O133">
        <v>21</v>
      </c>
      <c r="P133" t="s">
        <v>316</v>
      </c>
      <c r="Q133" t="s">
        <v>139</v>
      </c>
      <c r="R133" t="s">
        <v>140</v>
      </c>
      <c r="S133" t="s">
        <v>524</v>
      </c>
      <c r="T133">
        <v>2000</v>
      </c>
      <c r="U133" t="s">
        <v>57</v>
      </c>
      <c r="V133">
        <v>2491</v>
      </c>
      <c r="W133" t="s">
        <v>95</v>
      </c>
      <c r="X133">
        <v>0</v>
      </c>
      <c r="Y133" t="s">
        <v>44</v>
      </c>
      <c r="Z133" s="2">
        <v>420000</v>
      </c>
      <c r="AA133" s="2"/>
      <c r="AB133" s="2">
        <f t="shared" si="6"/>
        <v>420000</v>
      </c>
      <c r="AC133" s="2">
        <v>420000</v>
      </c>
      <c r="AD133" s="2">
        <v>151007.84</v>
      </c>
      <c r="AE133" s="2">
        <v>149059.04</v>
      </c>
      <c r="AF133" s="2">
        <v>146891</v>
      </c>
      <c r="AG133" s="2">
        <v>146891</v>
      </c>
      <c r="AH133" s="2">
        <v>146891</v>
      </c>
      <c r="AI133" s="2">
        <f t="shared" si="7"/>
        <v>268992.16000000003</v>
      </c>
      <c r="AJ133" s="2">
        <f t="shared" si="8"/>
        <v>270940.95999999996</v>
      </c>
      <c r="AK133">
        <v>0</v>
      </c>
      <c r="AL133">
        <v>0</v>
      </c>
      <c r="AM133">
        <v>0</v>
      </c>
      <c r="AN133">
        <v>0</v>
      </c>
      <c r="AO133">
        <v>0</v>
      </c>
    </row>
    <row r="134" spans="1:41" hidden="1" x14ac:dyDescent="0.3">
      <c r="A134" t="s">
        <v>45</v>
      </c>
      <c r="B134" t="s">
        <v>46</v>
      </c>
      <c r="C134">
        <v>1</v>
      </c>
      <c r="D134" t="s">
        <v>531</v>
      </c>
      <c r="E134">
        <v>1.3</v>
      </c>
      <c r="F134" t="s">
        <v>534</v>
      </c>
      <c r="G134" t="s">
        <v>32</v>
      </c>
      <c r="H134" t="s">
        <v>33</v>
      </c>
      <c r="I134" t="s">
        <v>100</v>
      </c>
      <c r="J134" t="s">
        <v>101</v>
      </c>
      <c r="K134" t="s">
        <v>102</v>
      </c>
      <c r="L134" t="s">
        <v>103</v>
      </c>
      <c r="M134">
        <v>3</v>
      </c>
      <c r="N134" t="s">
        <v>125</v>
      </c>
      <c r="O134">
        <v>33</v>
      </c>
      <c r="P134" t="s">
        <v>347</v>
      </c>
      <c r="Q134" t="s">
        <v>348</v>
      </c>
      <c r="R134" t="s">
        <v>349</v>
      </c>
      <c r="S134" t="s">
        <v>524</v>
      </c>
      <c r="T134">
        <v>2000</v>
      </c>
      <c r="U134" t="s">
        <v>57</v>
      </c>
      <c r="V134">
        <v>2491</v>
      </c>
      <c r="W134" t="s">
        <v>95</v>
      </c>
      <c r="X134">
        <v>0</v>
      </c>
      <c r="Y134" t="s">
        <v>44</v>
      </c>
      <c r="Z134" s="2">
        <v>4751975.5</v>
      </c>
      <c r="AA134" s="2"/>
      <c r="AB134" s="2">
        <f t="shared" si="6"/>
        <v>4751975.5</v>
      </c>
      <c r="AC134" s="2">
        <v>4862000</v>
      </c>
      <c r="AD134" s="2">
        <v>4751975.5</v>
      </c>
      <c r="AE134" s="2">
        <v>4751975.5</v>
      </c>
      <c r="AF134" s="2">
        <v>4584980.3</v>
      </c>
      <c r="AG134" s="2">
        <v>4584980.3</v>
      </c>
      <c r="AH134" s="2">
        <v>4584980.3</v>
      </c>
      <c r="AI134" s="2">
        <f t="shared" si="7"/>
        <v>0</v>
      </c>
      <c r="AJ134" s="2">
        <f t="shared" si="8"/>
        <v>0</v>
      </c>
      <c r="AK134">
        <v>0</v>
      </c>
      <c r="AL134" s="2">
        <v>113232.54</v>
      </c>
      <c r="AM134">
        <v>0</v>
      </c>
      <c r="AN134" s="2">
        <v>223257.04</v>
      </c>
      <c r="AO134" s="2">
        <v>-110024.5</v>
      </c>
    </row>
    <row r="135" spans="1:41" hidden="1" x14ac:dyDescent="0.3">
      <c r="A135" t="s">
        <v>45</v>
      </c>
      <c r="B135" t="s">
        <v>46</v>
      </c>
      <c r="C135">
        <v>2</v>
      </c>
      <c r="D135" t="s">
        <v>532</v>
      </c>
      <c r="E135">
        <v>2.4</v>
      </c>
      <c r="F135" t="s">
        <v>539</v>
      </c>
      <c r="G135" t="s">
        <v>405</v>
      </c>
      <c r="H135" t="s">
        <v>406</v>
      </c>
      <c r="I135" t="s">
        <v>283</v>
      </c>
      <c r="J135" t="s">
        <v>284</v>
      </c>
      <c r="K135" t="s">
        <v>196</v>
      </c>
      <c r="L135" t="s">
        <v>197</v>
      </c>
      <c r="M135">
        <v>5</v>
      </c>
      <c r="N135" t="s">
        <v>198</v>
      </c>
      <c r="O135">
        <v>29</v>
      </c>
      <c r="P135" t="s">
        <v>407</v>
      </c>
      <c r="Q135" t="s">
        <v>408</v>
      </c>
      <c r="R135" t="s">
        <v>409</v>
      </c>
      <c r="S135" t="s">
        <v>524</v>
      </c>
      <c r="T135">
        <v>2000</v>
      </c>
      <c r="U135" t="s">
        <v>57</v>
      </c>
      <c r="V135">
        <v>2491</v>
      </c>
      <c r="W135" t="s">
        <v>95</v>
      </c>
      <c r="X135">
        <v>0</v>
      </c>
      <c r="Y135" t="s">
        <v>44</v>
      </c>
      <c r="Z135">
        <v>0</v>
      </c>
      <c r="AB135" s="2">
        <f t="shared" si="6"/>
        <v>0</v>
      </c>
      <c r="AC135" s="2">
        <v>150000</v>
      </c>
      <c r="AD135">
        <v>0</v>
      </c>
      <c r="AE135">
        <v>0</v>
      </c>
      <c r="AF135">
        <v>0</v>
      </c>
      <c r="AG135">
        <v>0</v>
      </c>
      <c r="AH135">
        <v>0</v>
      </c>
      <c r="AI135" s="2">
        <f t="shared" si="7"/>
        <v>0</v>
      </c>
      <c r="AJ135" s="2">
        <f t="shared" si="8"/>
        <v>0</v>
      </c>
      <c r="AK135">
        <v>0</v>
      </c>
      <c r="AL135">
        <v>0</v>
      </c>
      <c r="AM135">
        <v>0</v>
      </c>
      <c r="AN135" s="2">
        <v>150000</v>
      </c>
      <c r="AO135" s="2">
        <v>-150000</v>
      </c>
    </row>
    <row r="136" spans="1:41" hidden="1" x14ac:dyDescent="0.3">
      <c r="A136" t="s">
        <v>45</v>
      </c>
      <c r="B136" t="s">
        <v>46</v>
      </c>
      <c r="C136">
        <v>2</v>
      </c>
      <c r="D136" t="s">
        <v>532</v>
      </c>
      <c r="E136">
        <v>2.5</v>
      </c>
      <c r="F136" t="s">
        <v>540</v>
      </c>
      <c r="G136" t="s">
        <v>412</v>
      </c>
      <c r="H136" t="s">
        <v>413</v>
      </c>
      <c r="I136" t="s">
        <v>76</v>
      </c>
      <c r="J136" t="s">
        <v>77</v>
      </c>
      <c r="K136" t="s">
        <v>196</v>
      </c>
      <c r="L136" t="s">
        <v>197</v>
      </c>
      <c r="M136">
        <v>5</v>
      </c>
      <c r="N136" t="s">
        <v>198</v>
      </c>
      <c r="O136">
        <v>25</v>
      </c>
      <c r="P136" t="s">
        <v>414</v>
      </c>
      <c r="Q136" t="s">
        <v>200</v>
      </c>
      <c r="R136" t="s">
        <v>201</v>
      </c>
      <c r="S136" t="s">
        <v>524</v>
      </c>
      <c r="T136">
        <v>2000</v>
      </c>
      <c r="U136" t="s">
        <v>57</v>
      </c>
      <c r="V136">
        <v>2491</v>
      </c>
      <c r="W136" t="s">
        <v>95</v>
      </c>
      <c r="X136">
        <v>0</v>
      </c>
      <c r="Y136" t="s">
        <v>44</v>
      </c>
      <c r="Z136">
        <v>0</v>
      </c>
      <c r="AB136" s="2">
        <f t="shared" si="6"/>
        <v>0</v>
      </c>
      <c r="AC136" s="2">
        <v>250000</v>
      </c>
      <c r="AD136">
        <v>0</v>
      </c>
      <c r="AE136">
        <v>0</v>
      </c>
      <c r="AF136">
        <v>0</v>
      </c>
      <c r="AG136">
        <v>0</v>
      </c>
      <c r="AH136">
        <v>0</v>
      </c>
      <c r="AI136" s="2">
        <f t="shared" si="7"/>
        <v>0</v>
      </c>
      <c r="AJ136" s="2">
        <f t="shared" si="8"/>
        <v>0</v>
      </c>
      <c r="AK136">
        <v>0</v>
      </c>
      <c r="AL136">
        <v>0</v>
      </c>
      <c r="AM136">
        <v>0</v>
      </c>
      <c r="AN136" s="2">
        <v>250000</v>
      </c>
      <c r="AO136" s="2">
        <v>-250000</v>
      </c>
    </row>
    <row r="137" spans="1:41" hidden="1" x14ac:dyDescent="0.3">
      <c r="A137" t="s">
        <v>45</v>
      </c>
      <c r="B137" t="s">
        <v>46</v>
      </c>
      <c r="C137">
        <v>2</v>
      </c>
      <c r="D137" t="s">
        <v>532</v>
      </c>
      <c r="E137">
        <v>2.2000000000000002</v>
      </c>
      <c r="F137" t="s">
        <v>537</v>
      </c>
      <c r="G137" t="s">
        <v>74</v>
      </c>
      <c r="H137" t="s">
        <v>75</v>
      </c>
      <c r="I137" t="s">
        <v>100</v>
      </c>
      <c r="J137" t="s">
        <v>101</v>
      </c>
      <c r="K137" t="s">
        <v>102</v>
      </c>
      <c r="L137" t="s">
        <v>103</v>
      </c>
      <c r="M137">
        <v>2</v>
      </c>
      <c r="N137" t="s">
        <v>104</v>
      </c>
      <c r="O137">
        <v>36</v>
      </c>
      <c r="P137" t="s">
        <v>105</v>
      </c>
      <c r="Q137" t="s">
        <v>106</v>
      </c>
      <c r="R137" t="s">
        <v>107</v>
      </c>
      <c r="S137" t="s">
        <v>524</v>
      </c>
      <c r="T137">
        <v>2000</v>
      </c>
      <c r="U137" t="s">
        <v>57</v>
      </c>
      <c r="V137">
        <v>2511</v>
      </c>
      <c r="W137" t="s">
        <v>112</v>
      </c>
      <c r="X137">
        <v>0</v>
      </c>
      <c r="Y137" t="s">
        <v>44</v>
      </c>
      <c r="Z137" s="2">
        <v>4500000</v>
      </c>
      <c r="AA137" s="2"/>
      <c r="AB137" s="2">
        <f t="shared" si="6"/>
        <v>4500000</v>
      </c>
      <c r="AC137" s="2">
        <v>4500000</v>
      </c>
      <c r="AD137" s="2">
        <v>1826665.2</v>
      </c>
      <c r="AE137" s="2">
        <v>1826665.2</v>
      </c>
      <c r="AF137" s="2">
        <v>1806665.2</v>
      </c>
      <c r="AG137" s="2">
        <v>842015</v>
      </c>
      <c r="AH137" s="2">
        <v>842015</v>
      </c>
      <c r="AI137" s="2">
        <f t="shared" si="7"/>
        <v>2673334.7999999998</v>
      </c>
      <c r="AJ137" s="2">
        <f t="shared" si="8"/>
        <v>2673334.7999999998</v>
      </c>
      <c r="AK137" s="2">
        <v>510105.5</v>
      </c>
      <c r="AL137">
        <v>0</v>
      </c>
      <c r="AM137">
        <v>0</v>
      </c>
      <c r="AN137" s="2">
        <v>510105.5</v>
      </c>
      <c r="AO137">
        <v>0</v>
      </c>
    </row>
    <row r="138" spans="1:41" hidden="1" x14ac:dyDescent="0.3">
      <c r="A138" t="s">
        <v>45</v>
      </c>
      <c r="B138" t="s">
        <v>46</v>
      </c>
      <c r="C138">
        <v>2</v>
      </c>
      <c r="D138" t="s">
        <v>532</v>
      </c>
      <c r="E138">
        <v>2.2999999999999998</v>
      </c>
      <c r="F138" t="s">
        <v>538</v>
      </c>
      <c r="G138" t="s">
        <v>177</v>
      </c>
      <c r="H138" t="s">
        <v>178</v>
      </c>
      <c r="I138" t="s">
        <v>100</v>
      </c>
      <c r="J138" t="s">
        <v>101</v>
      </c>
      <c r="K138" t="s">
        <v>102</v>
      </c>
      <c r="L138" t="s">
        <v>103</v>
      </c>
      <c r="M138">
        <v>3</v>
      </c>
      <c r="N138" t="s">
        <v>125</v>
      </c>
      <c r="O138">
        <v>39</v>
      </c>
      <c r="P138" t="s">
        <v>179</v>
      </c>
      <c r="Q138" t="s">
        <v>180</v>
      </c>
      <c r="R138" t="s">
        <v>181</v>
      </c>
      <c r="S138" t="s">
        <v>524</v>
      </c>
      <c r="T138">
        <v>2000</v>
      </c>
      <c r="U138" t="s">
        <v>57</v>
      </c>
      <c r="V138">
        <v>2521</v>
      </c>
      <c r="W138" t="s">
        <v>183</v>
      </c>
      <c r="X138">
        <v>0</v>
      </c>
      <c r="Y138" t="s">
        <v>44</v>
      </c>
      <c r="Z138" s="2">
        <v>470880</v>
      </c>
      <c r="AA138" s="2"/>
      <c r="AB138" s="2">
        <f t="shared" si="6"/>
        <v>470880</v>
      </c>
      <c r="AC138" s="2">
        <v>450000</v>
      </c>
      <c r="AD138" s="2">
        <v>434989.95</v>
      </c>
      <c r="AE138" s="2">
        <v>434989.95</v>
      </c>
      <c r="AF138" s="2">
        <v>434989.95</v>
      </c>
      <c r="AG138" s="2">
        <v>434989.95</v>
      </c>
      <c r="AH138" s="2">
        <v>313311.39</v>
      </c>
      <c r="AI138" s="2">
        <f t="shared" si="7"/>
        <v>35890.049999999988</v>
      </c>
      <c r="AJ138" s="2">
        <f t="shared" si="8"/>
        <v>35890.049999999988</v>
      </c>
      <c r="AK138">
        <v>0</v>
      </c>
      <c r="AL138" s="2">
        <v>20880</v>
      </c>
      <c r="AM138">
        <v>0</v>
      </c>
      <c r="AN138">
        <v>0</v>
      </c>
      <c r="AO138" s="2">
        <v>20880</v>
      </c>
    </row>
    <row r="139" spans="1:41" hidden="1" x14ac:dyDescent="0.3">
      <c r="A139" t="s">
        <v>45</v>
      </c>
      <c r="B139" t="s">
        <v>46</v>
      </c>
      <c r="C139">
        <v>2</v>
      </c>
      <c r="D139" t="s">
        <v>532</v>
      </c>
      <c r="E139">
        <v>2.7</v>
      </c>
      <c r="F139" t="s">
        <v>189</v>
      </c>
      <c r="G139" t="s">
        <v>188</v>
      </c>
      <c r="H139" t="s">
        <v>189</v>
      </c>
      <c r="I139" t="s">
        <v>100</v>
      </c>
      <c r="J139" t="s">
        <v>101</v>
      </c>
      <c r="K139" t="s">
        <v>211</v>
      </c>
      <c r="L139" t="s">
        <v>212</v>
      </c>
      <c r="M139">
        <v>4</v>
      </c>
      <c r="N139" t="s">
        <v>53</v>
      </c>
      <c r="O139">
        <v>48</v>
      </c>
      <c r="P139" t="s">
        <v>213</v>
      </c>
      <c r="Q139" t="s">
        <v>214</v>
      </c>
      <c r="R139" t="s">
        <v>215</v>
      </c>
      <c r="S139" t="s">
        <v>524</v>
      </c>
      <c r="T139">
        <v>2000</v>
      </c>
      <c r="U139" t="s">
        <v>57</v>
      </c>
      <c r="V139">
        <v>2521</v>
      </c>
      <c r="W139" t="s">
        <v>183</v>
      </c>
      <c r="X139">
        <v>0</v>
      </c>
      <c r="Y139" t="s">
        <v>44</v>
      </c>
      <c r="Z139" s="2">
        <v>50000</v>
      </c>
      <c r="AA139" s="2"/>
      <c r="AB139" s="2">
        <f t="shared" si="6"/>
        <v>50000</v>
      </c>
      <c r="AC139" s="2">
        <v>50000</v>
      </c>
      <c r="AD139">
        <v>0</v>
      </c>
      <c r="AE139">
        <v>0</v>
      </c>
      <c r="AF139">
        <v>0</v>
      </c>
      <c r="AG139">
        <v>0</v>
      </c>
      <c r="AH139">
        <v>0</v>
      </c>
      <c r="AI139" s="2">
        <f t="shared" si="7"/>
        <v>50000</v>
      </c>
      <c r="AJ139" s="2">
        <f t="shared" si="8"/>
        <v>50000</v>
      </c>
      <c r="AK139">
        <v>0</v>
      </c>
      <c r="AL139">
        <v>0</v>
      </c>
      <c r="AM139">
        <v>0</v>
      </c>
      <c r="AN139">
        <v>0</v>
      </c>
      <c r="AO139">
        <v>0</v>
      </c>
    </row>
    <row r="140" spans="1:41" hidden="1" x14ac:dyDescent="0.3">
      <c r="A140" t="s">
        <v>45</v>
      </c>
      <c r="B140" t="s">
        <v>46</v>
      </c>
      <c r="C140">
        <v>1</v>
      </c>
      <c r="D140" t="s">
        <v>531</v>
      </c>
      <c r="E140">
        <v>1.3</v>
      </c>
      <c r="F140" t="s">
        <v>534</v>
      </c>
      <c r="G140" t="s">
        <v>32</v>
      </c>
      <c r="H140" t="s">
        <v>33</v>
      </c>
      <c r="I140" t="s">
        <v>100</v>
      </c>
      <c r="J140" t="s">
        <v>101</v>
      </c>
      <c r="K140" t="s">
        <v>136</v>
      </c>
      <c r="L140" t="s">
        <v>137</v>
      </c>
      <c r="M140">
        <v>6</v>
      </c>
      <c r="N140" t="s">
        <v>38</v>
      </c>
      <c r="O140">
        <v>21</v>
      </c>
      <c r="P140" t="s">
        <v>316</v>
      </c>
      <c r="Q140" t="s">
        <v>139</v>
      </c>
      <c r="R140" t="s">
        <v>140</v>
      </c>
      <c r="S140" t="s">
        <v>524</v>
      </c>
      <c r="T140">
        <v>2000</v>
      </c>
      <c r="U140" t="s">
        <v>57</v>
      </c>
      <c r="V140">
        <v>2521</v>
      </c>
      <c r="W140" t="s">
        <v>183</v>
      </c>
      <c r="X140">
        <v>0</v>
      </c>
      <c r="Y140" t="s">
        <v>44</v>
      </c>
      <c r="Z140" s="2">
        <v>123580</v>
      </c>
      <c r="AA140" s="2"/>
      <c r="AB140" s="2">
        <f t="shared" si="6"/>
        <v>123580</v>
      </c>
      <c r="AC140" s="2">
        <v>123580</v>
      </c>
      <c r="AD140">
        <v>0</v>
      </c>
      <c r="AE140">
        <v>0</v>
      </c>
      <c r="AF140">
        <v>0</v>
      </c>
      <c r="AG140">
        <v>0</v>
      </c>
      <c r="AH140">
        <v>0</v>
      </c>
      <c r="AI140" s="2">
        <f t="shared" si="7"/>
        <v>123580</v>
      </c>
      <c r="AJ140" s="2">
        <f t="shared" si="8"/>
        <v>123580</v>
      </c>
      <c r="AK140">
        <v>0</v>
      </c>
      <c r="AL140">
        <v>0</v>
      </c>
      <c r="AM140">
        <v>0</v>
      </c>
      <c r="AN140">
        <v>0</v>
      </c>
      <c r="AO140">
        <v>0</v>
      </c>
    </row>
    <row r="141" spans="1:41" hidden="1" x14ac:dyDescent="0.3">
      <c r="A141" t="s">
        <v>45</v>
      </c>
      <c r="B141" t="s">
        <v>46</v>
      </c>
      <c r="C141">
        <v>3</v>
      </c>
      <c r="D141" t="s">
        <v>533</v>
      </c>
      <c r="E141">
        <v>3.1</v>
      </c>
      <c r="F141" t="s">
        <v>542</v>
      </c>
      <c r="G141" t="s">
        <v>377</v>
      </c>
      <c r="H141" t="s">
        <v>378</v>
      </c>
      <c r="I141" t="s">
        <v>100</v>
      </c>
      <c r="J141" t="s">
        <v>101</v>
      </c>
      <c r="K141" t="s">
        <v>351</v>
      </c>
      <c r="L141" t="s">
        <v>352</v>
      </c>
      <c r="M141">
        <v>8</v>
      </c>
      <c r="N141" t="s">
        <v>379</v>
      </c>
      <c r="O141">
        <v>44</v>
      </c>
      <c r="P141" t="s">
        <v>399</v>
      </c>
      <c r="Q141" t="s">
        <v>381</v>
      </c>
      <c r="R141" t="s">
        <v>382</v>
      </c>
      <c r="S141" t="s">
        <v>524</v>
      </c>
      <c r="T141">
        <v>2000</v>
      </c>
      <c r="U141" t="s">
        <v>57</v>
      </c>
      <c r="V141">
        <v>2521</v>
      </c>
      <c r="W141" t="s">
        <v>183</v>
      </c>
      <c r="X141">
        <v>0</v>
      </c>
      <c r="Y141" t="s">
        <v>44</v>
      </c>
      <c r="Z141">
        <v>0</v>
      </c>
      <c r="AB141" s="2">
        <f t="shared" si="6"/>
        <v>0</v>
      </c>
      <c r="AC141" s="2">
        <v>500000</v>
      </c>
      <c r="AD141">
        <v>0</v>
      </c>
      <c r="AE141">
        <v>0</v>
      </c>
      <c r="AF141">
        <v>0</v>
      </c>
      <c r="AG141">
        <v>0</v>
      </c>
      <c r="AH141">
        <v>0</v>
      </c>
      <c r="AI141" s="2">
        <f t="shared" si="7"/>
        <v>0</v>
      </c>
      <c r="AJ141" s="2">
        <f t="shared" si="8"/>
        <v>0</v>
      </c>
      <c r="AK141">
        <v>0</v>
      </c>
      <c r="AL141">
        <v>0</v>
      </c>
      <c r="AM141">
        <v>0</v>
      </c>
      <c r="AN141" s="2">
        <v>500000</v>
      </c>
      <c r="AO141" s="2">
        <v>-500000</v>
      </c>
    </row>
    <row r="142" spans="1:41" hidden="1" x14ac:dyDescent="0.3">
      <c r="A142" t="s">
        <v>45</v>
      </c>
      <c r="B142" t="s">
        <v>46</v>
      </c>
      <c r="C142">
        <v>2</v>
      </c>
      <c r="D142" t="s">
        <v>532</v>
      </c>
      <c r="E142">
        <v>2.1</v>
      </c>
      <c r="F142" t="s">
        <v>536</v>
      </c>
      <c r="G142" t="s">
        <v>47</v>
      </c>
      <c r="H142" t="s">
        <v>48</v>
      </c>
      <c r="I142" t="s">
        <v>49</v>
      </c>
      <c r="J142" t="s">
        <v>50</v>
      </c>
      <c r="K142" t="s">
        <v>51</v>
      </c>
      <c r="L142" t="s">
        <v>52</v>
      </c>
      <c r="M142">
        <v>4</v>
      </c>
      <c r="N142" t="s">
        <v>53</v>
      </c>
      <c r="O142">
        <v>56</v>
      </c>
      <c r="P142" t="s">
        <v>54</v>
      </c>
      <c r="Q142" t="s">
        <v>55</v>
      </c>
      <c r="R142" t="s">
        <v>56</v>
      </c>
      <c r="S142" t="s">
        <v>524</v>
      </c>
      <c r="T142">
        <v>2000</v>
      </c>
      <c r="U142" t="s">
        <v>57</v>
      </c>
      <c r="V142">
        <v>2531</v>
      </c>
      <c r="W142" t="s">
        <v>59</v>
      </c>
      <c r="X142">
        <v>0</v>
      </c>
      <c r="Y142" t="s">
        <v>44</v>
      </c>
      <c r="Z142" s="2">
        <v>900000</v>
      </c>
      <c r="AA142" s="2"/>
      <c r="AB142" s="2">
        <f t="shared" si="6"/>
        <v>900000</v>
      </c>
      <c r="AC142" s="2">
        <v>900000</v>
      </c>
      <c r="AD142" s="2">
        <v>585462.6</v>
      </c>
      <c r="AE142" s="2">
        <v>570731.6</v>
      </c>
      <c r="AF142" s="2">
        <v>395711.6</v>
      </c>
      <c r="AG142" s="2">
        <v>395711.6</v>
      </c>
      <c r="AH142" s="2">
        <v>395711.6</v>
      </c>
      <c r="AI142" s="2">
        <f t="shared" si="7"/>
        <v>314537.40000000002</v>
      </c>
      <c r="AJ142" s="2">
        <f t="shared" si="8"/>
        <v>329268.40000000002</v>
      </c>
      <c r="AK142">
        <v>0</v>
      </c>
      <c r="AL142">
        <v>0</v>
      </c>
      <c r="AM142">
        <v>0</v>
      </c>
      <c r="AN142">
        <v>0</v>
      </c>
      <c r="AO142">
        <v>0</v>
      </c>
    </row>
    <row r="143" spans="1:41" hidden="1" x14ac:dyDescent="0.3">
      <c r="A143" t="s">
        <v>45</v>
      </c>
      <c r="B143" t="s">
        <v>46</v>
      </c>
      <c r="C143">
        <v>1</v>
      </c>
      <c r="D143" t="s">
        <v>531</v>
      </c>
      <c r="E143">
        <v>1.7</v>
      </c>
      <c r="F143" t="s">
        <v>535</v>
      </c>
      <c r="G143" t="s">
        <v>123</v>
      </c>
      <c r="H143" t="s">
        <v>124</v>
      </c>
      <c r="I143" t="s">
        <v>100</v>
      </c>
      <c r="J143" t="s">
        <v>101</v>
      </c>
      <c r="K143" t="s">
        <v>78</v>
      </c>
      <c r="L143" t="s">
        <v>79</v>
      </c>
      <c r="M143">
        <v>3</v>
      </c>
      <c r="N143" t="s">
        <v>125</v>
      </c>
      <c r="O143">
        <v>12</v>
      </c>
      <c r="P143" t="s">
        <v>135</v>
      </c>
      <c r="Q143" t="s">
        <v>127</v>
      </c>
      <c r="R143" t="s">
        <v>128</v>
      </c>
      <c r="S143" t="s">
        <v>524</v>
      </c>
      <c r="T143">
        <v>2000</v>
      </c>
      <c r="U143" t="s">
        <v>57</v>
      </c>
      <c r="V143">
        <v>2531</v>
      </c>
      <c r="W143" t="s">
        <v>59</v>
      </c>
      <c r="X143">
        <v>0</v>
      </c>
      <c r="Y143" t="s">
        <v>44</v>
      </c>
      <c r="Z143" s="2">
        <v>50000</v>
      </c>
      <c r="AA143" s="2"/>
      <c r="AB143" s="2">
        <f t="shared" si="6"/>
        <v>50000</v>
      </c>
      <c r="AC143" s="2">
        <v>50000</v>
      </c>
      <c r="AD143" s="2">
        <v>21063</v>
      </c>
      <c r="AE143" s="2">
        <v>21063</v>
      </c>
      <c r="AF143" s="2">
        <v>15566.5</v>
      </c>
      <c r="AG143" s="2">
        <v>2500</v>
      </c>
      <c r="AH143">
        <v>0</v>
      </c>
      <c r="AI143" s="2">
        <f t="shared" si="7"/>
        <v>28937</v>
      </c>
      <c r="AJ143" s="2">
        <f t="shared" si="8"/>
        <v>28937</v>
      </c>
      <c r="AK143">
        <v>0</v>
      </c>
      <c r="AL143">
        <v>0</v>
      </c>
      <c r="AM143">
        <v>0</v>
      </c>
      <c r="AN143">
        <v>0</v>
      </c>
      <c r="AO143">
        <v>0</v>
      </c>
    </row>
    <row r="144" spans="1:41" hidden="1" x14ac:dyDescent="0.3">
      <c r="A144" t="s">
        <v>45</v>
      </c>
      <c r="B144" t="s">
        <v>46</v>
      </c>
      <c r="C144">
        <v>2</v>
      </c>
      <c r="D144" t="s">
        <v>532</v>
      </c>
      <c r="E144">
        <v>2.2999999999999998</v>
      </c>
      <c r="F144" t="s">
        <v>538</v>
      </c>
      <c r="G144" t="s">
        <v>177</v>
      </c>
      <c r="H144" t="s">
        <v>178</v>
      </c>
      <c r="I144" t="s">
        <v>100</v>
      </c>
      <c r="J144" t="s">
        <v>101</v>
      </c>
      <c r="K144" t="s">
        <v>102</v>
      </c>
      <c r="L144" t="s">
        <v>103</v>
      </c>
      <c r="M144">
        <v>3</v>
      </c>
      <c r="N144" t="s">
        <v>125</v>
      </c>
      <c r="O144">
        <v>39</v>
      </c>
      <c r="P144" t="s">
        <v>179</v>
      </c>
      <c r="Q144" t="s">
        <v>180</v>
      </c>
      <c r="R144" t="s">
        <v>181</v>
      </c>
      <c r="S144" t="s">
        <v>524</v>
      </c>
      <c r="T144">
        <v>2000</v>
      </c>
      <c r="U144" t="s">
        <v>57</v>
      </c>
      <c r="V144">
        <v>2531</v>
      </c>
      <c r="W144" t="s">
        <v>59</v>
      </c>
      <c r="X144">
        <v>0</v>
      </c>
      <c r="Y144" t="s">
        <v>44</v>
      </c>
      <c r="Z144" s="2">
        <v>5950000</v>
      </c>
      <c r="AA144" s="2"/>
      <c r="AB144" s="2">
        <f t="shared" si="6"/>
        <v>5950000</v>
      </c>
      <c r="AC144" s="2">
        <v>5500000</v>
      </c>
      <c r="AD144" s="2">
        <v>5451783.5999999996</v>
      </c>
      <c r="AE144" s="2">
        <v>5378633.5999999996</v>
      </c>
      <c r="AF144" s="2">
        <v>4254563.42</v>
      </c>
      <c r="AG144" s="2">
        <v>4074155.82</v>
      </c>
      <c r="AH144" s="2">
        <v>4035992.82</v>
      </c>
      <c r="AI144" s="2">
        <f t="shared" si="7"/>
        <v>498216.40000000037</v>
      </c>
      <c r="AJ144" s="2">
        <f t="shared" si="8"/>
        <v>571366.40000000037</v>
      </c>
      <c r="AK144">
        <v>0</v>
      </c>
      <c r="AL144" s="2">
        <v>450000</v>
      </c>
      <c r="AM144">
        <v>0</v>
      </c>
      <c r="AN144">
        <v>0</v>
      </c>
      <c r="AO144" s="2">
        <v>450000</v>
      </c>
    </row>
    <row r="145" spans="1:41" hidden="1" x14ac:dyDescent="0.3">
      <c r="A145" t="s">
        <v>45</v>
      </c>
      <c r="B145" t="s">
        <v>46</v>
      </c>
      <c r="C145">
        <v>1</v>
      </c>
      <c r="D145" t="s">
        <v>531</v>
      </c>
      <c r="E145">
        <v>1.3</v>
      </c>
      <c r="F145" t="s">
        <v>534</v>
      </c>
      <c r="G145" t="s">
        <v>32</v>
      </c>
      <c r="H145" t="s">
        <v>33</v>
      </c>
      <c r="I145" t="s">
        <v>34</v>
      </c>
      <c r="J145" t="s">
        <v>35</v>
      </c>
      <c r="K145" t="s">
        <v>36</v>
      </c>
      <c r="L145" t="s">
        <v>37</v>
      </c>
      <c r="M145">
        <v>6</v>
      </c>
      <c r="N145" t="s">
        <v>38</v>
      </c>
      <c r="O145">
        <v>18</v>
      </c>
      <c r="P145" t="s">
        <v>252</v>
      </c>
      <c r="Q145" t="s">
        <v>253</v>
      </c>
      <c r="R145" t="s">
        <v>254</v>
      </c>
      <c r="S145" t="s">
        <v>524</v>
      </c>
      <c r="T145">
        <v>2000</v>
      </c>
      <c r="U145" t="s">
        <v>57</v>
      </c>
      <c r="V145">
        <v>2531</v>
      </c>
      <c r="W145" t="s">
        <v>59</v>
      </c>
      <c r="X145">
        <v>0</v>
      </c>
      <c r="Y145" t="s">
        <v>44</v>
      </c>
      <c r="Z145" s="2">
        <v>1485</v>
      </c>
      <c r="AA145" s="2"/>
      <c r="AB145" s="2">
        <f t="shared" si="6"/>
        <v>1485</v>
      </c>
      <c r="AC145">
        <v>0</v>
      </c>
      <c r="AD145" s="2">
        <v>1483.17</v>
      </c>
      <c r="AE145" s="2">
        <v>1483.17</v>
      </c>
      <c r="AF145" s="2">
        <v>1483.17</v>
      </c>
      <c r="AG145" s="2">
        <v>1483.17</v>
      </c>
      <c r="AH145" s="2">
        <v>1483.17</v>
      </c>
      <c r="AI145" s="2">
        <f t="shared" si="7"/>
        <v>1.8299999999999272</v>
      </c>
      <c r="AJ145" s="2">
        <f t="shared" si="8"/>
        <v>1.8299999999999272</v>
      </c>
      <c r="AK145">
        <v>0</v>
      </c>
      <c r="AL145" s="2">
        <v>1825</v>
      </c>
      <c r="AM145">
        <v>0</v>
      </c>
      <c r="AN145">
        <v>340</v>
      </c>
      <c r="AO145" s="2">
        <v>1485</v>
      </c>
    </row>
    <row r="146" spans="1:41" hidden="1" x14ac:dyDescent="0.3">
      <c r="A146" t="s">
        <v>45</v>
      </c>
      <c r="B146" t="s">
        <v>46</v>
      </c>
      <c r="C146">
        <v>2</v>
      </c>
      <c r="D146" t="s">
        <v>532</v>
      </c>
      <c r="E146">
        <v>2.1</v>
      </c>
      <c r="F146" t="s">
        <v>536</v>
      </c>
      <c r="G146" t="s">
        <v>47</v>
      </c>
      <c r="H146" t="s">
        <v>48</v>
      </c>
      <c r="I146" t="s">
        <v>49</v>
      </c>
      <c r="J146" t="s">
        <v>50</v>
      </c>
      <c r="K146" t="s">
        <v>51</v>
      </c>
      <c r="L146" t="s">
        <v>52</v>
      </c>
      <c r="M146">
        <v>4</v>
      </c>
      <c r="N146" t="s">
        <v>53</v>
      </c>
      <c r="O146">
        <v>56</v>
      </c>
      <c r="P146" t="s">
        <v>54</v>
      </c>
      <c r="Q146" t="s">
        <v>55</v>
      </c>
      <c r="R146" t="s">
        <v>56</v>
      </c>
      <c r="S146" t="s">
        <v>524</v>
      </c>
      <c r="T146">
        <v>2000</v>
      </c>
      <c r="U146" t="s">
        <v>57</v>
      </c>
      <c r="V146">
        <v>2541</v>
      </c>
      <c r="W146" t="s">
        <v>60</v>
      </c>
      <c r="X146">
        <v>0</v>
      </c>
      <c r="Y146" t="s">
        <v>44</v>
      </c>
      <c r="Z146" s="2">
        <v>593000</v>
      </c>
      <c r="AA146" s="2"/>
      <c r="AB146" s="2">
        <f t="shared" si="6"/>
        <v>593000</v>
      </c>
      <c r="AC146" s="2">
        <v>600000</v>
      </c>
      <c r="AD146" s="2">
        <v>268823.45</v>
      </c>
      <c r="AE146" s="2">
        <v>231831.05</v>
      </c>
      <c r="AF146" s="2">
        <v>222621.16</v>
      </c>
      <c r="AG146" s="2">
        <v>222621.16</v>
      </c>
      <c r="AH146" s="2">
        <v>206585.25</v>
      </c>
      <c r="AI146" s="2">
        <f t="shared" si="7"/>
        <v>324176.55</v>
      </c>
      <c r="AJ146" s="2">
        <f t="shared" si="8"/>
        <v>361168.95</v>
      </c>
      <c r="AK146">
        <v>0</v>
      </c>
      <c r="AL146">
        <v>0</v>
      </c>
      <c r="AM146">
        <v>0</v>
      </c>
      <c r="AN146" s="2">
        <v>7000</v>
      </c>
      <c r="AO146" s="2">
        <v>-7000</v>
      </c>
    </row>
    <row r="147" spans="1:41" hidden="1" x14ac:dyDescent="0.3">
      <c r="A147" t="s">
        <v>45</v>
      </c>
      <c r="B147" t="s">
        <v>46</v>
      </c>
      <c r="C147">
        <v>1</v>
      </c>
      <c r="D147" t="s">
        <v>531</v>
      </c>
      <c r="E147">
        <v>1.7</v>
      </c>
      <c r="F147" t="s">
        <v>535</v>
      </c>
      <c r="G147" t="s">
        <v>123</v>
      </c>
      <c r="H147" t="s">
        <v>124</v>
      </c>
      <c r="I147" t="s">
        <v>100</v>
      </c>
      <c r="J147" t="s">
        <v>101</v>
      </c>
      <c r="K147" t="s">
        <v>78</v>
      </c>
      <c r="L147" t="s">
        <v>79</v>
      </c>
      <c r="M147">
        <v>3</v>
      </c>
      <c r="N147" t="s">
        <v>125</v>
      </c>
      <c r="O147">
        <v>12</v>
      </c>
      <c r="P147" t="s">
        <v>135</v>
      </c>
      <c r="Q147" t="s">
        <v>127</v>
      </c>
      <c r="R147" t="s">
        <v>128</v>
      </c>
      <c r="S147" t="s">
        <v>524</v>
      </c>
      <c r="T147">
        <v>2000</v>
      </c>
      <c r="U147" t="s">
        <v>57</v>
      </c>
      <c r="V147">
        <v>2541</v>
      </c>
      <c r="W147" t="s">
        <v>60</v>
      </c>
      <c r="X147">
        <v>0</v>
      </c>
      <c r="Y147" t="s">
        <v>44</v>
      </c>
      <c r="Z147" s="2">
        <v>52000</v>
      </c>
      <c r="AA147" s="2"/>
      <c r="AB147" s="2">
        <f t="shared" si="6"/>
        <v>52000</v>
      </c>
      <c r="AC147" s="2">
        <v>52000</v>
      </c>
      <c r="AD147" s="2">
        <v>43310.05</v>
      </c>
      <c r="AE147" s="2">
        <v>37162.050000000003</v>
      </c>
      <c r="AF147" s="2">
        <v>37162.050000000003</v>
      </c>
      <c r="AG147" s="2">
        <v>37162.050000000003</v>
      </c>
      <c r="AH147" s="2">
        <v>37162.050000000003</v>
      </c>
      <c r="AI147" s="2">
        <f t="shared" si="7"/>
        <v>8689.9499999999971</v>
      </c>
      <c r="AJ147" s="2">
        <f t="shared" si="8"/>
        <v>14837.949999999997</v>
      </c>
      <c r="AK147">
        <v>0</v>
      </c>
      <c r="AL147">
        <v>0</v>
      </c>
      <c r="AM147">
        <v>0</v>
      </c>
      <c r="AN147">
        <v>0</v>
      </c>
      <c r="AO147">
        <v>0</v>
      </c>
    </row>
    <row r="148" spans="1:41" hidden="1" x14ac:dyDescent="0.3">
      <c r="A148" t="s">
        <v>45</v>
      </c>
      <c r="B148" t="s">
        <v>46</v>
      </c>
      <c r="C148">
        <v>2</v>
      </c>
      <c r="D148" t="s">
        <v>532</v>
      </c>
      <c r="E148">
        <v>2.2999999999999998</v>
      </c>
      <c r="F148" t="s">
        <v>538</v>
      </c>
      <c r="G148" t="s">
        <v>177</v>
      </c>
      <c r="H148" t="s">
        <v>178</v>
      </c>
      <c r="I148" t="s">
        <v>100</v>
      </c>
      <c r="J148" t="s">
        <v>101</v>
      </c>
      <c r="K148" t="s">
        <v>102</v>
      </c>
      <c r="L148" t="s">
        <v>103</v>
      </c>
      <c r="M148">
        <v>3</v>
      </c>
      <c r="N148" t="s">
        <v>125</v>
      </c>
      <c r="O148">
        <v>39</v>
      </c>
      <c r="P148" t="s">
        <v>179</v>
      </c>
      <c r="Q148" t="s">
        <v>180</v>
      </c>
      <c r="R148" t="s">
        <v>181</v>
      </c>
      <c r="S148" t="s">
        <v>524</v>
      </c>
      <c r="T148">
        <v>2000</v>
      </c>
      <c r="U148" t="s">
        <v>57</v>
      </c>
      <c r="V148">
        <v>2541</v>
      </c>
      <c r="W148" t="s">
        <v>60</v>
      </c>
      <c r="X148">
        <v>0</v>
      </c>
      <c r="Y148" t="s">
        <v>44</v>
      </c>
      <c r="Z148" s="2">
        <v>6500000</v>
      </c>
      <c r="AA148" s="2"/>
      <c r="AB148" s="2">
        <f t="shared" si="6"/>
        <v>6500000</v>
      </c>
      <c r="AC148" s="2">
        <v>6500000</v>
      </c>
      <c r="AD148" s="2">
        <v>6151362.5199999996</v>
      </c>
      <c r="AE148" s="2">
        <v>6074312.4199999999</v>
      </c>
      <c r="AF148" s="2">
        <v>5923159.5499999998</v>
      </c>
      <c r="AG148" s="2">
        <v>4948450.09</v>
      </c>
      <c r="AH148" s="2">
        <v>4336290.54</v>
      </c>
      <c r="AI148" s="2">
        <f t="shared" si="7"/>
        <v>348637.48000000045</v>
      </c>
      <c r="AJ148" s="2">
        <f t="shared" si="8"/>
        <v>425687.58000000007</v>
      </c>
      <c r="AK148">
        <v>0</v>
      </c>
      <c r="AL148">
        <v>0</v>
      </c>
      <c r="AM148">
        <v>0</v>
      </c>
      <c r="AN148">
        <v>0</v>
      </c>
      <c r="AO148">
        <v>0</v>
      </c>
    </row>
    <row r="149" spans="1:41" hidden="1" x14ac:dyDescent="0.3">
      <c r="A149" t="s">
        <v>45</v>
      </c>
      <c r="B149" t="s">
        <v>46</v>
      </c>
      <c r="C149">
        <v>2</v>
      </c>
      <c r="D149" t="s">
        <v>532</v>
      </c>
      <c r="E149">
        <v>2.4</v>
      </c>
      <c r="F149" t="s">
        <v>539</v>
      </c>
      <c r="G149" t="s">
        <v>405</v>
      </c>
      <c r="H149" t="s">
        <v>406</v>
      </c>
      <c r="I149" t="s">
        <v>283</v>
      </c>
      <c r="J149" t="s">
        <v>284</v>
      </c>
      <c r="K149" t="s">
        <v>196</v>
      </c>
      <c r="L149" t="s">
        <v>197</v>
      </c>
      <c r="M149">
        <v>5</v>
      </c>
      <c r="N149" t="s">
        <v>198</v>
      </c>
      <c r="O149">
        <v>29</v>
      </c>
      <c r="P149" t="s">
        <v>407</v>
      </c>
      <c r="Q149" t="s">
        <v>408</v>
      </c>
      <c r="R149" t="s">
        <v>409</v>
      </c>
      <c r="S149" t="s">
        <v>524</v>
      </c>
      <c r="T149">
        <v>2000</v>
      </c>
      <c r="U149" t="s">
        <v>57</v>
      </c>
      <c r="V149">
        <v>2541</v>
      </c>
      <c r="W149" t="s">
        <v>60</v>
      </c>
      <c r="X149">
        <v>0</v>
      </c>
      <c r="Y149" t="s">
        <v>44</v>
      </c>
      <c r="Z149" s="2">
        <v>2500</v>
      </c>
      <c r="AA149" s="2"/>
      <c r="AB149" s="2">
        <f t="shared" si="6"/>
        <v>2500</v>
      </c>
      <c r="AC149" s="2">
        <v>2500</v>
      </c>
      <c r="AD149" s="2">
        <v>2312.75</v>
      </c>
      <c r="AE149" s="2">
        <v>2312.75</v>
      </c>
      <c r="AF149" s="2">
        <v>2312.75</v>
      </c>
      <c r="AG149" s="2">
        <v>2312.75</v>
      </c>
      <c r="AH149" s="2">
        <v>2312.75</v>
      </c>
      <c r="AI149" s="2">
        <f t="shared" si="7"/>
        <v>187.25</v>
      </c>
      <c r="AJ149" s="2">
        <f t="shared" si="8"/>
        <v>187.25</v>
      </c>
      <c r="AK149">
        <v>0</v>
      </c>
      <c r="AL149">
        <v>0</v>
      </c>
      <c r="AM149">
        <v>0</v>
      </c>
      <c r="AN149">
        <v>0</v>
      </c>
      <c r="AO149">
        <v>0</v>
      </c>
    </row>
    <row r="150" spans="1:41" hidden="1" x14ac:dyDescent="0.3">
      <c r="A150" t="s">
        <v>45</v>
      </c>
      <c r="B150" t="s">
        <v>46</v>
      </c>
      <c r="C150">
        <v>2</v>
      </c>
      <c r="D150" t="s">
        <v>532</v>
      </c>
      <c r="E150">
        <v>2.2000000000000002</v>
      </c>
      <c r="F150" t="s">
        <v>537</v>
      </c>
      <c r="G150" t="s">
        <v>74</v>
      </c>
      <c r="H150" t="s">
        <v>75</v>
      </c>
      <c r="I150" t="s">
        <v>100</v>
      </c>
      <c r="J150" t="s">
        <v>101</v>
      </c>
      <c r="K150" t="s">
        <v>102</v>
      </c>
      <c r="L150" t="s">
        <v>103</v>
      </c>
      <c r="M150">
        <v>2</v>
      </c>
      <c r="N150" t="s">
        <v>104</v>
      </c>
      <c r="O150">
        <v>36</v>
      </c>
      <c r="P150" t="s">
        <v>105</v>
      </c>
      <c r="Q150" t="s">
        <v>106</v>
      </c>
      <c r="R150" t="s">
        <v>107</v>
      </c>
      <c r="S150" t="s">
        <v>524</v>
      </c>
      <c r="T150">
        <v>2000</v>
      </c>
      <c r="U150" t="s">
        <v>57</v>
      </c>
      <c r="V150">
        <v>2551</v>
      </c>
      <c r="W150" t="s">
        <v>113</v>
      </c>
      <c r="X150">
        <v>0</v>
      </c>
      <c r="Y150" t="s">
        <v>44</v>
      </c>
      <c r="Z150" s="2">
        <v>470000</v>
      </c>
      <c r="AA150" s="2"/>
      <c r="AB150" s="2">
        <f t="shared" si="6"/>
        <v>470000</v>
      </c>
      <c r="AC150" s="2">
        <v>250000</v>
      </c>
      <c r="AD150" s="2">
        <v>357145.58</v>
      </c>
      <c r="AE150" s="2">
        <v>357145.58</v>
      </c>
      <c r="AF150" s="2">
        <v>321664.31</v>
      </c>
      <c r="AG150" s="2">
        <v>183905.27</v>
      </c>
      <c r="AH150" s="2">
        <v>183905.27</v>
      </c>
      <c r="AI150" s="2">
        <f t="shared" si="7"/>
        <v>112854.41999999998</v>
      </c>
      <c r="AJ150" s="2">
        <f t="shared" si="8"/>
        <v>112854.41999999998</v>
      </c>
      <c r="AK150">
        <v>0</v>
      </c>
      <c r="AL150" s="2">
        <v>220000</v>
      </c>
      <c r="AM150">
        <v>0</v>
      </c>
      <c r="AN150">
        <v>0</v>
      </c>
      <c r="AO150" s="2">
        <v>220000</v>
      </c>
    </row>
    <row r="151" spans="1:41" hidden="1" x14ac:dyDescent="0.3">
      <c r="A151" t="s">
        <v>45</v>
      </c>
      <c r="B151" t="s">
        <v>46</v>
      </c>
      <c r="C151">
        <v>2</v>
      </c>
      <c r="D151" t="s">
        <v>532</v>
      </c>
      <c r="E151">
        <v>2.2000000000000002</v>
      </c>
      <c r="F151" t="s">
        <v>537</v>
      </c>
      <c r="G151" t="s">
        <v>74</v>
      </c>
      <c r="H151" t="s">
        <v>75</v>
      </c>
      <c r="I151" t="s">
        <v>100</v>
      </c>
      <c r="J151" t="s">
        <v>101</v>
      </c>
      <c r="K151" t="s">
        <v>102</v>
      </c>
      <c r="L151" t="s">
        <v>103</v>
      </c>
      <c r="M151">
        <v>2</v>
      </c>
      <c r="N151" t="s">
        <v>104</v>
      </c>
      <c r="O151">
        <v>36</v>
      </c>
      <c r="P151" t="s">
        <v>105</v>
      </c>
      <c r="Q151" t="s">
        <v>106</v>
      </c>
      <c r="R151" t="s">
        <v>107</v>
      </c>
      <c r="S151" t="s">
        <v>524</v>
      </c>
      <c r="T151">
        <v>2000</v>
      </c>
      <c r="U151" t="s">
        <v>57</v>
      </c>
      <c r="V151">
        <v>2561</v>
      </c>
      <c r="W151" t="s">
        <v>114</v>
      </c>
      <c r="X151">
        <v>0</v>
      </c>
      <c r="Y151" t="s">
        <v>44</v>
      </c>
      <c r="Z151" s="2">
        <v>2750000</v>
      </c>
      <c r="AA151" s="2"/>
      <c r="AB151" s="2">
        <f t="shared" si="6"/>
        <v>2750000</v>
      </c>
      <c r="AC151" s="2">
        <v>2750000</v>
      </c>
      <c r="AD151" s="2">
        <v>2241573.88</v>
      </c>
      <c r="AE151" s="2">
        <v>2241573.88</v>
      </c>
      <c r="AF151" s="2">
        <v>2241573.88</v>
      </c>
      <c r="AG151" s="2">
        <v>1629084.62</v>
      </c>
      <c r="AH151" s="2">
        <v>1629084.62</v>
      </c>
      <c r="AI151" s="2">
        <f t="shared" si="7"/>
        <v>508426.12000000011</v>
      </c>
      <c r="AJ151" s="2">
        <f t="shared" si="8"/>
        <v>508426.12000000011</v>
      </c>
      <c r="AK151" s="2">
        <v>400000</v>
      </c>
      <c r="AL151">
        <v>0</v>
      </c>
      <c r="AM151">
        <v>0</v>
      </c>
      <c r="AN151" s="2">
        <v>400000</v>
      </c>
      <c r="AO151">
        <v>0</v>
      </c>
    </row>
    <row r="152" spans="1:41" hidden="1" x14ac:dyDescent="0.3">
      <c r="A152" t="s">
        <v>45</v>
      </c>
      <c r="B152" t="s">
        <v>46</v>
      </c>
      <c r="C152">
        <v>2</v>
      </c>
      <c r="D152" t="s">
        <v>532</v>
      </c>
      <c r="E152">
        <v>2.2999999999999998</v>
      </c>
      <c r="F152" t="s">
        <v>538</v>
      </c>
      <c r="G152" t="s">
        <v>177</v>
      </c>
      <c r="H152" t="s">
        <v>178</v>
      </c>
      <c r="I152" t="s">
        <v>100</v>
      </c>
      <c r="J152" t="s">
        <v>101</v>
      </c>
      <c r="K152" t="s">
        <v>102</v>
      </c>
      <c r="L152" t="s">
        <v>103</v>
      </c>
      <c r="M152">
        <v>3</v>
      </c>
      <c r="N152" t="s">
        <v>125</v>
      </c>
      <c r="O152">
        <v>39</v>
      </c>
      <c r="P152" t="s">
        <v>179</v>
      </c>
      <c r="Q152" t="s">
        <v>180</v>
      </c>
      <c r="R152" t="s">
        <v>181</v>
      </c>
      <c r="S152" t="s">
        <v>524</v>
      </c>
      <c r="T152">
        <v>2000</v>
      </c>
      <c r="U152" t="s">
        <v>57</v>
      </c>
      <c r="V152">
        <v>2561</v>
      </c>
      <c r="W152" t="s">
        <v>114</v>
      </c>
      <c r="X152">
        <v>0</v>
      </c>
      <c r="Y152" t="s">
        <v>44</v>
      </c>
      <c r="Z152" s="2">
        <v>6000</v>
      </c>
      <c r="AA152" s="2"/>
      <c r="AB152" s="2">
        <f t="shared" si="6"/>
        <v>6000</v>
      </c>
      <c r="AC152" s="2">
        <v>6000</v>
      </c>
      <c r="AD152" s="2">
        <v>5568</v>
      </c>
      <c r="AE152">
        <v>0</v>
      </c>
      <c r="AF152">
        <v>0</v>
      </c>
      <c r="AG152">
        <v>0</v>
      </c>
      <c r="AH152">
        <v>0</v>
      </c>
      <c r="AI152" s="2">
        <f t="shared" si="7"/>
        <v>432</v>
      </c>
      <c r="AJ152" s="2">
        <f t="shared" si="8"/>
        <v>6000</v>
      </c>
      <c r="AK152">
        <v>0</v>
      </c>
      <c r="AL152">
        <v>0</v>
      </c>
      <c r="AM152">
        <v>0</v>
      </c>
      <c r="AN152">
        <v>0</v>
      </c>
      <c r="AO152">
        <v>0</v>
      </c>
    </row>
    <row r="153" spans="1:41" hidden="1" x14ac:dyDescent="0.3">
      <c r="A153" t="s">
        <v>45</v>
      </c>
      <c r="B153" t="s">
        <v>46</v>
      </c>
      <c r="C153">
        <v>1</v>
      </c>
      <c r="D153" t="s">
        <v>531</v>
      </c>
      <c r="E153">
        <v>1.3</v>
      </c>
      <c r="F153" t="s">
        <v>534</v>
      </c>
      <c r="G153" t="s">
        <v>32</v>
      </c>
      <c r="H153" t="s">
        <v>33</v>
      </c>
      <c r="I153" t="s">
        <v>100</v>
      </c>
      <c r="J153" t="s">
        <v>101</v>
      </c>
      <c r="K153" t="s">
        <v>136</v>
      </c>
      <c r="L153" t="s">
        <v>137</v>
      </c>
      <c r="M153">
        <v>6</v>
      </c>
      <c r="N153" t="s">
        <v>38</v>
      </c>
      <c r="O153">
        <v>21</v>
      </c>
      <c r="P153" t="s">
        <v>316</v>
      </c>
      <c r="Q153" t="s">
        <v>139</v>
      </c>
      <c r="R153" t="s">
        <v>140</v>
      </c>
      <c r="S153" t="s">
        <v>524</v>
      </c>
      <c r="T153">
        <v>2000</v>
      </c>
      <c r="U153" t="s">
        <v>57</v>
      </c>
      <c r="V153">
        <v>2561</v>
      </c>
      <c r="W153" t="s">
        <v>114</v>
      </c>
      <c r="X153">
        <v>0</v>
      </c>
      <c r="Y153" t="s">
        <v>44</v>
      </c>
      <c r="Z153" s="2">
        <v>16200</v>
      </c>
      <c r="AA153" s="2"/>
      <c r="AB153" s="2">
        <f t="shared" si="6"/>
        <v>16200</v>
      </c>
      <c r="AC153" s="2">
        <v>1500</v>
      </c>
      <c r="AD153" s="2">
        <v>3280.93</v>
      </c>
      <c r="AE153" s="2">
        <v>3280.93</v>
      </c>
      <c r="AF153" s="2">
        <v>3280.93</v>
      </c>
      <c r="AG153" s="2">
        <v>3280.93</v>
      </c>
      <c r="AH153" s="2">
        <v>3280.93</v>
      </c>
      <c r="AI153" s="2">
        <f t="shared" si="7"/>
        <v>12919.07</v>
      </c>
      <c r="AJ153" s="2">
        <f t="shared" si="8"/>
        <v>12919.07</v>
      </c>
      <c r="AK153">
        <v>0</v>
      </c>
      <c r="AL153" s="2">
        <v>14700</v>
      </c>
      <c r="AM153">
        <v>0</v>
      </c>
      <c r="AN153">
        <v>0</v>
      </c>
      <c r="AO153" s="2">
        <v>14700</v>
      </c>
    </row>
    <row r="154" spans="1:41" hidden="1" x14ac:dyDescent="0.3">
      <c r="A154" t="s">
        <v>45</v>
      </c>
      <c r="B154" t="s">
        <v>46</v>
      </c>
      <c r="C154">
        <v>2</v>
      </c>
      <c r="D154" t="s">
        <v>532</v>
      </c>
      <c r="E154">
        <v>2.7</v>
      </c>
      <c r="F154" t="s">
        <v>189</v>
      </c>
      <c r="G154" t="s">
        <v>188</v>
      </c>
      <c r="H154" t="s">
        <v>189</v>
      </c>
      <c r="I154" t="s">
        <v>100</v>
      </c>
      <c r="J154" t="s">
        <v>101</v>
      </c>
      <c r="K154" t="s">
        <v>211</v>
      </c>
      <c r="L154" t="s">
        <v>212</v>
      </c>
      <c r="M154">
        <v>4</v>
      </c>
      <c r="N154" t="s">
        <v>53</v>
      </c>
      <c r="O154">
        <v>48</v>
      </c>
      <c r="P154" t="s">
        <v>213</v>
      </c>
      <c r="Q154" t="s">
        <v>214</v>
      </c>
      <c r="R154" t="s">
        <v>215</v>
      </c>
      <c r="S154" t="s">
        <v>524</v>
      </c>
      <c r="T154">
        <v>2000</v>
      </c>
      <c r="U154" t="s">
        <v>57</v>
      </c>
      <c r="V154">
        <v>2591</v>
      </c>
      <c r="W154" t="s">
        <v>217</v>
      </c>
      <c r="X154">
        <v>0</v>
      </c>
      <c r="Y154" t="s">
        <v>44</v>
      </c>
      <c r="Z154" s="2">
        <v>3685376.84</v>
      </c>
      <c r="AA154" s="2"/>
      <c r="AB154" s="2">
        <f t="shared" si="6"/>
        <v>3685376.84</v>
      </c>
      <c r="AC154" s="2">
        <v>3775271.34</v>
      </c>
      <c r="AD154" s="2">
        <v>3685376.84</v>
      </c>
      <c r="AE154" s="2">
        <v>3685376.84</v>
      </c>
      <c r="AF154" s="2">
        <v>3685376.84</v>
      </c>
      <c r="AG154" s="2">
        <v>3685376.84</v>
      </c>
      <c r="AH154" s="2">
        <v>3685376.84</v>
      </c>
      <c r="AI154" s="2">
        <f t="shared" si="7"/>
        <v>0</v>
      </c>
      <c r="AJ154" s="2">
        <f t="shared" si="8"/>
        <v>0</v>
      </c>
      <c r="AK154">
        <v>0</v>
      </c>
      <c r="AL154">
        <v>0</v>
      </c>
      <c r="AM154">
        <v>0</v>
      </c>
      <c r="AN154" s="2">
        <v>89894.5</v>
      </c>
      <c r="AO154" s="2">
        <v>-89894.5</v>
      </c>
    </row>
    <row r="155" spans="1:41" hidden="1" x14ac:dyDescent="0.3">
      <c r="A155" t="s">
        <v>45</v>
      </c>
      <c r="B155" t="s">
        <v>46</v>
      </c>
      <c r="C155">
        <v>1</v>
      </c>
      <c r="D155" t="s">
        <v>531</v>
      </c>
      <c r="E155">
        <v>1.7</v>
      </c>
      <c r="F155" t="s">
        <v>535</v>
      </c>
      <c r="G155" t="s">
        <v>123</v>
      </c>
      <c r="H155" t="s">
        <v>124</v>
      </c>
      <c r="I155" t="s">
        <v>100</v>
      </c>
      <c r="J155" t="s">
        <v>101</v>
      </c>
      <c r="K155" t="s">
        <v>136</v>
      </c>
      <c r="L155" t="s">
        <v>137</v>
      </c>
      <c r="M155">
        <v>6</v>
      </c>
      <c r="N155" t="s">
        <v>38</v>
      </c>
      <c r="O155">
        <v>23</v>
      </c>
      <c r="P155" t="s">
        <v>138</v>
      </c>
      <c r="Q155" t="s">
        <v>139</v>
      </c>
      <c r="R155" t="s">
        <v>140</v>
      </c>
      <c r="S155" t="s">
        <v>524</v>
      </c>
      <c r="T155">
        <v>2000</v>
      </c>
      <c r="U155" t="s">
        <v>57</v>
      </c>
      <c r="V155">
        <v>2611</v>
      </c>
      <c r="W155" t="s">
        <v>141</v>
      </c>
      <c r="X155">
        <v>0</v>
      </c>
      <c r="Y155" t="s">
        <v>44</v>
      </c>
      <c r="Z155" s="2">
        <v>13169097.48</v>
      </c>
      <c r="AA155" s="2"/>
      <c r="AB155" s="2">
        <f t="shared" si="6"/>
        <v>13169097.48</v>
      </c>
      <c r="AC155" s="2">
        <v>9000000</v>
      </c>
      <c r="AD155" s="2">
        <v>4916700.22</v>
      </c>
      <c r="AE155" s="2">
        <v>4541421.76</v>
      </c>
      <c r="AF155" s="2">
        <v>4541421.76</v>
      </c>
      <c r="AG155" s="2">
        <v>4541421.76</v>
      </c>
      <c r="AH155" s="2">
        <v>4541421.76</v>
      </c>
      <c r="AI155" s="2">
        <f t="shared" si="7"/>
        <v>8252397.2600000007</v>
      </c>
      <c r="AJ155" s="2">
        <f t="shared" si="8"/>
        <v>8627675.7200000007</v>
      </c>
      <c r="AK155">
        <v>0</v>
      </c>
      <c r="AL155" s="2">
        <v>4169097.48</v>
      </c>
      <c r="AM155">
        <v>0</v>
      </c>
      <c r="AN155">
        <v>0</v>
      </c>
      <c r="AO155" s="2">
        <v>4169097.48</v>
      </c>
    </row>
    <row r="156" spans="1:41" hidden="1" x14ac:dyDescent="0.3">
      <c r="A156" t="s">
        <v>45</v>
      </c>
      <c r="B156" t="s">
        <v>46</v>
      </c>
      <c r="C156">
        <v>1</v>
      </c>
      <c r="D156" t="s">
        <v>531</v>
      </c>
      <c r="E156">
        <v>1.7</v>
      </c>
      <c r="F156" t="s">
        <v>535</v>
      </c>
      <c r="G156" t="s">
        <v>220</v>
      </c>
      <c r="H156" t="s">
        <v>221</v>
      </c>
      <c r="I156" t="s">
        <v>100</v>
      </c>
      <c r="J156" t="s">
        <v>101</v>
      </c>
      <c r="K156" t="s">
        <v>136</v>
      </c>
      <c r="L156" t="s">
        <v>137</v>
      </c>
      <c r="M156">
        <v>6</v>
      </c>
      <c r="N156" t="s">
        <v>38</v>
      </c>
      <c r="O156">
        <v>22</v>
      </c>
      <c r="P156" t="s">
        <v>237</v>
      </c>
      <c r="Q156" t="s">
        <v>139</v>
      </c>
      <c r="R156" t="s">
        <v>140</v>
      </c>
      <c r="S156" t="s">
        <v>524</v>
      </c>
      <c r="T156">
        <v>2000</v>
      </c>
      <c r="U156" t="s">
        <v>57</v>
      </c>
      <c r="V156">
        <v>2611</v>
      </c>
      <c r="W156" t="s">
        <v>141</v>
      </c>
      <c r="X156">
        <v>0</v>
      </c>
      <c r="Y156" t="s">
        <v>44</v>
      </c>
      <c r="Z156" s="2">
        <v>17725635.25</v>
      </c>
      <c r="AA156" s="2"/>
      <c r="AB156" s="2">
        <f t="shared" si="6"/>
        <v>17725635.25</v>
      </c>
      <c r="AC156" s="2">
        <v>3600000</v>
      </c>
      <c r="AD156">
        <v>0</v>
      </c>
      <c r="AE156">
        <v>0</v>
      </c>
      <c r="AF156">
        <v>0</v>
      </c>
      <c r="AG156">
        <v>0</v>
      </c>
      <c r="AH156">
        <v>0</v>
      </c>
      <c r="AI156" s="2">
        <f t="shared" si="7"/>
        <v>17725635.25</v>
      </c>
      <c r="AJ156" s="2">
        <f t="shared" si="8"/>
        <v>17725635.25</v>
      </c>
      <c r="AK156">
        <v>0</v>
      </c>
      <c r="AL156" s="2">
        <v>14125635.25</v>
      </c>
      <c r="AM156">
        <v>0</v>
      </c>
      <c r="AN156">
        <v>0</v>
      </c>
      <c r="AO156" s="2">
        <v>14125635.25</v>
      </c>
    </row>
    <row r="157" spans="1:41" hidden="1" x14ac:dyDescent="0.3">
      <c r="A157" t="s">
        <v>45</v>
      </c>
      <c r="B157" t="s">
        <v>46</v>
      </c>
      <c r="C157">
        <v>1</v>
      </c>
      <c r="D157" t="s">
        <v>531</v>
      </c>
      <c r="E157">
        <v>1.3</v>
      </c>
      <c r="F157" t="s">
        <v>534</v>
      </c>
      <c r="G157" t="s">
        <v>32</v>
      </c>
      <c r="H157" t="s">
        <v>33</v>
      </c>
      <c r="I157" t="s">
        <v>283</v>
      </c>
      <c r="J157" t="s">
        <v>284</v>
      </c>
      <c r="K157" t="s">
        <v>78</v>
      </c>
      <c r="L157" t="s">
        <v>79</v>
      </c>
      <c r="M157">
        <v>1</v>
      </c>
      <c r="N157" t="s">
        <v>80</v>
      </c>
      <c r="O157">
        <v>15</v>
      </c>
      <c r="P157" t="s">
        <v>285</v>
      </c>
      <c r="Q157" t="s">
        <v>90</v>
      </c>
      <c r="R157" t="s">
        <v>91</v>
      </c>
      <c r="S157" t="s">
        <v>524</v>
      </c>
      <c r="T157">
        <v>2000</v>
      </c>
      <c r="U157" t="s">
        <v>57</v>
      </c>
      <c r="V157">
        <v>2611</v>
      </c>
      <c r="W157" t="s">
        <v>141</v>
      </c>
      <c r="X157">
        <v>0</v>
      </c>
      <c r="Y157" t="s">
        <v>44</v>
      </c>
      <c r="Z157" s="2">
        <v>50000</v>
      </c>
      <c r="AA157" s="2"/>
      <c r="AB157" s="2">
        <f t="shared" si="6"/>
        <v>50000</v>
      </c>
      <c r="AC157">
        <v>0</v>
      </c>
      <c r="AD157">
        <v>0</v>
      </c>
      <c r="AE157">
        <v>0</v>
      </c>
      <c r="AF157">
        <v>0</v>
      </c>
      <c r="AG157">
        <v>0</v>
      </c>
      <c r="AH157">
        <v>0</v>
      </c>
      <c r="AI157" s="2">
        <f t="shared" si="7"/>
        <v>50000</v>
      </c>
      <c r="AJ157" s="2">
        <f t="shared" si="8"/>
        <v>50000</v>
      </c>
      <c r="AK157" s="2">
        <v>50000</v>
      </c>
      <c r="AL157">
        <v>0</v>
      </c>
      <c r="AM157">
        <v>0</v>
      </c>
      <c r="AN157">
        <v>0</v>
      </c>
      <c r="AO157" s="2">
        <v>50000</v>
      </c>
    </row>
    <row r="158" spans="1:41" hidden="1" x14ac:dyDescent="0.3">
      <c r="A158" t="s">
        <v>45</v>
      </c>
      <c r="B158" t="s">
        <v>46</v>
      </c>
      <c r="C158">
        <v>1</v>
      </c>
      <c r="D158" t="s">
        <v>531</v>
      </c>
      <c r="E158">
        <v>1.3</v>
      </c>
      <c r="F158" t="s">
        <v>534</v>
      </c>
      <c r="G158" t="s">
        <v>32</v>
      </c>
      <c r="H158" t="s">
        <v>33</v>
      </c>
      <c r="I158" t="s">
        <v>100</v>
      </c>
      <c r="J158" t="s">
        <v>101</v>
      </c>
      <c r="K158" t="s">
        <v>136</v>
      </c>
      <c r="L158" t="s">
        <v>137</v>
      </c>
      <c r="M158">
        <v>6</v>
      </c>
      <c r="N158" t="s">
        <v>38</v>
      </c>
      <c r="O158">
        <v>21</v>
      </c>
      <c r="P158" t="s">
        <v>316</v>
      </c>
      <c r="Q158" t="s">
        <v>139</v>
      </c>
      <c r="R158" t="s">
        <v>140</v>
      </c>
      <c r="S158" t="s">
        <v>524</v>
      </c>
      <c r="T158">
        <v>2000</v>
      </c>
      <c r="U158" t="s">
        <v>57</v>
      </c>
      <c r="V158">
        <v>2611</v>
      </c>
      <c r="W158" t="s">
        <v>141</v>
      </c>
      <c r="X158">
        <v>0</v>
      </c>
      <c r="Y158" t="s">
        <v>44</v>
      </c>
      <c r="Z158" s="2">
        <v>32577000</v>
      </c>
      <c r="AA158" s="2"/>
      <c r="AB158" s="2">
        <f t="shared" si="6"/>
        <v>32577000</v>
      </c>
      <c r="AC158" s="2">
        <v>47577000</v>
      </c>
      <c r="AD158" s="2">
        <v>30036145.550000001</v>
      </c>
      <c r="AE158" s="2">
        <v>25869638.579999998</v>
      </c>
      <c r="AF158" s="2">
        <v>25792517.030000001</v>
      </c>
      <c r="AG158" s="2">
        <v>25792517.030000001</v>
      </c>
      <c r="AH158" s="2">
        <v>25792517.030000001</v>
      </c>
      <c r="AI158" s="2">
        <f t="shared" si="7"/>
        <v>2540854.4499999993</v>
      </c>
      <c r="AJ158" s="2">
        <f t="shared" si="8"/>
        <v>6707361.4200000018</v>
      </c>
      <c r="AK158">
        <v>0</v>
      </c>
      <c r="AL158">
        <v>0</v>
      </c>
      <c r="AM158">
        <v>0</v>
      </c>
      <c r="AN158" s="2">
        <v>15000000</v>
      </c>
      <c r="AO158" s="2">
        <v>-15000000</v>
      </c>
    </row>
    <row r="159" spans="1:41" hidden="1" x14ac:dyDescent="0.3">
      <c r="A159" t="s">
        <v>459</v>
      </c>
      <c r="B159" t="s">
        <v>460</v>
      </c>
      <c r="C159">
        <v>1</v>
      </c>
      <c r="D159" t="s">
        <v>531</v>
      </c>
      <c r="E159">
        <v>1.7</v>
      </c>
      <c r="F159" t="s">
        <v>535</v>
      </c>
      <c r="G159" t="s">
        <v>220</v>
      </c>
      <c r="H159" t="s">
        <v>221</v>
      </c>
      <c r="I159" t="s">
        <v>100</v>
      </c>
      <c r="J159" t="s">
        <v>101</v>
      </c>
      <c r="K159" t="s">
        <v>136</v>
      </c>
      <c r="L159" t="s">
        <v>137</v>
      </c>
      <c r="M159">
        <v>6</v>
      </c>
      <c r="N159" t="s">
        <v>38</v>
      </c>
      <c r="O159">
        <v>22</v>
      </c>
      <c r="P159" t="s">
        <v>237</v>
      </c>
      <c r="Q159" t="s">
        <v>139</v>
      </c>
      <c r="R159" t="s">
        <v>140</v>
      </c>
      <c r="S159" t="s">
        <v>524</v>
      </c>
      <c r="T159">
        <v>2000</v>
      </c>
      <c r="U159" t="s">
        <v>57</v>
      </c>
      <c r="V159">
        <v>2611</v>
      </c>
      <c r="W159" t="s">
        <v>141</v>
      </c>
      <c r="X159">
        <v>0</v>
      </c>
      <c r="Y159" t="s">
        <v>44</v>
      </c>
      <c r="Z159" s="2">
        <v>31000000</v>
      </c>
      <c r="AA159" s="2"/>
      <c r="AB159" s="2">
        <f t="shared" si="6"/>
        <v>31000000</v>
      </c>
      <c r="AC159" s="2">
        <v>28000000</v>
      </c>
      <c r="AD159" s="2">
        <v>22068315.34</v>
      </c>
      <c r="AE159" s="2">
        <v>19900129.359999999</v>
      </c>
      <c r="AF159" s="2">
        <v>19900129.359999999</v>
      </c>
      <c r="AG159" s="2">
        <v>19900129.359999999</v>
      </c>
      <c r="AH159" s="2">
        <v>19900129.359999999</v>
      </c>
      <c r="AI159" s="2">
        <f t="shared" si="7"/>
        <v>8931684.6600000001</v>
      </c>
      <c r="AJ159" s="2">
        <f t="shared" si="8"/>
        <v>11099870.640000001</v>
      </c>
      <c r="AK159" s="2">
        <v>5847132</v>
      </c>
      <c r="AL159" s="2">
        <v>2847132</v>
      </c>
      <c r="AM159">
        <v>0</v>
      </c>
      <c r="AN159" s="2">
        <v>5694264</v>
      </c>
      <c r="AO159" s="2">
        <v>3000000</v>
      </c>
    </row>
    <row r="160" spans="1:41" hidden="1" x14ac:dyDescent="0.3">
      <c r="A160" t="s">
        <v>45</v>
      </c>
      <c r="B160" t="s">
        <v>46</v>
      </c>
      <c r="C160">
        <v>2</v>
      </c>
      <c r="D160" t="s">
        <v>532</v>
      </c>
      <c r="E160">
        <v>2.1</v>
      </c>
      <c r="F160" t="s">
        <v>536</v>
      </c>
      <c r="G160" t="s">
        <v>47</v>
      </c>
      <c r="H160" t="s">
        <v>48</v>
      </c>
      <c r="I160" t="s">
        <v>49</v>
      </c>
      <c r="J160" t="s">
        <v>50</v>
      </c>
      <c r="K160" t="s">
        <v>51</v>
      </c>
      <c r="L160" t="s">
        <v>52</v>
      </c>
      <c r="M160">
        <v>4</v>
      </c>
      <c r="N160" t="s">
        <v>53</v>
      </c>
      <c r="O160">
        <v>56</v>
      </c>
      <c r="P160" t="s">
        <v>54</v>
      </c>
      <c r="Q160" t="s">
        <v>55</v>
      </c>
      <c r="R160" t="s">
        <v>56</v>
      </c>
      <c r="S160" t="s">
        <v>524</v>
      </c>
      <c r="T160">
        <v>2000</v>
      </c>
      <c r="U160" t="s">
        <v>57</v>
      </c>
      <c r="V160">
        <v>2711</v>
      </c>
      <c r="W160" t="s">
        <v>61</v>
      </c>
      <c r="X160">
        <v>0</v>
      </c>
      <c r="Y160" t="s">
        <v>44</v>
      </c>
      <c r="Z160" s="2">
        <v>10500</v>
      </c>
      <c r="AA160" s="2"/>
      <c r="AB160" s="2">
        <f t="shared" si="6"/>
        <v>10500</v>
      </c>
      <c r="AC160">
        <v>0</v>
      </c>
      <c r="AD160" s="2">
        <v>9941.2000000000007</v>
      </c>
      <c r="AE160" s="2">
        <v>9941.2000000000007</v>
      </c>
      <c r="AF160" s="2">
        <v>9941.2000000000007</v>
      </c>
      <c r="AG160" s="2">
        <v>9941.2000000000007</v>
      </c>
      <c r="AH160" s="2">
        <v>9941.2000000000007</v>
      </c>
      <c r="AI160" s="2">
        <f t="shared" si="7"/>
        <v>558.79999999999927</v>
      </c>
      <c r="AJ160" s="2">
        <f t="shared" si="8"/>
        <v>558.79999999999927</v>
      </c>
      <c r="AK160">
        <v>0</v>
      </c>
      <c r="AL160" s="2">
        <v>10500</v>
      </c>
      <c r="AM160">
        <v>0</v>
      </c>
      <c r="AN160">
        <v>0</v>
      </c>
      <c r="AO160" s="2">
        <v>10500</v>
      </c>
    </row>
    <row r="161" spans="1:41" hidden="1" x14ac:dyDescent="0.3">
      <c r="A161" t="s">
        <v>45</v>
      </c>
      <c r="B161" t="s">
        <v>46</v>
      </c>
      <c r="C161">
        <v>1</v>
      </c>
      <c r="D161" t="s">
        <v>531</v>
      </c>
      <c r="E161">
        <v>1.7</v>
      </c>
      <c r="F161" t="s">
        <v>535</v>
      </c>
      <c r="G161" t="s">
        <v>123</v>
      </c>
      <c r="H161" t="s">
        <v>124</v>
      </c>
      <c r="I161" t="s">
        <v>100</v>
      </c>
      <c r="J161" t="s">
        <v>101</v>
      </c>
      <c r="K161" t="s">
        <v>78</v>
      </c>
      <c r="L161" t="s">
        <v>79</v>
      </c>
      <c r="M161">
        <v>3</v>
      </c>
      <c r="N161" t="s">
        <v>125</v>
      </c>
      <c r="O161">
        <v>11</v>
      </c>
      <c r="P161" t="s">
        <v>126</v>
      </c>
      <c r="Q161" t="s">
        <v>127</v>
      </c>
      <c r="R161" t="s">
        <v>128</v>
      </c>
      <c r="S161" t="s">
        <v>524</v>
      </c>
      <c r="T161">
        <v>2000</v>
      </c>
      <c r="U161" t="s">
        <v>57</v>
      </c>
      <c r="V161">
        <v>2711</v>
      </c>
      <c r="W161" t="s">
        <v>61</v>
      </c>
      <c r="X161">
        <v>0</v>
      </c>
      <c r="Y161" t="s">
        <v>44</v>
      </c>
      <c r="Z161" s="2">
        <v>500000</v>
      </c>
      <c r="AA161" s="2"/>
      <c r="AB161" s="2">
        <f t="shared" si="6"/>
        <v>500000</v>
      </c>
      <c r="AC161">
        <v>0</v>
      </c>
      <c r="AD161" s="2">
        <v>486076.83</v>
      </c>
      <c r="AE161" s="2">
        <v>486076.83</v>
      </c>
      <c r="AF161" s="2">
        <v>371425.04</v>
      </c>
      <c r="AG161" s="2">
        <v>371425.04</v>
      </c>
      <c r="AH161" s="2">
        <v>371425.04</v>
      </c>
      <c r="AI161" s="2">
        <f t="shared" si="7"/>
        <v>13923.169999999984</v>
      </c>
      <c r="AJ161" s="2">
        <f t="shared" si="8"/>
        <v>13923.169999999984</v>
      </c>
      <c r="AK161">
        <v>0</v>
      </c>
      <c r="AL161" s="2">
        <v>500000</v>
      </c>
      <c r="AM161">
        <v>0</v>
      </c>
      <c r="AN161">
        <v>0</v>
      </c>
      <c r="AO161" s="2">
        <v>500000</v>
      </c>
    </row>
    <row r="162" spans="1:41" hidden="1" x14ac:dyDescent="0.3">
      <c r="A162" t="s">
        <v>45</v>
      </c>
      <c r="B162" t="s">
        <v>46</v>
      </c>
      <c r="C162">
        <v>2</v>
      </c>
      <c r="D162" t="s">
        <v>532</v>
      </c>
      <c r="E162">
        <v>2.2999999999999998</v>
      </c>
      <c r="F162" t="s">
        <v>538</v>
      </c>
      <c r="G162" t="s">
        <v>177</v>
      </c>
      <c r="H162" t="s">
        <v>178</v>
      </c>
      <c r="I162" t="s">
        <v>100</v>
      </c>
      <c r="J162" t="s">
        <v>101</v>
      </c>
      <c r="K162" t="s">
        <v>102</v>
      </c>
      <c r="L162" t="s">
        <v>103</v>
      </c>
      <c r="M162">
        <v>3</v>
      </c>
      <c r="N162" t="s">
        <v>125</v>
      </c>
      <c r="O162">
        <v>39</v>
      </c>
      <c r="P162" t="s">
        <v>179</v>
      </c>
      <c r="Q162" t="s">
        <v>180</v>
      </c>
      <c r="R162" t="s">
        <v>181</v>
      </c>
      <c r="S162" t="s">
        <v>524</v>
      </c>
      <c r="T162">
        <v>2000</v>
      </c>
      <c r="U162" t="s">
        <v>57</v>
      </c>
      <c r="V162">
        <v>2711</v>
      </c>
      <c r="W162" t="s">
        <v>61</v>
      </c>
      <c r="X162">
        <v>0</v>
      </c>
      <c r="Y162" t="s">
        <v>44</v>
      </c>
      <c r="Z162" s="2">
        <v>1187100</v>
      </c>
      <c r="AA162" s="2"/>
      <c r="AB162" s="2">
        <f t="shared" si="6"/>
        <v>1187100</v>
      </c>
      <c r="AC162" s="2">
        <v>1187100</v>
      </c>
      <c r="AD162" s="2">
        <v>1147483.6000000001</v>
      </c>
      <c r="AE162" s="2">
        <v>1147483.6000000001</v>
      </c>
      <c r="AF162" s="2">
        <v>1147483.6000000001</v>
      </c>
      <c r="AG162" s="2">
        <v>791920.4</v>
      </c>
      <c r="AH162" s="2">
        <v>606320.4</v>
      </c>
      <c r="AI162" s="2">
        <f t="shared" si="7"/>
        <v>39616.399999999907</v>
      </c>
      <c r="AJ162" s="2">
        <f t="shared" si="8"/>
        <v>39616.399999999907</v>
      </c>
      <c r="AK162">
        <v>0</v>
      </c>
      <c r="AL162">
        <v>0</v>
      </c>
      <c r="AM162">
        <v>0</v>
      </c>
      <c r="AN162">
        <v>0</v>
      </c>
      <c r="AO162">
        <v>0</v>
      </c>
    </row>
    <row r="163" spans="1:41" hidden="1" x14ac:dyDescent="0.3">
      <c r="A163" t="s">
        <v>45</v>
      </c>
      <c r="B163" t="s">
        <v>46</v>
      </c>
      <c r="C163">
        <v>1</v>
      </c>
      <c r="D163" t="s">
        <v>531</v>
      </c>
      <c r="E163">
        <v>1.7</v>
      </c>
      <c r="F163" t="s">
        <v>535</v>
      </c>
      <c r="G163" t="s">
        <v>220</v>
      </c>
      <c r="H163" t="s">
        <v>221</v>
      </c>
      <c r="I163" t="s">
        <v>49</v>
      </c>
      <c r="J163" t="s">
        <v>50</v>
      </c>
      <c r="K163" t="s">
        <v>222</v>
      </c>
      <c r="L163" t="s">
        <v>223</v>
      </c>
      <c r="M163">
        <v>7</v>
      </c>
      <c r="N163" t="s">
        <v>224</v>
      </c>
      <c r="O163">
        <v>41</v>
      </c>
      <c r="P163" t="s">
        <v>230</v>
      </c>
      <c r="Q163" t="s">
        <v>226</v>
      </c>
      <c r="R163" t="s">
        <v>227</v>
      </c>
      <c r="S163" t="s">
        <v>524</v>
      </c>
      <c r="T163">
        <v>2000</v>
      </c>
      <c r="U163" t="s">
        <v>57</v>
      </c>
      <c r="V163">
        <v>2711</v>
      </c>
      <c r="W163" t="s">
        <v>61</v>
      </c>
      <c r="X163">
        <v>0</v>
      </c>
      <c r="Y163" t="s">
        <v>44</v>
      </c>
      <c r="Z163" s="2">
        <v>1187826.57</v>
      </c>
      <c r="AA163" s="2"/>
      <c r="AB163" s="2">
        <f t="shared" si="6"/>
        <v>1187826.57</v>
      </c>
      <c r="AC163" s="2">
        <v>1300000</v>
      </c>
      <c r="AD163" s="2">
        <v>128025.31</v>
      </c>
      <c r="AE163" s="2">
        <v>128025.31</v>
      </c>
      <c r="AF163" s="2">
        <v>101215.8</v>
      </c>
      <c r="AG163">
        <v>0</v>
      </c>
      <c r="AH163">
        <v>0</v>
      </c>
      <c r="AI163" s="2">
        <f t="shared" si="7"/>
        <v>1059801.26</v>
      </c>
      <c r="AJ163" s="2">
        <f t="shared" si="8"/>
        <v>1059801.26</v>
      </c>
      <c r="AK163">
        <v>0</v>
      </c>
      <c r="AL163">
        <v>0</v>
      </c>
      <c r="AM163">
        <v>0</v>
      </c>
      <c r="AN163" s="2">
        <v>112173.43</v>
      </c>
      <c r="AO163" s="2">
        <v>-112173.43</v>
      </c>
    </row>
    <row r="164" spans="1:41" hidden="1" x14ac:dyDescent="0.3">
      <c r="A164" t="s">
        <v>45</v>
      </c>
      <c r="B164" t="s">
        <v>46</v>
      </c>
      <c r="C164">
        <v>1</v>
      </c>
      <c r="D164" t="s">
        <v>531</v>
      </c>
      <c r="E164">
        <v>1.3</v>
      </c>
      <c r="F164" t="s">
        <v>534</v>
      </c>
      <c r="G164" t="s">
        <v>32</v>
      </c>
      <c r="H164" t="s">
        <v>33</v>
      </c>
      <c r="I164" t="s">
        <v>100</v>
      </c>
      <c r="J164" t="s">
        <v>101</v>
      </c>
      <c r="K164" t="s">
        <v>287</v>
      </c>
      <c r="L164" t="s">
        <v>288</v>
      </c>
      <c r="M164">
        <v>6</v>
      </c>
      <c r="N164" t="s">
        <v>38</v>
      </c>
      <c r="O164">
        <v>3</v>
      </c>
      <c r="P164" t="s">
        <v>306</v>
      </c>
      <c r="Q164" t="s">
        <v>307</v>
      </c>
      <c r="R164" t="s">
        <v>308</v>
      </c>
      <c r="S164" t="s">
        <v>524</v>
      </c>
      <c r="T164">
        <v>2000</v>
      </c>
      <c r="U164" t="s">
        <v>57</v>
      </c>
      <c r="V164">
        <v>2711</v>
      </c>
      <c r="W164" t="s">
        <v>61</v>
      </c>
      <c r="X164">
        <v>0</v>
      </c>
      <c r="Y164" t="s">
        <v>44</v>
      </c>
      <c r="Z164" s="2">
        <v>2926756.09</v>
      </c>
      <c r="AA164" s="2"/>
      <c r="AB164" s="2">
        <f t="shared" si="6"/>
        <v>2926756.09</v>
      </c>
      <c r="AC164" s="2">
        <v>2926756.09</v>
      </c>
      <c r="AD164" s="2">
        <v>1042823.88</v>
      </c>
      <c r="AE164" s="2">
        <v>1042823.88</v>
      </c>
      <c r="AF164" s="2">
        <v>950116.68</v>
      </c>
      <c r="AG164">
        <v>0</v>
      </c>
      <c r="AH164">
        <v>0</v>
      </c>
      <c r="AI164" s="2">
        <f t="shared" si="7"/>
        <v>1883932.21</v>
      </c>
      <c r="AJ164" s="2">
        <f t="shared" si="8"/>
        <v>1883932.21</v>
      </c>
      <c r="AK164">
        <v>0</v>
      </c>
      <c r="AL164">
        <v>0</v>
      </c>
      <c r="AM164">
        <v>0</v>
      </c>
      <c r="AN164">
        <v>0</v>
      </c>
      <c r="AO164">
        <v>0</v>
      </c>
    </row>
    <row r="165" spans="1:41" hidden="1" x14ac:dyDescent="0.3">
      <c r="A165" t="s">
        <v>45</v>
      </c>
      <c r="B165" t="s">
        <v>46</v>
      </c>
      <c r="C165">
        <v>1</v>
      </c>
      <c r="D165" t="s">
        <v>531</v>
      </c>
      <c r="E165">
        <v>1.3</v>
      </c>
      <c r="F165" t="s">
        <v>534</v>
      </c>
      <c r="G165" t="s">
        <v>32</v>
      </c>
      <c r="H165" t="s">
        <v>33</v>
      </c>
      <c r="I165" t="s">
        <v>100</v>
      </c>
      <c r="J165" t="s">
        <v>101</v>
      </c>
      <c r="K165" t="s">
        <v>136</v>
      </c>
      <c r="L165" t="s">
        <v>137</v>
      </c>
      <c r="M165">
        <v>6</v>
      </c>
      <c r="N165" t="s">
        <v>38</v>
      </c>
      <c r="O165">
        <v>21</v>
      </c>
      <c r="P165" t="s">
        <v>316</v>
      </c>
      <c r="Q165" t="s">
        <v>139</v>
      </c>
      <c r="R165" t="s">
        <v>140</v>
      </c>
      <c r="S165" t="s">
        <v>524</v>
      </c>
      <c r="T165">
        <v>2000</v>
      </c>
      <c r="U165" t="s">
        <v>57</v>
      </c>
      <c r="V165">
        <v>2711</v>
      </c>
      <c r="W165" t="s">
        <v>61</v>
      </c>
      <c r="X165">
        <v>0</v>
      </c>
      <c r="Y165" t="s">
        <v>44</v>
      </c>
      <c r="Z165" s="2">
        <v>100000</v>
      </c>
      <c r="AA165" s="2"/>
      <c r="AB165" s="2">
        <f t="shared" si="6"/>
        <v>100000</v>
      </c>
      <c r="AC165">
        <v>0</v>
      </c>
      <c r="AD165" s="2">
        <v>72377.039999999994</v>
      </c>
      <c r="AE165" s="2">
        <v>72377.039999999994</v>
      </c>
      <c r="AF165" s="2">
        <v>2429.04</v>
      </c>
      <c r="AG165" s="2">
        <v>2429.04</v>
      </c>
      <c r="AH165" s="2">
        <v>2429.04</v>
      </c>
      <c r="AI165" s="2">
        <f t="shared" si="7"/>
        <v>27622.960000000006</v>
      </c>
      <c r="AJ165" s="2">
        <f t="shared" si="8"/>
        <v>27622.960000000006</v>
      </c>
      <c r="AK165">
        <v>0</v>
      </c>
      <c r="AL165" s="2">
        <v>100000</v>
      </c>
      <c r="AM165">
        <v>0</v>
      </c>
      <c r="AN165">
        <v>0</v>
      </c>
      <c r="AO165" s="2">
        <v>100000</v>
      </c>
    </row>
    <row r="166" spans="1:41" hidden="1" x14ac:dyDescent="0.3">
      <c r="A166" t="s">
        <v>45</v>
      </c>
      <c r="B166" t="s">
        <v>46</v>
      </c>
      <c r="C166">
        <v>2</v>
      </c>
      <c r="D166" t="s">
        <v>532</v>
      </c>
      <c r="E166">
        <v>2.2000000000000002</v>
      </c>
      <c r="F166" t="s">
        <v>537</v>
      </c>
      <c r="G166" t="s">
        <v>74</v>
      </c>
      <c r="H166" t="s">
        <v>75</v>
      </c>
      <c r="I166" t="s">
        <v>76</v>
      </c>
      <c r="J166" t="s">
        <v>77</v>
      </c>
      <c r="K166" t="s">
        <v>78</v>
      </c>
      <c r="L166" t="s">
        <v>79</v>
      </c>
      <c r="M166">
        <v>1</v>
      </c>
      <c r="N166" t="s">
        <v>80</v>
      </c>
      <c r="O166">
        <v>16</v>
      </c>
      <c r="P166" t="s">
        <v>89</v>
      </c>
      <c r="Q166" t="s">
        <v>90</v>
      </c>
      <c r="R166" t="s">
        <v>91</v>
      </c>
      <c r="S166" t="s">
        <v>524</v>
      </c>
      <c r="T166">
        <v>2000</v>
      </c>
      <c r="U166" t="s">
        <v>57</v>
      </c>
      <c r="V166">
        <v>2721</v>
      </c>
      <c r="W166" t="s">
        <v>96</v>
      </c>
      <c r="X166">
        <v>0</v>
      </c>
      <c r="Y166" t="s">
        <v>44</v>
      </c>
      <c r="Z166" s="2">
        <v>11000</v>
      </c>
      <c r="AA166" s="2"/>
      <c r="AB166" s="2">
        <f t="shared" si="6"/>
        <v>11000</v>
      </c>
      <c r="AC166" s="2">
        <v>50000</v>
      </c>
      <c r="AD166" s="2">
        <v>10150</v>
      </c>
      <c r="AE166" s="2">
        <v>10150</v>
      </c>
      <c r="AF166" s="2">
        <v>10150</v>
      </c>
      <c r="AG166" s="2">
        <v>10150</v>
      </c>
      <c r="AH166" s="2">
        <v>10150</v>
      </c>
      <c r="AI166" s="2">
        <f t="shared" si="7"/>
        <v>850</v>
      </c>
      <c r="AJ166" s="2">
        <f t="shared" si="8"/>
        <v>850</v>
      </c>
      <c r="AK166">
        <v>0</v>
      </c>
      <c r="AL166">
        <v>0</v>
      </c>
      <c r="AM166">
        <v>0</v>
      </c>
      <c r="AN166" s="2">
        <v>39000</v>
      </c>
      <c r="AO166" s="2">
        <v>-39000</v>
      </c>
    </row>
    <row r="167" spans="1:41" hidden="1" x14ac:dyDescent="0.3">
      <c r="A167" t="s">
        <v>45</v>
      </c>
      <c r="B167" t="s">
        <v>46</v>
      </c>
      <c r="C167">
        <v>2</v>
      </c>
      <c r="D167" t="s">
        <v>532</v>
      </c>
      <c r="E167">
        <v>2.2000000000000002</v>
      </c>
      <c r="F167" t="s">
        <v>537</v>
      </c>
      <c r="G167" t="s">
        <v>74</v>
      </c>
      <c r="H167" t="s">
        <v>75</v>
      </c>
      <c r="I167" t="s">
        <v>100</v>
      </c>
      <c r="J167" t="s">
        <v>101</v>
      </c>
      <c r="K167" t="s">
        <v>102</v>
      </c>
      <c r="L167" t="s">
        <v>103</v>
      </c>
      <c r="M167">
        <v>2</v>
      </c>
      <c r="N167" t="s">
        <v>104</v>
      </c>
      <c r="O167">
        <v>36</v>
      </c>
      <c r="P167" t="s">
        <v>105</v>
      </c>
      <c r="Q167" t="s">
        <v>106</v>
      </c>
      <c r="R167" t="s">
        <v>107</v>
      </c>
      <c r="S167" t="s">
        <v>524</v>
      </c>
      <c r="T167">
        <v>2000</v>
      </c>
      <c r="U167" t="s">
        <v>57</v>
      </c>
      <c r="V167">
        <v>2721</v>
      </c>
      <c r="W167" t="s">
        <v>96</v>
      </c>
      <c r="X167">
        <v>0</v>
      </c>
      <c r="Y167" t="s">
        <v>44</v>
      </c>
      <c r="Z167" s="2">
        <v>480000</v>
      </c>
      <c r="AA167" s="2"/>
      <c r="AB167" s="2">
        <f t="shared" si="6"/>
        <v>480000</v>
      </c>
      <c r="AC167" s="2">
        <v>480000</v>
      </c>
      <c r="AD167" s="2">
        <v>353079.7</v>
      </c>
      <c r="AE167" s="2">
        <v>353079.7</v>
      </c>
      <c r="AF167" s="2">
        <v>353079.7</v>
      </c>
      <c r="AG167" s="2">
        <v>77735.710000000006</v>
      </c>
      <c r="AH167">
        <v>0</v>
      </c>
      <c r="AI167" s="2">
        <f t="shared" si="7"/>
        <v>126920.29999999999</v>
      </c>
      <c r="AJ167" s="2">
        <f t="shared" si="8"/>
        <v>126920.29999999999</v>
      </c>
      <c r="AK167">
        <v>0</v>
      </c>
      <c r="AL167">
        <v>0</v>
      </c>
      <c r="AM167">
        <v>0</v>
      </c>
      <c r="AN167">
        <v>0</v>
      </c>
      <c r="AO167">
        <v>0</v>
      </c>
    </row>
    <row r="168" spans="1:41" hidden="1" x14ac:dyDescent="0.3">
      <c r="A168" t="s">
        <v>45</v>
      </c>
      <c r="B168" t="s">
        <v>46</v>
      </c>
      <c r="C168">
        <v>1</v>
      </c>
      <c r="D168" t="s">
        <v>531</v>
      </c>
      <c r="E168">
        <v>1.7</v>
      </c>
      <c r="F168" t="s">
        <v>535</v>
      </c>
      <c r="G168" t="s">
        <v>123</v>
      </c>
      <c r="H168" t="s">
        <v>124</v>
      </c>
      <c r="I168" t="s">
        <v>100</v>
      </c>
      <c r="J168" t="s">
        <v>101</v>
      </c>
      <c r="K168" t="s">
        <v>78</v>
      </c>
      <c r="L168" t="s">
        <v>79</v>
      </c>
      <c r="M168">
        <v>3</v>
      </c>
      <c r="N168" t="s">
        <v>125</v>
      </c>
      <c r="O168">
        <v>12</v>
      </c>
      <c r="P168" t="s">
        <v>135</v>
      </c>
      <c r="Q168" t="s">
        <v>127</v>
      </c>
      <c r="R168" t="s">
        <v>128</v>
      </c>
      <c r="S168" t="s">
        <v>524</v>
      </c>
      <c r="T168">
        <v>2000</v>
      </c>
      <c r="U168" t="s">
        <v>57</v>
      </c>
      <c r="V168">
        <v>2721</v>
      </c>
      <c r="W168" t="s">
        <v>96</v>
      </c>
      <c r="X168">
        <v>0</v>
      </c>
      <c r="Y168" t="s">
        <v>44</v>
      </c>
      <c r="Z168" s="2">
        <v>2500000</v>
      </c>
      <c r="AA168" s="2"/>
      <c r="AB168" s="2">
        <f t="shared" si="6"/>
        <v>2500000</v>
      </c>
      <c r="AC168" s="2">
        <v>2500000</v>
      </c>
      <c r="AD168" s="2">
        <v>2499409.5099999998</v>
      </c>
      <c r="AE168" s="2">
        <v>2499409.5099999998</v>
      </c>
      <c r="AF168" s="2">
        <v>1344539.5</v>
      </c>
      <c r="AG168" s="2">
        <v>686361.91</v>
      </c>
      <c r="AH168" s="2">
        <v>601380.31000000006</v>
      </c>
      <c r="AI168" s="2">
        <f t="shared" si="7"/>
        <v>590.49000000022352</v>
      </c>
      <c r="AJ168" s="2">
        <f t="shared" si="8"/>
        <v>590.49000000022352</v>
      </c>
      <c r="AK168">
        <v>0</v>
      </c>
      <c r="AL168">
        <v>0</v>
      </c>
      <c r="AM168">
        <v>0</v>
      </c>
      <c r="AN168">
        <v>0</v>
      </c>
      <c r="AO168">
        <v>0</v>
      </c>
    </row>
    <row r="169" spans="1:41" hidden="1" x14ac:dyDescent="0.3">
      <c r="A169" t="s">
        <v>45</v>
      </c>
      <c r="B169" t="s">
        <v>46</v>
      </c>
      <c r="C169">
        <v>3</v>
      </c>
      <c r="D169" t="s">
        <v>533</v>
      </c>
      <c r="E169">
        <v>3.8</v>
      </c>
      <c r="F169" t="s">
        <v>543</v>
      </c>
      <c r="G169" t="s">
        <v>142</v>
      </c>
      <c r="H169" t="s">
        <v>143</v>
      </c>
      <c r="I169" t="s">
        <v>100</v>
      </c>
      <c r="J169" t="s">
        <v>101</v>
      </c>
      <c r="K169" t="s">
        <v>144</v>
      </c>
      <c r="L169" t="s">
        <v>145</v>
      </c>
      <c r="M169">
        <v>6</v>
      </c>
      <c r="N169" t="s">
        <v>38</v>
      </c>
      <c r="O169">
        <v>49</v>
      </c>
      <c r="P169" t="s">
        <v>146</v>
      </c>
      <c r="Q169" t="s">
        <v>147</v>
      </c>
      <c r="R169" t="s">
        <v>148</v>
      </c>
      <c r="S169" t="s">
        <v>524</v>
      </c>
      <c r="T169">
        <v>2000</v>
      </c>
      <c r="U169" t="s">
        <v>57</v>
      </c>
      <c r="V169">
        <v>2721</v>
      </c>
      <c r="W169" t="s">
        <v>96</v>
      </c>
      <c r="X169">
        <v>0</v>
      </c>
      <c r="Y169" t="s">
        <v>44</v>
      </c>
      <c r="Z169" s="2">
        <v>6780</v>
      </c>
      <c r="AA169" s="2"/>
      <c r="AB169" s="2">
        <f t="shared" si="6"/>
        <v>6780</v>
      </c>
      <c r="AC169" s="2">
        <v>6780</v>
      </c>
      <c r="AD169">
        <v>0</v>
      </c>
      <c r="AE169">
        <v>0</v>
      </c>
      <c r="AF169">
        <v>0</v>
      </c>
      <c r="AG169">
        <v>0</v>
      </c>
      <c r="AH169">
        <v>0</v>
      </c>
      <c r="AI169" s="2">
        <f t="shared" si="7"/>
        <v>6780</v>
      </c>
      <c r="AJ169" s="2">
        <f t="shared" si="8"/>
        <v>6780</v>
      </c>
      <c r="AK169">
        <v>0</v>
      </c>
      <c r="AL169">
        <v>0</v>
      </c>
      <c r="AM169">
        <v>0</v>
      </c>
      <c r="AN169">
        <v>0</v>
      </c>
      <c r="AO169">
        <v>0</v>
      </c>
    </row>
    <row r="170" spans="1:41" hidden="1" x14ac:dyDescent="0.3">
      <c r="A170" t="s">
        <v>45</v>
      </c>
      <c r="B170" t="s">
        <v>46</v>
      </c>
      <c r="C170">
        <v>2</v>
      </c>
      <c r="D170" t="s">
        <v>532</v>
      </c>
      <c r="E170">
        <v>2.1</v>
      </c>
      <c r="F170" t="s">
        <v>536</v>
      </c>
      <c r="G170" t="s">
        <v>172</v>
      </c>
      <c r="H170" t="s">
        <v>173</v>
      </c>
      <c r="I170" t="s">
        <v>100</v>
      </c>
      <c r="J170" t="s">
        <v>101</v>
      </c>
      <c r="K170" t="s">
        <v>102</v>
      </c>
      <c r="L170" t="s">
        <v>103</v>
      </c>
      <c r="M170">
        <v>3</v>
      </c>
      <c r="N170" t="s">
        <v>125</v>
      </c>
      <c r="O170">
        <v>35</v>
      </c>
      <c r="P170" t="s">
        <v>174</v>
      </c>
      <c r="Q170" t="s">
        <v>175</v>
      </c>
      <c r="R170" t="s">
        <v>176</v>
      </c>
      <c r="S170" t="s">
        <v>524</v>
      </c>
      <c r="T170">
        <v>2000</v>
      </c>
      <c r="U170" t="s">
        <v>57</v>
      </c>
      <c r="V170">
        <v>2721</v>
      </c>
      <c r="W170" t="s">
        <v>96</v>
      </c>
      <c r="X170">
        <v>0</v>
      </c>
      <c r="Y170" t="s">
        <v>44</v>
      </c>
      <c r="Z170" s="2">
        <v>180000</v>
      </c>
      <c r="AA170" s="2"/>
      <c r="AB170" s="2">
        <f t="shared" si="6"/>
        <v>180000</v>
      </c>
      <c r="AC170" s="2">
        <v>180000</v>
      </c>
      <c r="AD170" s="2">
        <v>78661.919999999998</v>
      </c>
      <c r="AE170" s="2">
        <v>78661.919999999998</v>
      </c>
      <c r="AF170" s="2">
        <v>78661.919999999998</v>
      </c>
      <c r="AG170" s="2">
        <v>78661.919999999998</v>
      </c>
      <c r="AH170" s="2">
        <v>78661.919999999998</v>
      </c>
      <c r="AI170" s="2">
        <f t="shared" si="7"/>
        <v>101338.08</v>
      </c>
      <c r="AJ170" s="2">
        <f t="shared" si="8"/>
        <v>101338.08</v>
      </c>
      <c r="AK170">
        <v>0</v>
      </c>
      <c r="AL170">
        <v>0</v>
      </c>
      <c r="AM170">
        <v>0</v>
      </c>
      <c r="AN170">
        <v>0</v>
      </c>
      <c r="AO170">
        <v>0</v>
      </c>
    </row>
    <row r="171" spans="1:41" hidden="1" x14ac:dyDescent="0.3">
      <c r="A171" t="s">
        <v>45</v>
      </c>
      <c r="B171" t="s">
        <v>46</v>
      </c>
      <c r="C171">
        <v>2</v>
      </c>
      <c r="D171" t="s">
        <v>532</v>
      </c>
      <c r="E171">
        <v>2.2999999999999998</v>
      </c>
      <c r="F171" t="s">
        <v>538</v>
      </c>
      <c r="G171" t="s">
        <v>177</v>
      </c>
      <c r="H171" t="s">
        <v>178</v>
      </c>
      <c r="I171" t="s">
        <v>100</v>
      </c>
      <c r="J171" t="s">
        <v>101</v>
      </c>
      <c r="K171" t="s">
        <v>102</v>
      </c>
      <c r="L171" t="s">
        <v>103</v>
      </c>
      <c r="M171">
        <v>3</v>
      </c>
      <c r="N171" t="s">
        <v>125</v>
      </c>
      <c r="O171">
        <v>39</v>
      </c>
      <c r="P171" t="s">
        <v>179</v>
      </c>
      <c r="Q171" t="s">
        <v>180</v>
      </c>
      <c r="R171" t="s">
        <v>181</v>
      </c>
      <c r="S171" t="s">
        <v>524</v>
      </c>
      <c r="T171">
        <v>2000</v>
      </c>
      <c r="U171" t="s">
        <v>57</v>
      </c>
      <c r="V171">
        <v>2721</v>
      </c>
      <c r="W171" t="s">
        <v>96</v>
      </c>
      <c r="X171">
        <v>0</v>
      </c>
      <c r="Y171" t="s">
        <v>44</v>
      </c>
      <c r="Z171" s="2">
        <v>292200</v>
      </c>
      <c r="AA171" s="2"/>
      <c r="AB171" s="2">
        <f t="shared" si="6"/>
        <v>292200</v>
      </c>
      <c r="AC171" s="2">
        <v>442200</v>
      </c>
      <c r="AD171" s="2">
        <v>241618.72</v>
      </c>
      <c r="AE171" s="2">
        <v>241618.72</v>
      </c>
      <c r="AF171" s="2">
        <v>241618.72</v>
      </c>
      <c r="AG171" s="2">
        <v>241618.72</v>
      </c>
      <c r="AH171" s="2">
        <v>229705.52</v>
      </c>
      <c r="AI171" s="2">
        <f t="shared" si="7"/>
        <v>50581.279999999999</v>
      </c>
      <c r="AJ171" s="2">
        <f t="shared" si="8"/>
        <v>50581.279999999999</v>
      </c>
      <c r="AK171">
        <v>0</v>
      </c>
      <c r="AL171">
        <v>0</v>
      </c>
      <c r="AM171">
        <v>0</v>
      </c>
      <c r="AN171" s="2">
        <v>150000</v>
      </c>
      <c r="AO171" s="2">
        <v>-150000</v>
      </c>
    </row>
    <row r="172" spans="1:41" hidden="1" x14ac:dyDescent="0.3">
      <c r="A172" t="s">
        <v>45</v>
      </c>
      <c r="B172" t="s">
        <v>46</v>
      </c>
      <c r="C172">
        <v>1</v>
      </c>
      <c r="D172" t="s">
        <v>531</v>
      </c>
      <c r="E172">
        <v>1.3</v>
      </c>
      <c r="F172" t="s">
        <v>534</v>
      </c>
      <c r="G172" t="s">
        <v>238</v>
      </c>
      <c r="H172" t="s">
        <v>239</v>
      </c>
      <c r="I172" t="s">
        <v>240</v>
      </c>
      <c r="J172" t="s">
        <v>241</v>
      </c>
      <c r="K172" t="s">
        <v>242</v>
      </c>
      <c r="L172" t="s">
        <v>243</v>
      </c>
      <c r="M172">
        <v>1</v>
      </c>
      <c r="N172" t="s">
        <v>80</v>
      </c>
      <c r="O172">
        <v>17</v>
      </c>
      <c r="P172" t="s">
        <v>244</v>
      </c>
      <c r="Q172" t="s">
        <v>245</v>
      </c>
      <c r="R172" t="s">
        <v>246</v>
      </c>
      <c r="S172" t="s">
        <v>524</v>
      </c>
      <c r="T172">
        <v>2000</v>
      </c>
      <c r="U172" t="s">
        <v>57</v>
      </c>
      <c r="V172">
        <v>2721</v>
      </c>
      <c r="W172" t="s">
        <v>96</v>
      </c>
      <c r="X172">
        <v>0</v>
      </c>
      <c r="Y172" t="s">
        <v>44</v>
      </c>
      <c r="Z172" s="2">
        <v>50000</v>
      </c>
      <c r="AA172" s="2"/>
      <c r="AB172" s="2">
        <f t="shared" si="6"/>
        <v>50000</v>
      </c>
      <c r="AC172" s="2">
        <v>50000</v>
      </c>
      <c r="AD172">
        <v>0</v>
      </c>
      <c r="AE172">
        <v>0</v>
      </c>
      <c r="AF172">
        <v>0</v>
      </c>
      <c r="AG172">
        <v>0</v>
      </c>
      <c r="AH172">
        <v>0</v>
      </c>
      <c r="AI172" s="2">
        <f t="shared" si="7"/>
        <v>50000</v>
      </c>
      <c r="AJ172" s="2">
        <f t="shared" si="8"/>
        <v>50000</v>
      </c>
      <c r="AK172">
        <v>0</v>
      </c>
      <c r="AL172">
        <v>0</v>
      </c>
      <c r="AM172">
        <v>0</v>
      </c>
      <c r="AN172">
        <v>0</v>
      </c>
      <c r="AO172">
        <v>0</v>
      </c>
    </row>
    <row r="173" spans="1:41" hidden="1" x14ac:dyDescent="0.3">
      <c r="A173" t="s">
        <v>45</v>
      </c>
      <c r="B173" t="s">
        <v>46</v>
      </c>
      <c r="C173">
        <v>1</v>
      </c>
      <c r="D173" t="s">
        <v>531</v>
      </c>
      <c r="E173">
        <v>1.3</v>
      </c>
      <c r="F173" t="s">
        <v>534</v>
      </c>
      <c r="G173" t="s">
        <v>32</v>
      </c>
      <c r="H173" t="s">
        <v>33</v>
      </c>
      <c r="I173" t="s">
        <v>34</v>
      </c>
      <c r="J173" t="s">
        <v>35</v>
      </c>
      <c r="K173" t="s">
        <v>36</v>
      </c>
      <c r="L173" t="s">
        <v>37</v>
      </c>
      <c r="M173">
        <v>6</v>
      </c>
      <c r="N173" t="s">
        <v>38</v>
      </c>
      <c r="O173">
        <v>18</v>
      </c>
      <c r="P173" t="s">
        <v>252</v>
      </c>
      <c r="Q173" t="s">
        <v>253</v>
      </c>
      <c r="R173" t="s">
        <v>254</v>
      </c>
      <c r="S173" t="s">
        <v>524</v>
      </c>
      <c r="T173">
        <v>2000</v>
      </c>
      <c r="U173" t="s">
        <v>57</v>
      </c>
      <c r="V173">
        <v>2721</v>
      </c>
      <c r="W173" t="s">
        <v>96</v>
      </c>
      <c r="X173">
        <v>0</v>
      </c>
      <c r="Y173" t="s">
        <v>44</v>
      </c>
      <c r="Z173" s="2">
        <v>2269</v>
      </c>
      <c r="AA173" s="2"/>
      <c r="AB173" s="2">
        <f t="shared" si="6"/>
        <v>2269</v>
      </c>
      <c r="AC173">
        <v>0</v>
      </c>
      <c r="AD173" s="2">
        <v>2268.96</v>
      </c>
      <c r="AE173" s="2">
        <v>2268.96</v>
      </c>
      <c r="AF173" s="2">
        <v>2268.96</v>
      </c>
      <c r="AG173" s="2">
        <v>2268.96</v>
      </c>
      <c r="AH173" s="2">
        <v>2268.96</v>
      </c>
      <c r="AI173" s="2">
        <f t="shared" si="7"/>
        <v>3.999999999996362E-2</v>
      </c>
      <c r="AJ173" s="2">
        <f t="shared" si="8"/>
        <v>3.999999999996362E-2</v>
      </c>
      <c r="AK173">
        <v>0</v>
      </c>
      <c r="AL173" s="2">
        <v>2269</v>
      </c>
      <c r="AM173">
        <v>0</v>
      </c>
      <c r="AN173">
        <v>0</v>
      </c>
      <c r="AO173" s="2">
        <v>2269</v>
      </c>
    </row>
    <row r="174" spans="1:41" hidden="1" x14ac:dyDescent="0.3">
      <c r="A174" t="s">
        <v>45</v>
      </c>
      <c r="B174" t="s">
        <v>46</v>
      </c>
      <c r="C174">
        <v>1</v>
      </c>
      <c r="D174" t="s">
        <v>531</v>
      </c>
      <c r="E174">
        <v>1.3</v>
      </c>
      <c r="F174" t="s">
        <v>534</v>
      </c>
      <c r="G174" t="s">
        <v>32</v>
      </c>
      <c r="H174" t="s">
        <v>33</v>
      </c>
      <c r="I174" t="s">
        <v>283</v>
      </c>
      <c r="J174" t="s">
        <v>284</v>
      </c>
      <c r="K174" t="s">
        <v>78</v>
      </c>
      <c r="L174" t="s">
        <v>79</v>
      </c>
      <c r="M174">
        <v>1</v>
      </c>
      <c r="N174" t="s">
        <v>80</v>
      </c>
      <c r="O174">
        <v>15</v>
      </c>
      <c r="P174" t="s">
        <v>285</v>
      </c>
      <c r="Q174" t="s">
        <v>90</v>
      </c>
      <c r="R174" t="s">
        <v>91</v>
      </c>
      <c r="S174" t="s">
        <v>524</v>
      </c>
      <c r="T174">
        <v>2000</v>
      </c>
      <c r="U174" t="s">
        <v>57</v>
      </c>
      <c r="V174">
        <v>2721</v>
      </c>
      <c r="W174" t="s">
        <v>96</v>
      </c>
      <c r="X174">
        <v>0</v>
      </c>
      <c r="Y174" t="s">
        <v>44</v>
      </c>
      <c r="Z174" s="2">
        <v>300000</v>
      </c>
      <c r="AA174" s="2"/>
      <c r="AB174" s="2">
        <f t="shared" si="6"/>
        <v>300000</v>
      </c>
      <c r="AC174" s="2">
        <v>300000</v>
      </c>
      <c r="AD174" s="2">
        <v>17539.310000000001</v>
      </c>
      <c r="AE174" s="2">
        <v>17539.310000000001</v>
      </c>
      <c r="AF174">
        <v>0</v>
      </c>
      <c r="AG174">
        <v>0</v>
      </c>
      <c r="AH174">
        <v>0</v>
      </c>
      <c r="AI174" s="2">
        <f t="shared" si="7"/>
        <v>282460.69</v>
      </c>
      <c r="AJ174" s="2">
        <f t="shared" si="8"/>
        <v>282460.69</v>
      </c>
      <c r="AK174">
        <v>0</v>
      </c>
      <c r="AL174">
        <v>0</v>
      </c>
      <c r="AM174">
        <v>0</v>
      </c>
      <c r="AN174">
        <v>0</v>
      </c>
      <c r="AO174">
        <v>0</v>
      </c>
    </row>
    <row r="175" spans="1:41" hidden="1" x14ac:dyDescent="0.3">
      <c r="A175" t="s">
        <v>45</v>
      </c>
      <c r="B175" t="s">
        <v>46</v>
      </c>
      <c r="C175">
        <v>1</v>
      </c>
      <c r="D175" t="s">
        <v>531</v>
      </c>
      <c r="E175">
        <v>1.3</v>
      </c>
      <c r="F175" t="s">
        <v>534</v>
      </c>
      <c r="G175" t="s">
        <v>32</v>
      </c>
      <c r="H175" t="s">
        <v>33</v>
      </c>
      <c r="I175" t="s">
        <v>100</v>
      </c>
      <c r="J175" t="s">
        <v>101</v>
      </c>
      <c r="K175" t="s">
        <v>136</v>
      </c>
      <c r="L175" t="s">
        <v>137</v>
      </c>
      <c r="M175">
        <v>6</v>
      </c>
      <c r="N175" t="s">
        <v>38</v>
      </c>
      <c r="O175">
        <v>21</v>
      </c>
      <c r="P175" t="s">
        <v>316</v>
      </c>
      <c r="Q175" t="s">
        <v>139</v>
      </c>
      <c r="R175" t="s">
        <v>140</v>
      </c>
      <c r="S175" t="s">
        <v>524</v>
      </c>
      <c r="T175">
        <v>2000</v>
      </c>
      <c r="U175" t="s">
        <v>57</v>
      </c>
      <c r="V175">
        <v>2721</v>
      </c>
      <c r="W175" t="s">
        <v>96</v>
      </c>
      <c r="X175">
        <v>0</v>
      </c>
      <c r="Y175" t="s">
        <v>44</v>
      </c>
      <c r="Z175" s="2">
        <v>195000</v>
      </c>
      <c r="AA175" s="2"/>
      <c r="AB175" s="2">
        <f t="shared" si="6"/>
        <v>195000</v>
      </c>
      <c r="AC175" s="2">
        <v>195000</v>
      </c>
      <c r="AD175" s="2">
        <v>85698.36</v>
      </c>
      <c r="AE175" s="2">
        <v>85698.36</v>
      </c>
      <c r="AF175" s="2">
        <v>13248.36</v>
      </c>
      <c r="AG175" s="2">
        <v>13248.36</v>
      </c>
      <c r="AH175" s="2">
        <v>13248.36</v>
      </c>
      <c r="AI175" s="2">
        <f t="shared" si="7"/>
        <v>109301.64</v>
      </c>
      <c r="AJ175" s="2">
        <f t="shared" si="8"/>
        <v>109301.64</v>
      </c>
      <c r="AK175">
        <v>0</v>
      </c>
      <c r="AL175">
        <v>0</v>
      </c>
      <c r="AM175">
        <v>0</v>
      </c>
      <c r="AN175">
        <v>0</v>
      </c>
      <c r="AO175">
        <v>0</v>
      </c>
    </row>
    <row r="176" spans="1:41" hidden="1" x14ac:dyDescent="0.3">
      <c r="A176" t="s">
        <v>45</v>
      </c>
      <c r="B176" t="s">
        <v>46</v>
      </c>
      <c r="C176">
        <v>1</v>
      </c>
      <c r="D176" t="s">
        <v>531</v>
      </c>
      <c r="E176">
        <v>1.3</v>
      </c>
      <c r="F176" t="s">
        <v>534</v>
      </c>
      <c r="G176" t="s">
        <v>32</v>
      </c>
      <c r="H176" t="s">
        <v>33</v>
      </c>
      <c r="I176" t="s">
        <v>100</v>
      </c>
      <c r="J176" t="s">
        <v>101</v>
      </c>
      <c r="K176" t="s">
        <v>102</v>
      </c>
      <c r="L176" t="s">
        <v>103</v>
      </c>
      <c r="M176">
        <v>3</v>
      </c>
      <c r="N176" t="s">
        <v>125</v>
      </c>
      <c r="O176">
        <v>33</v>
      </c>
      <c r="P176" t="s">
        <v>347</v>
      </c>
      <c r="Q176" t="s">
        <v>348</v>
      </c>
      <c r="R176" t="s">
        <v>349</v>
      </c>
      <c r="S176" t="s">
        <v>524</v>
      </c>
      <c r="T176">
        <v>2000</v>
      </c>
      <c r="U176" t="s">
        <v>57</v>
      </c>
      <c r="V176">
        <v>2721</v>
      </c>
      <c r="W176" t="s">
        <v>96</v>
      </c>
      <c r="X176">
        <v>0</v>
      </c>
      <c r="Y176" t="s">
        <v>44</v>
      </c>
      <c r="Z176" s="2">
        <v>301089.59999999998</v>
      </c>
      <c r="AA176" s="2"/>
      <c r="AB176" s="2">
        <f t="shared" si="6"/>
        <v>301089.59999999998</v>
      </c>
      <c r="AC176" s="2">
        <v>366490.4</v>
      </c>
      <c r="AD176" s="2">
        <v>235317.6</v>
      </c>
      <c r="AE176" s="2">
        <v>235317.6</v>
      </c>
      <c r="AF176" s="2">
        <v>235317.6</v>
      </c>
      <c r="AG176" s="2">
        <v>16599.599999999999</v>
      </c>
      <c r="AH176" s="2">
        <v>16599.599999999999</v>
      </c>
      <c r="AI176" s="2">
        <f t="shared" si="7"/>
        <v>65771.999999999971</v>
      </c>
      <c r="AJ176" s="2">
        <f t="shared" si="8"/>
        <v>65771.999999999971</v>
      </c>
      <c r="AK176">
        <v>0</v>
      </c>
      <c r="AL176">
        <v>0</v>
      </c>
      <c r="AM176">
        <v>0</v>
      </c>
      <c r="AN176" s="2">
        <v>65400.800000000003</v>
      </c>
      <c r="AO176" s="2">
        <v>-65400.800000000003</v>
      </c>
    </row>
    <row r="177" spans="1:41" hidden="1" x14ac:dyDescent="0.3">
      <c r="A177" t="s">
        <v>45</v>
      </c>
      <c r="B177" t="s">
        <v>46</v>
      </c>
      <c r="C177">
        <v>1</v>
      </c>
      <c r="D177" t="s">
        <v>531</v>
      </c>
      <c r="E177">
        <v>1.3</v>
      </c>
      <c r="F177" t="s">
        <v>534</v>
      </c>
      <c r="G177" t="s">
        <v>32</v>
      </c>
      <c r="H177" t="s">
        <v>33</v>
      </c>
      <c r="I177" t="s">
        <v>100</v>
      </c>
      <c r="J177" t="s">
        <v>101</v>
      </c>
      <c r="K177" t="s">
        <v>351</v>
      </c>
      <c r="L177" t="s">
        <v>352</v>
      </c>
      <c r="M177">
        <v>3</v>
      </c>
      <c r="N177" t="s">
        <v>125</v>
      </c>
      <c r="O177">
        <v>43</v>
      </c>
      <c r="P177" t="s">
        <v>353</v>
      </c>
      <c r="Q177" t="s">
        <v>354</v>
      </c>
      <c r="R177" t="s">
        <v>355</v>
      </c>
      <c r="S177" t="s">
        <v>524</v>
      </c>
      <c r="T177">
        <v>2000</v>
      </c>
      <c r="U177" t="s">
        <v>57</v>
      </c>
      <c r="V177">
        <v>2721</v>
      </c>
      <c r="W177" t="s">
        <v>96</v>
      </c>
      <c r="X177">
        <v>0</v>
      </c>
      <c r="Y177" t="s">
        <v>44</v>
      </c>
      <c r="Z177">
        <v>0</v>
      </c>
      <c r="AB177" s="2">
        <f t="shared" si="6"/>
        <v>0</v>
      </c>
      <c r="AC177" s="2">
        <v>50000</v>
      </c>
      <c r="AD177">
        <v>0</v>
      </c>
      <c r="AE177">
        <v>0</v>
      </c>
      <c r="AF177">
        <v>0</v>
      </c>
      <c r="AG177">
        <v>0</v>
      </c>
      <c r="AH177">
        <v>0</v>
      </c>
      <c r="AI177" s="2">
        <f t="shared" si="7"/>
        <v>0</v>
      </c>
      <c r="AJ177" s="2">
        <f t="shared" si="8"/>
        <v>0</v>
      </c>
      <c r="AK177">
        <v>0</v>
      </c>
      <c r="AL177">
        <v>0</v>
      </c>
      <c r="AM177">
        <v>0</v>
      </c>
      <c r="AN177" s="2">
        <v>50000</v>
      </c>
      <c r="AO177" s="2">
        <v>-50000</v>
      </c>
    </row>
    <row r="178" spans="1:41" hidden="1" x14ac:dyDescent="0.3">
      <c r="A178" t="s">
        <v>45</v>
      </c>
      <c r="B178" t="s">
        <v>46</v>
      </c>
      <c r="C178">
        <v>1</v>
      </c>
      <c r="D178" t="s">
        <v>531</v>
      </c>
      <c r="E178">
        <v>1.3</v>
      </c>
      <c r="F178" t="s">
        <v>534</v>
      </c>
      <c r="G178" t="s">
        <v>32</v>
      </c>
      <c r="H178" t="s">
        <v>33</v>
      </c>
      <c r="I178" t="s">
        <v>362</v>
      </c>
      <c r="J178" t="s">
        <v>363</v>
      </c>
      <c r="K178" t="s">
        <v>102</v>
      </c>
      <c r="L178" t="s">
        <v>103</v>
      </c>
      <c r="M178">
        <v>3</v>
      </c>
      <c r="N178" t="s">
        <v>125</v>
      </c>
      <c r="O178">
        <v>37</v>
      </c>
      <c r="P178" t="s">
        <v>364</v>
      </c>
      <c r="Q178" t="s">
        <v>365</v>
      </c>
      <c r="R178" t="s">
        <v>366</v>
      </c>
      <c r="S178" t="s">
        <v>524</v>
      </c>
      <c r="T178">
        <v>2000</v>
      </c>
      <c r="U178" t="s">
        <v>57</v>
      </c>
      <c r="V178">
        <v>2721</v>
      </c>
      <c r="W178" t="s">
        <v>96</v>
      </c>
      <c r="X178">
        <v>0</v>
      </c>
      <c r="Y178" t="s">
        <v>44</v>
      </c>
      <c r="Z178" s="2">
        <v>77223</v>
      </c>
      <c r="AA178" s="2"/>
      <c r="AB178" s="2">
        <f t="shared" si="6"/>
        <v>77223</v>
      </c>
      <c r="AC178" s="2">
        <v>75000</v>
      </c>
      <c r="AD178">
        <v>0</v>
      </c>
      <c r="AE178">
        <v>0</v>
      </c>
      <c r="AF178">
        <v>0</v>
      </c>
      <c r="AG178">
        <v>0</v>
      </c>
      <c r="AH178">
        <v>0</v>
      </c>
      <c r="AI178" s="2">
        <f t="shared" si="7"/>
        <v>77223</v>
      </c>
      <c r="AJ178" s="2">
        <f t="shared" si="8"/>
        <v>77223</v>
      </c>
      <c r="AK178" s="2">
        <v>20000</v>
      </c>
      <c r="AL178">
        <v>0</v>
      </c>
      <c r="AM178">
        <v>0</v>
      </c>
      <c r="AN178" s="2">
        <v>17777</v>
      </c>
      <c r="AO178" s="2">
        <v>2223</v>
      </c>
    </row>
    <row r="179" spans="1:41" hidden="1" x14ac:dyDescent="0.3">
      <c r="A179" t="s">
        <v>45</v>
      </c>
      <c r="B179" t="s">
        <v>46</v>
      </c>
      <c r="C179">
        <v>3</v>
      </c>
      <c r="D179" t="s">
        <v>533</v>
      </c>
      <c r="E179">
        <v>3.1</v>
      </c>
      <c r="F179" t="s">
        <v>542</v>
      </c>
      <c r="G179" t="s">
        <v>377</v>
      </c>
      <c r="H179" t="s">
        <v>378</v>
      </c>
      <c r="I179" t="s">
        <v>100</v>
      </c>
      <c r="J179" t="s">
        <v>101</v>
      </c>
      <c r="K179" t="s">
        <v>351</v>
      </c>
      <c r="L179" t="s">
        <v>352</v>
      </c>
      <c r="M179">
        <v>8</v>
      </c>
      <c r="N179" t="s">
        <v>379</v>
      </c>
      <c r="O179">
        <v>42</v>
      </c>
      <c r="P179" t="s">
        <v>385</v>
      </c>
      <c r="Q179" t="s">
        <v>386</v>
      </c>
      <c r="R179" t="s">
        <v>387</v>
      </c>
      <c r="S179" t="s">
        <v>524</v>
      </c>
      <c r="T179">
        <v>2000</v>
      </c>
      <c r="U179" t="s">
        <v>57</v>
      </c>
      <c r="V179">
        <v>2721</v>
      </c>
      <c r="W179" t="s">
        <v>96</v>
      </c>
      <c r="X179">
        <v>0</v>
      </c>
      <c r="Y179" t="s">
        <v>44</v>
      </c>
      <c r="Z179" s="2">
        <v>200000</v>
      </c>
      <c r="AA179" s="2"/>
      <c r="AB179" s="2">
        <f t="shared" si="6"/>
        <v>200000</v>
      </c>
      <c r="AC179" s="2">
        <v>200000</v>
      </c>
      <c r="AD179" s="2">
        <v>78923.63</v>
      </c>
      <c r="AE179" s="2">
        <v>78923.63</v>
      </c>
      <c r="AF179" s="2">
        <v>15023.79</v>
      </c>
      <c r="AG179" s="2">
        <v>15023.79</v>
      </c>
      <c r="AH179" s="2">
        <v>15023.79</v>
      </c>
      <c r="AI179" s="2">
        <f t="shared" si="7"/>
        <v>121076.37</v>
      </c>
      <c r="AJ179" s="2">
        <f t="shared" si="8"/>
        <v>121076.37</v>
      </c>
      <c r="AK179">
        <v>0</v>
      </c>
      <c r="AL179">
        <v>0</v>
      </c>
      <c r="AM179">
        <v>0</v>
      </c>
      <c r="AN179">
        <v>0</v>
      </c>
      <c r="AO179">
        <v>0</v>
      </c>
    </row>
    <row r="180" spans="1:41" hidden="1" x14ac:dyDescent="0.3">
      <c r="A180" t="s">
        <v>45</v>
      </c>
      <c r="B180" t="s">
        <v>46</v>
      </c>
      <c r="C180">
        <v>2</v>
      </c>
      <c r="D180" t="s">
        <v>532</v>
      </c>
      <c r="E180">
        <v>2.2000000000000002</v>
      </c>
      <c r="F180" t="s">
        <v>537</v>
      </c>
      <c r="G180" t="s">
        <v>400</v>
      </c>
      <c r="H180" t="s">
        <v>401</v>
      </c>
      <c r="I180" t="s">
        <v>100</v>
      </c>
      <c r="J180" t="s">
        <v>101</v>
      </c>
      <c r="K180" t="s">
        <v>102</v>
      </c>
      <c r="L180" t="s">
        <v>103</v>
      </c>
      <c r="M180">
        <v>3</v>
      </c>
      <c r="N180" t="s">
        <v>125</v>
      </c>
      <c r="O180">
        <v>34</v>
      </c>
      <c r="P180" t="s">
        <v>402</v>
      </c>
      <c r="Q180" t="s">
        <v>403</v>
      </c>
      <c r="R180" t="s">
        <v>404</v>
      </c>
      <c r="S180" t="s">
        <v>524</v>
      </c>
      <c r="T180">
        <v>2000</v>
      </c>
      <c r="U180" t="s">
        <v>57</v>
      </c>
      <c r="V180">
        <v>2721</v>
      </c>
      <c r="W180" t="s">
        <v>96</v>
      </c>
      <c r="X180">
        <v>0</v>
      </c>
      <c r="Y180" t="s">
        <v>44</v>
      </c>
      <c r="Z180" s="2">
        <v>96000</v>
      </c>
      <c r="AA180" s="2"/>
      <c r="AB180" s="2">
        <f t="shared" si="6"/>
        <v>96000</v>
      </c>
      <c r="AC180" s="2">
        <v>96000</v>
      </c>
      <c r="AD180" s="2">
        <v>58549.14</v>
      </c>
      <c r="AE180" s="2">
        <v>58549.14</v>
      </c>
      <c r="AF180" s="2">
        <v>58549.14</v>
      </c>
      <c r="AG180" s="2">
        <v>58549.14</v>
      </c>
      <c r="AH180" s="2">
        <v>58549.14</v>
      </c>
      <c r="AI180" s="2">
        <f t="shared" si="7"/>
        <v>37450.86</v>
      </c>
      <c r="AJ180" s="2">
        <f t="shared" si="8"/>
        <v>37450.86</v>
      </c>
      <c r="AK180">
        <v>0</v>
      </c>
      <c r="AL180">
        <v>0</v>
      </c>
      <c r="AM180">
        <v>0</v>
      </c>
      <c r="AN180">
        <v>0</v>
      </c>
      <c r="AO180">
        <v>0</v>
      </c>
    </row>
    <row r="181" spans="1:41" hidden="1" x14ac:dyDescent="0.3">
      <c r="A181" t="s">
        <v>45</v>
      </c>
      <c r="B181" t="s">
        <v>46</v>
      </c>
      <c r="C181">
        <v>1</v>
      </c>
      <c r="D181" t="s">
        <v>531</v>
      </c>
      <c r="E181">
        <v>1.3</v>
      </c>
      <c r="F181" t="s">
        <v>534</v>
      </c>
      <c r="G181" t="s">
        <v>32</v>
      </c>
      <c r="H181" t="s">
        <v>33</v>
      </c>
      <c r="I181" t="s">
        <v>76</v>
      </c>
      <c r="J181" t="s">
        <v>77</v>
      </c>
      <c r="K181" t="s">
        <v>78</v>
      </c>
      <c r="L181" t="s">
        <v>79</v>
      </c>
      <c r="M181">
        <v>1</v>
      </c>
      <c r="N181" t="s">
        <v>80</v>
      </c>
      <c r="O181">
        <v>14</v>
      </c>
      <c r="P181" t="s">
        <v>281</v>
      </c>
      <c r="Q181" t="s">
        <v>90</v>
      </c>
      <c r="R181" t="s">
        <v>91</v>
      </c>
      <c r="S181" t="s">
        <v>524</v>
      </c>
      <c r="T181">
        <v>2000</v>
      </c>
      <c r="U181" t="s">
        <v>57</v>
      </c>
      <c r="V181">
        <v>2731</v>
      </c>
      <c r="W181" t="s">
        <v>282</v>
      </c>
      <c r="X181">
        <v>0</v>
      </c>
      <c r="Y181" t="s">
        <v>44</v>
      </c>
      <c r="Z181" s="2">
        <v>24000</v>
      </c>
      <c r="AA181" s="2"/>
      <c r="AB181" s="2">
        <f t="shared" si="6"/>
        <v>24000</v>
      </c>
      <c r="AC181">
        <v>0</v>
      </c>
      <c r="AD181" s="2">
        <v>19986.8</v>
      </c>
      <c r="AE181" s="2">
        <v>19986.8</v>
      </c>
      <c r="AF181" s="2">
        <v>19986.8</v>
      </c>
      <c r="AG181" s="2">
        <v>19986.8</v>
      </c>
      <c r="AH181" s="2">
        <v>19986.8</v>
      </c>
      <c r="AI181" s="2">
        <f t="shared" si="7"/>
        <v>4013.2000000000007</v>
      </c>
      <c r="AJ181" s="2">
        <f t="shared" si="8"/>
        <v>4013.2000000000007</v>
      </c>
      <c r="AK181">
        <v>0</v>
      </c>
      <c r="AL181" s="2">
        <v>24000</v>
      </c>
      <c r="AM181">
        <v>0</v>
      </c>
      <c r="AN181">
        <v>0</v>
      </c>
      <c r="AO181" s="2">
        <v>24000</v>
      </c>
    </row>
    <row r="182" spans="1:41" hidden="1" x14ac:dyDescent="0.3">
      <c r="A182" t="s">
        <v>45</v>
      </c>
      <c r="B182" t="s">
        <v>46</v>
      </c>
      <c r="C182">
        <v>1</v>
      </c>
      <c r="D182" t="s">
        <v>531</v>
      </c>
      <c r="E182">
        <v>1.7</v>
      </c>
      <c r="F182" t="s">
        <v>535</v>
      </c>
      <c r="G182" t="s">
        <v>220</v>
      </c>
      <c r="H182" t="s">
        <v>221</v>
      </c>
      <c r="I182" t="s">
        <v>49</v>
      </c>
      <c r="J182" t="s">
        <v>50</v>
      </c>
      <c r="K182" t="s">
        <v>222</v>
      </c>
      <c r="L182" t="s">
        <v>223</v>
      </c>
      <c r="M182">
        <v>7</v>
      </c>
      <c r="N182" t="s">
        <v>224</v>
      </c>
      <c r="O182">
        <v>41</v>
      </c>
      <c r="P182" t="s">
        <v>230</v>
      </c>
      <c r="Q182" t="s">
        <v>226</v>
      </c>
      <c r="R182" t="s">
        <v>227</v>
      </c>
      <c r="S182" t="s">
        <v>524</v>
      </c>
      <c r="T182">
        <v>2000</v>
      </c>
      <c r="U182" t="s">
        <v>57</v>
      </c>
      <c r="V182">
        <v>2821</v>
      </c>
      <c r="W182" t="s">
        <v>232</v>
      </c>
      <c r="X182">
        <v>0</v>
      </c>
      <c r="Y182" t="s">
        <v>44</v>
      </c>
      <c r="Z182" s="2">
        <v>317102.12</v>
      </c>
      <c r="AA182" s="2"/>
      <c r="AB182" s="2">
        <f t="shared" si="6"/>
        <v>317102.12</v>
      </c>
      <c r="AC182" s="2">
        <v>900000</v>
      </c>
      <c r="AD182">
        <v>0</v>
      </c>
      <c r="AE182">
        <v>0</v>
      </c>
      <c r="AF182">
        <v>0</v>
      </c>
      <c r="AG182">
        <v>0</v>
      </c>
      <c r="AH182">
        <v>0</v>
      </c>
      <c r="AI182" s="2">
        <f t="shared" si="7"/>
        <v>317102.12</v>
      </c>
      <c r="AJ182" s="2">
        <f t="shared" si="8"/>
        <v>317102.12</v>
      </c>
      <c r="AK182">
        <v>0</v>
      </c>
      <c r="AL182">
        <v>0</v>
      </c>
      <c r="AM182">
        <v>0</v>
      </c>
      <c r="AN182" s="2">
        <v>582897.88</v>
      </c>
      <c r="AO182" s="2">
        <v>-582897.88</v>
      </c>
    </row>
    <row r="183" spans="1:41" hidden="1" x14ac:dyDescent="0.3">
      <c r="A183" t="s">
        <v>45</v>
      </c>
      <c r="B183" t="s">
        <v>46</v>
      </c>
      <c r="C183">
        <v>1</v>
      </c>
      <c r="D183" t="s">
        <v>531</v>
      </c>
      <c r="E183">
        <v>1.7</v>
      </c>
      <c r="F183" t="s">
        <v>535</v>
      </c>
      <c r="G183" t="s">
        <v>220</v>
      </c>
      <c r="H183" t="s">
        <v>221</v>
      </c>
      <c r="I183" t="s">
        <v>49</v>
      </c>
      <c r="J183" t="s">
        <v>50</v>
      </c>
      <c r="K183" t="s">
        <v>222</v>
      </c>
      <c r="L183" t="s">
        <v>223</v>
      </c>
      <c r="M183">
        <v>7</v>
      </c>
      <c r="N183" t="s">
        <v>224</v>
      </c>
      <c r="O183">
        <v>41</v>
      </c>
      <c r="P183" t="s">
        <v>230</v>
      </c>
      <c r="Q183" t="s">
        <v>226</v>
      </c>
      <c r="R183" t="s">
        <v>227</v>
      </c>
      <c r="S183" t="s">
        <v>524</v>
      </c>
      <c r="T183">
        <v>2000</v>
      </c>
      <c r="U183" t="s">
        <v>57</v>
      </c>
      <c r="V183">
        <v>2831</v>
      </c>
      <c r="W183" t="s">
        <v>233</v>
      </c>
      <c r="X183">
        <v>0</v>
      </c>
      <c r="Y183" t="s">
        <v>44</v>
      </c>
      <c r="Z183" s="2">
        <v>264514.8</v>
      </c>
      <c r="AA183" s="2"/>
      <c r="AB183" s="2">
        <f t="shared" si="6"/>
        <v>264514.8</v>
      </c>
      <c r="AC183" s="2">
        <v>264514.8</v>
      </c>
      <c r="AD183" s="2">
        <v>96748.29</v>
      </c>
      <c r="AE183" s="2">
        <v>74444.97</v>
      </c>
      <c r="AF183" s="2">
        <v>74444.97</v>
      </c>
      <c r="AG183" s="2">
        <v>6874.97</v>
      </c>
      <c r="AH183" s="2">
        <v>6874.97</v>
      </c>
      <c r="AI183" s="2">
        <f t="shared" si="7"/>
        <v>167766.51</v>
      </c>
      <c r="AJ183" s="2">
        <f t="shared" si="8"/>
        <v>190069.83</v>
      </c>
      <c r="AK183">
        <v>0</v>
      </c>
      <c r="AL183">
        <v>0</v>
      </c>
      <c r="AM183">
        <v>0</v>
      </c>
      <c r="AN183">
        <v>0</v>
      </c>
      <c r="AO183">
        <v>0</v>
      </c>
    </row>
    <row r="184" spans="1:41" hidden="1" x14ac:dyDescent="0.3">
      <c r="A184" t="s">
        <v>459</v>
      </c>
      <c r="B184" t="s">
        <v>460</v>
      </c>
      <c r="C184">
        <v>1</v>
      </c>
      <c r="D184" t="s">
        <v>531</v>
      </c>
      <c r="E184">
        <v>1.7</v>
      </c>
      <c r="F184" t="s">
        <v>535</v>
      </c>
      <c r="G184" t="s">
        <v>220</v>
      </c>
      <c r="H184" t="s">
        <v>221</v>
      </c>
      <c r="I184" t="s">
        <v>49</v>
      </c>
      <c r="J184" t="s">
        <v>50</v>
      </c>
      <c r="K184" t="s">
        <v>222</v>
      </c>
      <c r="L184" t="s">
        <v>223</v>
      </c>
      <c r="M184">
        <v>7</v>
      </c>
      <c r="N184" t="s">
        <v>224</v>
      </c>
      <c r="O184">
        <v>41</v>
      </c>
      <c r="P184" t="s">
        <v>230</v>
      </c>
      <c r="Q184" t="s">
        <v>226</v>
      </c>
      <c r="R184" t="s">
        <v>227</v>
      </c>
      <c r="S184" t="s">
        <v>524</v>
      </c>
      <c r="T184">
        <v>2000</v>
      </c>
      <c r="U184" t="s">
        <v>57</v>
      </c>
      <c r="V184">
        <v>2831</v>
      </c>
      <c r="W184" t="s">
        <v>233</v>
      </c>
      <c r="X184">
        <v>0</v>
      </c>
      <c r="Y184" t="s">
        <v>44</v>
      </c>
      <c r="Z184" s="2">
        <v>3100000</v>
      </c>
      <c r="AA184" s="2"/>
      <c r="AB184" s="2">
        <f t="shared" si="6"/>
        <v>3100000</v>
      </c>
      <c r="AC184" s="2">
        <v>3100000</v>
      </c>
      <c r="AD184" s="2">
        <v>3063560</v>
      </c>
      <c r="AE184" s="2">
        <v>3063560</v>
      </c>
      <c r="AF184" s="2">
        <v>3063560</v>
      </c>
      <c r="AG184">
        <v>0</v>
      </c>
      <c r="AH184">
        <v>0</v>
      </c>
      <c r="AI184" s="2">
        <f t="shared" si="7"/>
        <v>36440</v>
      </c>
      <c r="AJ184" s="2">
        <f t="shared" si="8"/>
        <v>36440</v>
      </c>
      <c r="AK184">
        <v>0</v>
      </c>
      <c r="AL184">
        <v>0</v>
      </c>
      <c r="AM184">
        <v>0</v>
      </c>
      <c r="AN184">
        <v>0</v>
      </c>
      <c r="AO184">
        <v>0</v>
      </c>
    </row>
    <row r="185" spans="1:41" hidden="1" x14ac:dyDescent="0.3">
      <c r="A185" t="s">
        <v>45</v>
      </c>
      <c r="B185" t="s">
        <v>46</v>
      </c>
      <c r="C185">
        <v>2</v>
      </c>
      <c r="D185" t="s">
        <v>532</v>
      </c>
      <c r="E185">
        <v>2.1</v>
      </c>
      <c r="F185" t="s">
        <v>536</v>
      </c>
      <c r="G185" t="s">
        <v>47</v>
      </c>
      <c r="H185" t="s">
        <v>48</v>
      </c>
      <c r="I185" t="s">
        <v>49</v>
      </c>
      <c r="J185" t="s">
        <v>50</v>
      </c>
      <c r="K185" t="s">
        <v>51</v>
      </c>
      <c r="L185" t="s">
        <v>52</v>
      </c>
      <c r="M185">
        <v>4</v>
      </c>
      <c r="N185" t="s">
        <v>53</v>
      </c>
      <c r="O185">
        <v>56</v>
      </c>
      <c r="P185" t="s">
        <v>54</v>
      </c>
      <c r="Q185" t="s">
        <v>55</v>
      </c>
      <c r="R185" t="s">
        <v>56</v>
      </c>
      <c r="S185" t="s">
        <v>524</v>
      </c>
      <c r="T185">
        <v>2000</v>
      </c>
      <c r="U185" t="s">
        <v>57</v>
      </c>
      <c r="V185">
        <v>2911</v>
      </c>
      <c r="W185" t="s">
        <v>62</v>
      </c>
      <c r="X185">
        <v>0</v>
      </c>
      <c r="Y185" t="s">
        <v>44</v>
      </c>
      <c r="Z185" s="2">
        <v>20000</v>
      </c>
      <c r="AA185" s="2"/>
      <c r="AB185" s="2">
        <f t="shared" si="6"/>
        <v>20000</v>
      </c>
      <c r="AC185" s="2">
        <v>20000</v>
      </c>
      <c r="AD185" s="2">
        <v>15873.78</v>
      </c>
      <c r="AE185" s="2">
        <v>15873.78</v>
      </c>
      <c r="AF185" s="2">
        <v>3810.6</v>
      </c>
      <c r="AG185" s="2">
        <v>3810.6</v>
      </c>
      <c r="AH185" s="2">
        <v>3810.6</v>
      </c>
      <c r="AI185" s="2">
        <f t="shared" si="7"/>
        <v>4126.2199999999993</v>
      </c>
      <c r="AJ185" s="2">
        <f t="shared" si="8"/>
        <v>4126.2199999999993</v>
      </c>
      <c r="AK185">
        <v>0</v>
      </c>
      <c r="AL185">
        <v>0</v>
      </c>
      <c r="AM185">
        <v>0</v>
      </c>
      <c r="AN185">
        <v>0</v>
      </c>
      <c r="AO185">
        <v>0</v>
      </c>
    </row>
    <row r="186" spans="1:41" hidden="1" x14ac:dyDescent="0.3">
      <c r="A186" t="s">
        <v>45</v>
      </c>
      <c r="B186" t="s">
        <v>46</v>
      </c>
      <c r="C186">
        <v>2</v>
      </c>
      <c r="D186" t="s">
        <v>532</v>
      </c>
      <c r="E186">
        <v>2.2000000000000002</v>
      </c>
      <c r="F186" t="s">
        <v>537</v>
      </c>
      <c r="G186" t="s">
        <v>74</v>
      </c>
      <c r="H186" t="s">
        <v>75</v>
      </c>
      <c r="I186" t="s">
        <v>76</v>
      </c>
      <c r="J186" t="s">
        <v>77</v>
      </c>
      <c r="K186" t="s">
        <v>78</v>
      </c>
      <c r="L186" t="s">
        <v>79</v>
      </c>
      <c r="M186">
        <v>1</v>
      </c>
      <c r="N186" t="s">
        <v>80</v>
      </c>
      <c r="O186">
        <v>16</v>
      </c>
      <c r="P186" t="s">
        <v>89</v>
      </c>
      <c r="Q186" t="s">
        <v>90</v>
      </c>
      <c r="R186" t="s">
        <v>91</v>
      </c>
      <c r="S186" t="s">
        <v>524</v>
      </c>
      <c r="T186">
        <v>2000</v>
      </c>
      <c r="U186" t="s">
        <v>57</v>
      </c>
      <c r="V186">
        <v>2911</v>
      </c>
      <c r="W186" t="s">
        <v>62</v>
      </c>
      <c r="X186">
        <v>0</v>
      </c>
      <c r="Y186" t="s">
        <v>44</v>
      </c>
      <c r="Z186" s="2">
        <v>27600</v>
      </c>
      <c r="AA186" s="2"/>
      <c r="AB186" s="2">
        <f t="shared" si="6"/>
        <v>27600</v>
      </c>
      <c r="AC186" s="2">
        <v>70000</v>
      </c>
      <c r="AD186" s="2">
        <v>26217.68</v>
      </c>
      <c r="AE186" s="2">
        <v>26217.68</v>
      </c>
      <c r="AF186" s="2">
        <v>20538.900000000001</v>
      </c>
      <c r="AG186" s="2">
        <v>20538.900000000001</v>
      </c>
      <c r="AH186" s="2">
        <v>20538.900000000001</v>
      </c>
      <c r="AI186" s="2">
        <f t="shared" si="7"/>
        <v>1382.3199999999997</v>
      </c>
      <c r="AJ186" s="2">
        <f t="shared" si="8"/>
        <v>1382.3199999999997</v>
      </c>
      <c r="AK186">
        <v>0</v>
      </c>
      <c r="AL186" s="2">
        <v>2100</v>
      </c>
      <c r="AM186">
        <v>0</v>
      </c>
      <c r="AN186" s="2">
        <v>44500</v>
      </c>
      <c r="AO186" s="2">
        <v>-42400</v>
      </c>
    </row>
    <row r="187" spans="1:41" hidden="1" x14ac:dyDescent="0.3">
      <c r="A187" t="s">
        <v>45</v>
      </c>
      <c r="B187" t="s">
        <v>46</v>
      </c>
      <c r="C187">
        <v>2</v>
      </c>
      <c r="D187" t="s">
        <v>532</v>
      </c>
      <c r="E187">
        <v>2.2000000000000002</v>
      </c>
      <c r="F187" t="s">
        <v>537</v>
      </c>
      <c r="G187" t="s">
        <v>74</v>
      </c>
      <c r="H187" t="s">
        <v>75</v>
      </c>
      <c r="I187" t="s">
        <v>100</v>
      </c>
      <c r="J187" t="s">
        <v>101</v>
      </c>
      <c r="K187" t="s">
        <v>102</v>
      </c>
      <c r="L187" t="s">
        <v>103</v>
      </c>
      <c r="M187">
        <v>2</v>
      </c>
      <c r="N187" t="s">
        <v>104</v>
      </c>
      <c r="O187">
        <v>36</v>
      </c>
      <c r="P187" t="s">
        <v>105</v>
      </c>
      <c r="Q187" t="s">
        <v>106</v>
      </c>
      <c r="R187" t="s">
        <v>107</v>
      </c>
      <c r="S187" t="s">
        <v>524</v>
      </c>
      <c r="T187">
        <v>2000</v>
      </c>
      <c r="U187" t="s">
        <v>57</v>
      </c>
      <c r="V187">
        <v>2911</v>
      </c>
      <c r="W187" t="s">
        <v>62</v>
      </c>
      <c r="X187">
        <v>0</v>
      </c>
      <c r="Y187" t="s">
        <v>44</v>
      </c>
      <c r="Z187" s="2">
        <v>5472017.1500000004</v>
      </c>
      <c r="AA187" s="2"/>
      <c r="AB187" s="2">
        <f t="shared" si="6"/>
        <v>5472017.1500000004</v>
      </c>
      <c r="AC187" s="2">
        <v>1650000</v>
      </c>
      <c r="AD187" s="2">
        <v>5472017.1500000004</v>
      </c>
      <c r="AE187" s="2">
        <v>5472017.1500000004</v>
      </c>
      <c r="AF187" s="2">
        <v>5472017.1299999999</v>
      </c>
      <c r="AG187" s="2">
        <v>1118328.4099999999</v>
      </c>
      <c r="AH187" s="2">
        <v>1118328.4099999999</v>
      </c>
      <c r="AI187" s="2">
        <f t="shared" si="7"/>
        <v>0</v>
      </c>
      <c r="AJ187" s="2">
        <f t="shared" si="8"/>
        <v>0</v>
      </c>
      <c r="AK187" s="2">
        <v>3822017.15</v>
      </c>
      <c r="AL187">
        <v>0</v>
      </c>
      <c r="AM187">
        <v>0</v>
      </c>
      <c r="AN187">
        <v>0</v>
      </c>
      <c r="AO187" s="2">
        <v>3822017.15</v>
      </c>
    </row>
    <row r="188" spans="1:41" hidden="1" x14ac:dyDescent="0.3">
      <c r="A188" t="s">
        <v>45</v>
      </c>
      <c r="B188" t="s">
        <v>46</v>
      </c>
      <c r="C188">
        <v>1</v>
      </c>
      <c r="D188" t="s">
        <v>531</v>
      </c>
      <c r="E188">
        <v>1.7</v>
      </c>
      <c r="F188" t="s">
        <v>535</v>
      </c>
      <c r="G188" t="s">
        <v>123</v>
      </c>
      <c r="H188" t="s">
        <v>124</v>
      </c>
      <c r="I188" t="s">
        <v>100</v>
      </c>
      <c r="J188" t="s">
        <v>101</v>
      </c>
      <c r="K188" t="s">
        <v>78</v>
      </c>
      <c r="L188" t="s">
        <v>79</v>
      </c>
      <c r="M188">
        <v>3</v>
      </c>
      <c r="N188" t="s">
        <v>125</v>
      </c>
      <c r="O188">
        <v>12</v>
      </c>
      <c r="P188" t="s">
        <v>135</v>
      </c>
      <c r="Q188" t="s">
        <v>127</v>
      </c>
      <c r="R188" t="s">
        <v>128</v>
      </c>
      <c r="S188" t="s">
        <v>524</v>
      </c>
      <c r="T188">
        <v>2000</v>
      </c>
      <c r="U188" t="s">
        <v>57</v>
      </c>
      <c r="V188">
        <v>2911</v>
      </c>
      <c r="W188" t="s">
        <v>62</v>
      </c>
      <c r="X188">
        <v>0</v>
      </c>
      <c r="Y188" t="s">
        <v>44</v>
      </c>
      <c r="Z188" s="2">
        <v>70000</v>
      </c>
      <c r="AA188" s="2"/>
      <c r="AB188" s="2">
        <f t="shared" si="6"/>
        <v>70000</v>
      </c>
      <c r="AC188" s="2">
        <v>100000</v>
      </c>
      <c r="AD188" s="2">
        <v>67184.3</v>
      </c>
      <c r="AE188" s="2">
        <v>45492.3</v>
      </c>
      <c r="AF188" s="2">
        <v>45492.3</v>
      </c>
      <c r="AG188" s="2">
        <v>45492.3</v>
      </c>
      <c r="AH188" s="2">
        <v>45492.3</v>
      </c>
      <c r="AI188" s="2">
        <f t="shared" si="7"/>
        <v>2815.6999999999971</v>
      </c>
      <c r="AJ188" s="2">
        <f t="shared" si="8"/>
        <v>24507.699999999997</v>
      </c>
      <c r="AK188">
        <v>0</v>
      </c>
      <c r="AL188">
        <v>0</v>
      </c>
      <c r="AM188">
        <v>0</v>
      </c>
      <c r="AN188" s="2">
        <v>30000</v>
      </c>
      <c r="AO188" s="2">
        <v>-30000</v>
      </c>
    </row>
    <row r="189" spans="1:41" hidden="1" x14ac:dyDescent="0.3">
      <c r="A189" t="s">
        <v>45</v>
      </c>
      <c r="B189" t="s">
        <v>46</v>
      </c>
      <c r="C189">
        <v>3</v>
      </c>
      <c r="D189" t="s">
        <v>533</v>
      </c>
      <c r="E189">
        <v>3.8</v>
      </c>
      <c r="F189" t="s">
        <v>543</v>
      </c>
      <c r="G189" t="s">
        <v>142</v>
      </c>
      <c r="H189" t="s">
        <v>143</v>
      </c>
      <c r="I189" t="s">
        <v>100</v>
      </c>
      <c r="J189" t="s">
        <v>101</v>
      </c>
      <c r="K189" t="s">
        <v>144</v>
      </c>
      <c r="L189" t="s">
        <v>145</v>
      </c>
      <c r="M189">
        <v>6</v>
      </c>
      <c r="N189" t="s">
        <v>38</v>
      </c>
      <c r="O189">
        <v>49</v>
      </c>
      <c r="P189" t="s">
        <v>146</v>
      </c>
      <c r="Q189" t="s">
        <v>147</v>
      </c>
      <c r="R189" t="s">
        <v>148</v>
      </c>
      <c r="S189" t="s">
        <v>524</v>
      </c>
      <c r="T189">
        <v>2000</v>
      </c>
      <c r="U189" t="s">
        <v>57</v>
      </c>
      <c r="V189">
        <v>2911</v>
      </c>
      <c r="W189" t="s">
        <v>62</v>
      </c>
      <c r="X189">
        <v>0</v>
      </c>
      <c r="Y189" t="s">
        <v>44</v>
      </c>
      <c r="Z189" s="2">
        <v>72519</v>
      </c>
      <c r="AA189" s="2"/>
      <c r="AB189" s="2">
        <f t="shared" si="6"/>
        <v>72519</v>
      </c>
      <c r="AC189" s="2">
        <v>44519</v>
      </c>
      <c r="AD189" s="2">
        <v>47681.919999999998</v>
      </c>
      <c r="AE189" s="2">
        <v>47681.919999999998</v>
      </c>
      <c r="AF189" s="2">
        <v>47681.919999999998</v>
      </c>
      <c r="AG189" s="2">
        <v>47681.919999999998</v>
      </c>
      <c r="AH189" s="2">
        <v>47681.919999999998</v>
      </c>
      <c r="AI189" s="2">
        <f t="shared" si="7"/>
        <v>24837.08</v>
      </c>
      <c r="AJ189" s="2">
        <f t="shared" si="8"/>
        <v>24837.08</v>
      </c>
      <c r="AK189">
        <v>0</v>
      </c>
      <c r="AL189" s="2">
        <v>28000</v>
      </c>
      <c r="AM189">
        <v>0</v>
      </c>
      <c r="AN189">
        <v>0</v>
      </c>
      <c r="AO189" s="2">
        <v>28000</v>
      </c>
    </row>
    <row r="190" spans="1:41" hidden="1" x14ac:dyDescent="0.3">
      <c r="A190" t="s">
        <v>45</v>
      </c>
      <c r="B190" t="s">
        <v>46</v>
      </c>
      <c r="C190">
        <v>2</v>
      </c>
      <c r="D190" t="s">
        <v>532</v>
      </c>
      <c r="E190">
        <v>2.2999999999999998</v>
      </c>
      <c r="F190" t="s">
        <v>538</v>
      </c>
      <c r="G190" t="s">
        <v>177</v>
      </c>
      <c r="H190" t="s">
        <v>178</v>
      </c>
      <c r="I190" t="s">
        <v>100</v>
      </c>
      <c r="J190" t="s">
        <v>101</v>
      </c>
      <c r="K190" t="s">
        <v>102</v>
      </c>
      <c r="L190" t="s">
        <v>103</v>
      </c>
      <c r="M190">
        <v>3</v>
      </c>
      <c r="N190" t="s">
        <v>125</v>
      </c>
      <c r="O190">
        <v>39</v>
      </c>
      <c r="P190" t="s">
        <v>179</v>
      </c>
      <c r="Q190" t="s">
        <v>180</v>
      </c>
      <c r="R190" t="s">
        <v>181</v>
      </c>
      <c r="S190" t="s">
        <v>524</v>
      </c>
      <c r="T190">
        <v>2000</v>
      </c>
      <c r="U190" t="s">
        <v>57</v>
      </c>
      <c r="V190">
        <v>2911</v>
      </c>
      <c r="W190" t="s">
        <v>62</v>
      </c>
      <c r="X190">
        <v>0</v>
      </c>
      <c r="Y190" t="s">
        <v>44</v>
      </c>
      <c r="Z190" s="2">
        <v>200000</v>
      </c>
      <c r="AA190" s="2"/>
      <c r="AB190" s="2">
        <f t="shared" si="6"/>
        <v>200000</v>
      </c>
      <c r="AC190" s="2">
        <v>300000</v>
      </c>
      <c r="AD190" s="2">
        <v>172317.13</v>
      </c>
      <c r="AE190" s="2">
        <v>172317.13</v>
      </c>
      <c r="AF190" s="2">
        <v>172317.13</v>
      </c>
      <c r="AG190" s="2">
        <v>158905.21</v>
      </c>
      <c r="AH190" s="2">
        <v>113049.63</v>
      </c>
      <c r="AI190" s="2">
        <f t="shared" si="7"/>
        <v>27682.869999999995</v>
      </c>
      <c r="AJ190" s="2">
        <f t="shared" si="8"/>
        <v>27682.869999999995</v>
      </c>
      <c r="AK190">
        <v>0</v>
      </c>
      <c r="AL190">
        <v>0</v>
      </c>
      <c r="AM190">
        <v>0</v>
      </c>
      <c r="AN190" s="2">
        <v>100000</v>
      </c>
      <c r="AO190" s="2">
        <v>-100000</v>
      </c>
    </row>
    <row r="191" spans="1:41" hidden="1" x14ac:dyDescent="0.3">
      <c r="A191" t="s">
        <v>45</v>
      </c>
      <c r="B191" t="s">
        <v>46</v>
      </c>
      <c r="C191">
        <v>1</v>
      </c>
      <c r="D191" t="s">
        <v>531</v>
      </c>
      <c r="E191">
        <v>1.3</v>
      </c>
      <c r="F191" t="s">
        <v>534</v>
      </c>
      <c r="G191" t="s">
        <v>32</v>
      </c>
      <c r="H191" t="s">
        <v>33</v>
      </c>
      <c r="I191" t="s">
        <v>34</v>
      </c>
      <c r="J191" t="s">
        <v>35</v>
      </c>
      <c r="K191" t="s">
        <v>36</v>
      </c>
      <c r="L191" t="s">
        <v>37</v>
      </c>
      <c r="M191">
        <v>6</v>
      </c>
      <c r="N191" t="s">
        <v>38</v>
      </c>
      <c r="O191">
        <v>18</v>
      </c>
      <c r="P191" t="s">
        <v>252</v>
      </c>
      <c r="Q191" t="s">
        <v>253</v>
      </c>
      <c r="R191" t="s">
        <v>254</v>
      </c>
      <c r="S191" t="s">
        <v>524</v>
      </c>
      <c r="T191">
        <v>2000</v>
      </c>
      <c r="U191" t="s">
        <v>57</v>
      </c>
      <c r="V191">
        <v>2911</v>
      </c>
      <c r="W191" t="s">
        <v>62</v>
      </c>
      <c r="X191">
        <v>0</v>
      </c>
      <c r="Y191" t="s">
        <v>44</v>
      </c>
      <c r="Z191" s="2">
        <v>7923.97</v>
      </c>
      <c r="AA191" s="2"/>
      <c r="AB191" s="2">
        <f t="shared" si="6"/>
        <v>7923.97</v>
      </c>
      <c r="AC191">
        <v>350</v>
      </c>
      <c r="AD191" s="2">
        <v>2041.6</v>
      </c>
      <c r="AE191" s="2">
        <v>2041.6</v>
      </c>
      <c r="AF191" s="2">
        <v>2041.6</v>
      </c>
      <c r="AG191" s="2">
        <v>2041.6</v>
      </c>
      <c r="AH191" s="2">
        <v>2041.6</v>
      </c>
      <c r="AI191" s="2">
        <f t="shared" si="7"/>
        <v>5882.3700000000008</v>
      </c>
      <c r="AJ191" s="2">
        <f t="shared" si="8"/>
        <v>5882.3700000000008</v>
      </c>
      <c r="AK191">
        <v>0</v>
      </c>
      <c r="AL191" s="2">
        <v>10381.969999999999</v>
      </c>
      <c r="AM191">
        <v>0</v>
      </c>
      <c r="AN191" s="2">
        <v>2808</v>
      </c>
      <c r="AO191" s="2">
        <v>7573.97</v>
      </c>
    </row>
    <row r="192" spans="1:41" hidden="1" x14ac:dyDescent="0.3">
      <c r="A192" t="s">
        <v>45</v>
      </c>
      <c r="B192" t="s">
        <v>46</v>
      </c>
      <c r="C192">
        <v>1</v>
      </c>
      <c r="D192" t="s">
        <v>531</v>
      </c>
      <c r="E192">
        <v>1.3</v>
      </c>
      <c r="F192" t="s">
        <v>534</v>
      </c>
      <c r="G192" t="s">
        <v>32</v>
      </c>
      <c r="H192" t="s">
        <v>33</v>
      </c>
      <c r="I192" t="s">
        <v>76</v>
      </c>
      <c r="J192" t="s">
        <v>77</v>
      </c>
      <c r="K192" t="s">
        <v>78</v>
      </c>
      <c r="L192" t="s">
        <v>79</v>
      </c>
      <c r="M192">
        <v>1</v>
      </c>
      <c r="N192" t="s">
        <v>80</v>
      </c>
      <c r="O192">
        <v>14</v>
      </c>
      <c r="P192" t="s">
        <v>281</v>
      </c>
      <c r="Q192" t="s">
        <v>90</v>
      </c>
      <c r="R192" t="s">
        <v>91</v>
      </c>
      <c r="S192" t="s">
        <v>524</v>
      </c>
      <c r="T192">
        <v>2000</v>
      </c>
      <c r="U192" t="s">
        <v>57</v>
      </c>
      <c r="V192">
        <v>2911</v>
      </c>
      <c r="W192" t="s">
        <v>62</v>
      </c>
      <c r="X192">
        <v>0</v>
      </c>
      <c r="Y192" t="s">
        <v>44</v>
      </c>
      <c r="Z192" s="2">
        <v>30300</v>
      </c>
      <c r="AA192" s="2"/>
      <c r="AB192" s="2">
        <f t="shared" si="6"/>
        <v>30300</v>
      </c>
      <c r="AC192">
        <v>0</v>
      </c>
      <c r="AD192" s="2">
        <v>15025.71</v>
      </c>
      <c r="AE192" s="2">
        <v>15025.71</v>
      </c>
      <c r="AF192" s="2">
        <v>15025.71</v>
      </c>
      <c r="AG192" s="2">
        <v>3712.93</v>
      </c>
      <c r="AH192" s="2">
        <v>3712.93</v>
      </c>
      <c r="AI192" s="2">
        <f t="shared" si="7"/>
        <v>15274.29</v>
      </c>
      <c r="AJ192" s="2">
        <f t="shared" si="8"/>
        <v>15274.29</v>
      </c>
      <c r="AK192">
        <v>0</v>
      </c>
      <c r="AL192" s="2">
        <v>30300</v>
      </c>
      <c r="AM192">
        <v>0</v>
      </c>
      <c r="AN192">
        <v>0</v>
      </c>
      <c r="AO192" s="2">
        <v>30300</v>
      </c>
    </row>
    <row r="193" spans="1:41" hidden="1" x14ac:dyDescent="0.3">
      <c r="A193" t="s">
        <v>45</v>
      </c>
      <c r="B193" t="s">
        <v>46</v>
      </c>
      <c r="C193">
        <v>1</v>
      </c>
      <c r="D193" t="s">
        <v>531</v>
      </c>
      <c r="E193">
        <v>1.3</v>
      </c>
      <c r="F193" t="s">
        <v>534</v>
      </c>
      <c r="G193" t="s">
        <v>32</v>
      </c>
      <c r="H193" t="s">
        <v>33</v>
      </c>
      <c r="I193" t="s">
        <v>100</v>
      </c>
      <c r="J193" t="s">
        <v>101</v>
      </c>
      <c r="K193" t="s">
        <v>136</v>
      </c>
      <c r="L193" t="s">
        <v>137</v>
      </c>
      <c r="M193">
        <v>6</v>
      </c>
      <c r="N193" t="s">
        <v>38</v>
      </c>
      <c r="O193">
        <v>21</v>
      </c>
      <c r="P193" t="s">
        <v>316</v>
      </c>
      <c r="Q193" t="s">
        <v>139</v>
      </c>
      <c r="R193" t="s">
        <v>140</v>
      </c>
      <c r="S193" t="s">
        <v>524</v>
      </c>
      <c r="T193">
        <v>2000</v>
      </c>
      <c r="U193" t="s">
        <v>57</v>
      </c>
      <c r="V193">
        <v>2911</v>
      </c>
      <c r="W193" t="s">
        <v>62</v>
      </c>
      <c r="X193">
        <v>0</v>
      </c>
      <c r="Y193" t="s">
        <v>44</v>
      </c>
      <c r="Z193" s="2">
        <v>447560.86</v>
      </c>
      <c r="AA193" s="2"/>
      <c r="AB193" s="2">
        <f t="shared" si="6"/>
        <v>447560.86</v>
      </c>
      <c r="AC193" s="2">
        <v>147560.85999999999</v>
      </c>
      <c r="AD193" s="2">
        <v>93504.61</v>
      </c>
      <c r="AE193" s="2">
        <v>76132.45</v>
      </c>
      <c r="AF193" s="2">
        <v>73984.960000000006</v>
      </c>
      <c r="AG193" s="2">
        <v>73984.960000000006</v>
      </c>
      <c r="AH193" s="2">
        <v>73984.960000000006</v>
      </c>
      <c r="AI193" s="2">
        <f t="shared" si="7"/>
        <v>354056.25</v>
      </c>
      <c r="AJ193" s="2">
        <f t="shared" si="8"/>
        <v>371428.41</v>
      </c>
      <c r="AK193">
        <v>0</v>
      </c>
      <c r="AL193" s="2">
        <v>300000</v>
      </c>
      <c r="AM193">
        <v>0</v>
      </c>
      <c r="AN193">
        <v>0</v>
      </c>
      <c r="AO193" s="2">
        <v>300000</v>
      </c>
    </row>
    <row r="194" spans="1:41" hidden="1" x14ac:dyDescent="0.3">
      <c r="A194" t="s">
        <v>45</v>
      </c>
      <c r="B194" t="s">
        <v>46</v>
      </c>
      <c r="C194">
        <v>1</v>
      </c>
      <c r="D194" t="s">
        <v>531</v>
      </c>
      <c r="E194">
        <v>1.3</v>
      </c>
      <c r="F194" t="s">
        <v>534</v>
      </c>
      <c r="G194" t="s">
        <v>32</v>
      </c>
      <c r="H194" t="s">
        <v>33</v>
      </c>
      <c r="I194" t="s">
        <v>100</v>
      </c>
      <c r="J194" t="s">
        <v>101</v>
      </c>
      <c r="K194" t="s">
        <v>102</v>
      </c>
      <c r="L194" t="s">
        <v>103</v>
      </c>
      <c r="M194">
        <v>3</v>
      </c>
      <c r="N194" t="s">
        <v>125</v>
      </c>
      <c r="O194">
        <v>33</v>
      </c>
      <c r="P194" t="s">
        <v>347</v>
      </c>
      <c r="Q194" t="s">
        <v>348</v>
      </c>
      <c r="R194" t="s">
        <v>349</v>
      </c>
      <c r="S194" t="s">
        <v>524</v>
      </c>
      <c r="T194">
        <v>2000</v>
      </c>
      <c r="U194" t="s">
        <v>57</v>
      </c>
      <c r="V194">
        <v>2911</v>
      </c>
      <c r="W194" t="s">
        <v>62</v>
      </c>
      <c r="X194">
        <v>0</v>
      </c>
      <c r="Y194" t="s">
        <v>44</v>
      </c>
      <c r="Z194" s="2">
        <v>600295.28</v>
      </c>
      <c r="AA194" s="2"/>
      <c r="AB194" s="2">
        <f t="shared" ref="AB194:AB257" si="9">Z194+AA194</f>
        <v>600295.28</v>
      </c>
      <c r="AC194" s="2">
        <v>921350</v>
      </c>
      <c r="AD194" s="2">
        <v>600295.28</v>
      </c>
      <c r="AE194" s="2">
        <v>600295.28</v>
      </c>
      <c r="AF194" s="2">
        <v>560648.22</v>
      </c>
      <c r="AG194" s="2">
        <v>560648.22</v>
      </c>
      <c r="AH194" s="2">
        <v>560648.22</v>
      </c>
      <c r="AI194" s="2">
        <f t="shared" ref="AI194:AI257" si="10">Z194-AD194</f>
        <v>0</v>
      </c>
      <c r="AJ194" s="2">
        <f t="shared" ref="AJ194:AJ257" si="11">AB194-AE194</f>
        <v>0</v>
      </c>
      <c r="AK194">
        <v>0</v>
      </c>
      <c r="AL194" s="2">
        <v>128636.79</v>
      </c>
      <c r="AM194">
        <v>0</v>
      </c>
      <c r="AN194" s="2">
        <v>449691.51</v>
      </c>
      <c r="AO194" s="2">
        <v>-321054.71999999997</v>
      </c>
    </row>
    <row r="195" spans="1:41" hidden="1" x14ac:dyDescent="0.3">
      <c r="A195" t="s">
        <v>45</v>
      </c>
      <c r="B195" t="s">
        <v>46</v>
      </c>
      <c r="C195">
        <v>1</v>
      </c>
      <c r="D195" t="s">
        <v>531</v>
      </c>
      <c r="E195">
        <v>1.3</v>
      </c>
      <c r="F195" t="s">
        <v>534</v>
      </c>
      <c r="G195" t="s">
        <v>32</v>
      </c>
      <c r="H195" t="s">
        <v>33</v>
      </c>
      <c r="I195" t="s">
        <v>100</v>
      </c>
      <c r="J195" t="s">
        <v>101</v>
      </c>
      <c r="K195" t="s">
        <v>351</v>
      </c>
      <c r="L195" t="s">
        <v>352</v>
      </c>
      <c r="M195">
        <v>3</v>
      </c>
      <c r="N195" t="s">
        <v>125</v>
      </c>
      <c r="O195">
        <v>43</v>
      </c>
      <c r="P195" t="s">
        <v>353</v>
      </c>
      <c r="Q195" t="s">
        <v>354</v>
      </c>
      <c r="R195" t="s">
        <v>355</v>
      </c>
      <c r="S195" t="s">
        <v>524</v>
      </c>
      <c r="T195">
        <v>2000</v>
      </c>
      <c r="U195" t="s">
        <v>57</v>
      </c>
      <c r="V195">
        <v>2911</v>
      </c>
      <c r="W195" t="s">
        <v>62</v>
      </c>
      <c r="X195">
        <v>0</v>
      </c>
      <c r="Y195" t="s">
        <v>44</v>
      </c>
      <c r="Z195" s="2">
        <v>120000</v>
      </c>
      <c r="AA195" s="2"/>
      <c r="AB195" s="2">
        <f t="shared" si="9"/>
        <v>120000</v>
      </c>
      <c r="AC195" s="2">
        <v>70000</v>
      </c>
      <c r="AD195" s="2">
        <v>88864.12</v>
      </c>
      <c r="AE195" s="2">
        <v>88864.12</v>
      </c>
      <c r="AF195" s="2">
        <v>88864.12</v>
      </c>
      <c r="AG195" s="2">
        <v>88864.12</v>
      </c>
      <c r="AH195">
        <v>0</v>
      </c>
      <c r="AI195" s="2">
        <f t="shared" si="10"/>
        <v>31135.880000000005</v>
      </c>
      <c r="AJ195" s="2">
        <f t="shared" si="11"/>
        <v>31135.880000000005</v>
      </c>
      <c r="AK195">
        <v>0</v>
      </c>
      <c r="AL195" s="2">
        <v>50000</v>
      </c>
      <c r="AM195">
        <v>0</v>
      </c>
      <c r="AN195">
        <v>0</v>
      </c>
      <c r="AO195" s="2">
        <v>50000</v>
      </c>
    </row>
    <row r="196" spans="1:41" hidden="1" x14ac:dyDescent="0.3">
      <c r="A196" t="s">
        <v>45</v>
      </c>
      <c r="B196" t="s">
        <v>46</v>
      </c>
      <c r="C196">
        <v>3</v>
      </c>
      <c r="D196" t="s">
        <v>533</v>
      </c>
      <c r="E196">
        <v>3.1</v>
      </c>
      <c r="F196" t="s">
        <v>542</v>
      </c>
      <c r="G196" t="s">
        <v>377</v>
      </c>
      <c r="H196" t="s">
        <v>378</v>
      </c>
      <c r="I196" t="s">
        <v>100</v>
      </c>
      <c r="J196" t="s">
        <v>101</v>
      </c>
      <c r="K196" t="s">
        <v>351</v>
      </c>
      <c r="L196" t="s">
        <v>352</v>
      </c>
      <c r="M196">
        <v>8</v>
      </c>
      <c r="N196" t="s">
        <v>379</v>
      </c>
      <c r="O196">
        <v>42</v>
      </c>
      <c r="P196" t="s">
        <v>385</v>
      </c>
      <c r="Q196" t="s">
        <v>386</v>
      </c>
      <c r="R196" t="s">
        <v>387</v>
      </c>
      <c r="S196" t="s">
        <v>524</v>
      </c>
      <c r="T196">
        <v>2000</v>
      </c>
      <c r="U196" t="s">
        <v>57</v>
      </c>
      <c r="V196">
        <v>2911</v>
      </c>
      <c r="W196" t="s">
        <v>62</v>
      </c>
      <c r="X196">
        <v>0</v>
      </c>
      <c r="Y196" t="s">
        <v>44</v>
      </c>
      <c r="Z196">
        <v>0</v>
      </c>
      <c r="AB196" s="2">
        <f t="shared" si="9"/>
        <v>0</v>
      </c>
      <c r="AC196" s="2">
        <v>150000</v>
      </c>
      <c r="AD196">
        <v>0</v>
      </c>
      <c r="AE196">
        <v>0</v>
      </c>
      <c r="AF196">
        <v>0</v>
      </c>
      <c r="AG196">
        <v>0</v>
      </c>
      <c r="AH196">
        <v>0</v>
      </c>
      <c r="AI196" s="2">
        <f t="shared" si="10"/>
        <v>0</v>
      </c>
      <c r="AJ196" s="2">
        <f t="shared" si="11"/>
        <v>0</v>
      </c>
      <c r="AK196">
        <v>0</v>
      </c>
      <c r="AL196">
        <v>0</v>
      </c>
      <c r="AM196">
        <v>0</v>
      </c>
      <c r="AN196" s="2">
        <v>150000</v>
      </c>
      <c r="AO196" s="2">
        <v>-150000</v>
      </c>
    </row>
    <row r="197" spans="1:41" hidden="1" x14ac:dyDescent="0.3">
      <c r="A197" t="s">
        <v>45</v>
      </c>
      <c r="B197" t="s">
        <v>46</v>
      </c>
      <c r="C197">
        <v>2</v>
      </c>
      <c r="D197" t="s">
        <v>532</v>
      </c>
      <c r="E197">
        <v>2.2000000000000002</v>
      </c>
      <c r="F197" t="s">
        <v>537</v>
      </c>
      <c r="G197" t="s">
        <v>400</v>
      </c>
      <c r="H197" t="s">
        <v>401</v>
      </c>
      <c r="I197" t="s">
        <v>100</v>
      </c>
      <c r="J197" t="s">
        <v>101</v>
      </c>
      <c r="K197" t="s">
        <v>102</v>
      </c>
      <c r="L197" t="s">
        <v>103</v>
      </c>
      <c r="M197">
        <v>3</v>
      </c>
      <c r="N197" t="s">
        <v>125</v>
      </c>
      <c r="O197">
        <v>34</v>
      </c>
      <c r="P197" t="s">
        <v>402</v>
      </c>
      <c r="Q197" t="s">
        <v>403</v>
      </c>
      <c r="R197" t="s">
        <v>404</v>
      </c>
      <c r="S197" t="s">
        <v>524</v>
      </c>
      <c r="T197">
        <v>2000</v>
      </c>
      <c r="U197" t="s">
        <v>57</v>
      </c>
      <c r="V197">
        <v>2911</v>
      </c>
      <c r="W197" t="s">
        <v>62</v>
      </c>
      <c r="X197">
        <v>0</v>
      </c>
      <c r="Y197" t="s">
        <v>44</v>
      </c>
      <c r="Z197" s="2">
        <v>150000</v>
      </c>
      <c r="AA197" s="2"/>
      <c r="AB197" s="2">
        <f t="shared" si="9"/>
        <v>150000</v>
      </c>
      <c r="AC197" s="2">
        <v>150000</v>
      </c>
      <c r="AD197" s="2">
        <v>126287.4</v>
      </c>
      <c r="AE197" s="2">
        <v>126287.4</v>
      </c>
      <c r="AF197" s="2">
        <v>126287.4</v>
      </c>
      <c r="AG197" s="2">
        <v>126287.4</v>
      </c>
      <c r="AH197" s="2">
        <v>126287.4</v>
      </c>
      <c r="AI197" s="2">
        <f t="shared" si="10"/>
        <v>23712.600000000006</v>
      </c>
      <c r="AJ197" s="2">
        <f t="shared" si="11"/>
        <v>23712.600000000006</v>
      </c>
      <c r="AK197">
        <v>0</v>
      </c>
      <c r="AL197">
        <v>0</v>
      </c>
      <c r="AM197">
        <v>0</v>
      </c>
      <c r="AN197">
        <v>0</v>
      </c>
      <c r="AO197">
        <v>0</v>
      </c>
    </row>
    <row r="198" spans="1:41" hidden="1" x14ac:dyDescent="0.3">
      <c r="A198" t="s">
        <v>45</v>
      </c>
      <c r="B198" t="s">
        <v>46</v>
      </c>
      <c r="C198">
        <v>2</v>
      </c>
      <c r="D198" t="s">
        <v>532</v>
      </c>
      <c r="E198">
        <v>2.4</v>
      </c>
      <c r="F198" t="s">
        <v>539</v>
      </c>
      <c r="G198" t="s">
        <v>405</v>
      </c>
      <c r="H198" t="s">
        <v>406</v>
      </c>
      <c r="I198" t="s">
        <v>283</v>
      </c>
      <c r="J198" t="s">
        <v>284</v>
      </c>
      <c r="K198" t="s">
        <v>196</v>
      </c>
      <c r="L198" t="s">
        <v>197</v>
      </c>
      <c r="M198">
        <v>5</v>
      </c>
      <c r="N198" t="s">
        <v>198</v>
      </c>
      <c r="O198">
        <v>29</v>
      </c>
      <c r="P198" t="s">
        <v>407</v>
      </c>
      <c r="Q198" t="s">
        <v>408</v>
      </c>
      <c r="R198" t="s">
        <v>409</v>
      </c>
      <c r="S198" t="s">
        <v>524</v>
      </c>
      <c r="T198">
        <v>2000</v>
      </c>
      <c r="U198" t="s">
        <v>57</v>
      </c>
      <c r="V198">
        <v>2911</v>
      </c>
      <c r="W198" t="s">
        <v>62</v>
      </c>
      <c r="X198">
        <v>0</v>
      </c>
      <c r="Y198" t="s">
        <v>44</v>
      </c>
      <c r="Z198" s="2">
        <v>3500</v>
      </c>
      <c r="AA198" s="2"/>
      <c r="AB198" s="2">
        <f t="shared" si="9"/>
        <v>3500</v>
      </c>
      <c r="AC198" s="2">
        <v>3500</v>
      </c>
      <c r="AD198">
        <v>0</v>
      </c>
      <c r="AE198">
        <v>0</v>
      </c>
      <c r="AF198">
        <v>0</v>
      </c>
      <c r="AG198">
        <v>0</v>
      </c>
      <c r="AH198">
        <v>0</v>
      </c>
      <c r="AI198" s="2">
        <f t="shared" si="10"/>
        <v>3500</v>
      </c>
      <c r="AJ198" s="2">
        <f t="shared" si="11"/>
        <v>3500</v>
      </c>
      <c r="AK198">
        <v>0</v>
      </c>
      <c r="AL198">
        <v>0</v>
      </c>
      <c r="AM198">
        <v>0</v>
      </c>
      <c r="AN198">
        <v>0</v>
      </c>
      <c r="AO198">
        <v>0</v>
      </c>
    </row>
    <row r="199" spans="1:41" hidden="1" x14ac:dyDescent="0.3">
      <c r="A199" t="s">
        <v>45</v>
      </c>
      <c r="B199" t="s">
        <v>46</v>
      </c>
      <c r="C199">
        <v>1</v>
      </c>
      <c r="D199" t="s">
        <v>531</v>
      </c>
      <c r="E199">
        <v>1.7</v>
      </c>
      <c r="F199" t="s">
        <v>535</v>
      </c>
      <c r="G199" t="s">
        <v>123</v>
      </c>
      <c r="H199" t="s">
        <v>124</v>
      </c>
      <c r="I199" t="s">
        <v>100</v>
      </c>
      <c r="J199" t="s">
        <v>101</v>
      </c>
      <c r="K199" t="s">
        <v>78</v>
      </c>
      <c r="L199" t="s">
        <v>79</v>
      </c>
      <c r="M199">
        <v>3</v>
      </c>
      <c r="N199" t="s">
        <v>125</v>
      </c>
      <c r="O199">
        <v>11</v>
      </c>
      <c r="P199" t="s">
        <v>126</v>
      </c>
      <c r="Q199" t="s">
        <v>127</v>
      </c>
      <c r="R199" t="s">
        <v>128</v>
      </c>
      <c r="S199" t="s">
        <v>524</v>
      </c>
      <c r="T199">
        <v>2000</v>
      </c>
      <c r="U199" t="s">
        <v>57</v>
      </c>
      <c r="V199">
        <v>2921</v>
      </c>
      <c r="W199" t="s">
        <v>132</v>
      </c>
      <c r="X199">
        <v>0</v>
      </c>
      <c r="Y199" t="s">
        <v>44</v>
      </c>
      <c r="Z199" s="2">
        <v>1000</v>
      </c>
      <c r="AA199" s="2"/>
      <c r="AB199" s="2">
        <f t="shared" si="9"/>
        <v>1000</v>
      </c>
      <c r="AC199" s="2">
        <v>1000</v>
      </c>
      <c r="AD199">
        <v>0</v>
      </c>
      <c r="AE199">
        <v>0</v>
      </c>
      <c r="AF199">
        <v>0</v>
      </c>
      <c r="AG199">
        <v>0</v>
      </c>
      <c r="AH199">
        <v>0</v>
      </c>
      <c r="AI199" s="2">
        <f t="shared" si="10"/>
        <v>1000</v>
      </c>
      <c r="AJ199" s="2">
        <f t="shared" si="11"/>
        <v>1000</v>
      </c>
      <c r="AK199">
        <v>0</v>
      </c>
      <c r="AL199">
        <v>0</v>
      </c>
      <c r="AM199">
        <v>0</v>
      </c>
      <c r="AN199">
        <v>0</v>
      </c>
      <c r="AO199">
        <v>0</v>
      </c>
    </row>
    <row r="200" spans="1:41" hidden="1" x14ac:dyDescent="0.3">
      <c r="A200" t="s">
        <v>45</v>
      </c>
      <c r="B200" t="s">
        <v>46</v>
      </c>
      <c r="C200">
        <v>1</v>
      </c>
      <c r="D200" t="s">
        <v>531</v>
      </c>
      <c r="E200">
        <v>1.3</v>
      </c>
      <c r="F200" t="s">
        <v>534</v>
      </c>
      <c r="G200" t="s">
        <v>32</v>
      </c>
      <c r="H200" t="s">
        <v>33</v>
      </c>
      <c r="I200" t="s">
        <v>34</v>
      </c>
      <c r="J200" t="s">
        <v>35</v>
      </c>
      <c r="K200" t="s">
        <v>36</v>
      </c>
      <c r="L200" t="s">
        <v>37</v>
      </c>
      <c r="M200">
        <v>6</v>
      </c>
      <c r="N200" t="s">
        <v>38</v>
      </c>
      <c r="O200">
        <v>18</v>
      </c>
      <c r="P200" t="s">
        <v>252</v>
      </c>
      <c r="Q200" t="s">
        <v>253</v>
      </c>
      <c r="R200" t="s">
        <v>254</v>
      </c>
      <c r="S200" t="s">
        <v>524</v>
      </c>
      <c r="T200">
        <v>2000</v>
      </c>
      <c r="U200" t="s">
        <v>57</v>
      </c>
      <c r="V200">
        <v>2921</v>
      </c>
      <c r="W200" t="s">
        <v>132</v>
      </c>
      <c r="X200">
        <v>0</v>
      </c>
      <c r="Y200" t="s">
        <v>44</v>
      </c>
      <c r="Z200">
        <v>953</v>
      </c>
      <c r="AB200" s="2">
        <f t="shared" si="9"/>
        <v>953</v>
      </c>
      <c r="AC200">
        <v>0</v>
      </c>
      <c r="AD200">
        <v>952.82</v>
      </c>
      <c r="AE200">
        <v>952.82</v>
      </c>
      <c r="AF200">
        <v>952.82</v>
      </c>
      <c r="AG200">
        <v>952.82</v>
      </c>
      <c r="AH200">
        <v>952.82</v>
      </c>
      <c r="AI200" s="2">
        <f t="shared" si="10"/>
        <v>0.17999999999994998</v>
      </c>
      <c r="AJ200" s="2">
        <f t="shared" si="11"/>
        <v>0.17999999999994998</v>
      </c>
      <c r="AK200">
        <v>0</v>
      </c>
      <c r="AL200" s="2">
        <v>1500</v>
      </c>
      <c r="AM200">
        <v>0</v>
      </c>
      <c r="AN200">
        <v>547</v>
      </c>
      <c r="AO200">
        <v>953</v>
      </c>
    </row>
    <row r="201" spans="1:41" hidden="1" x14ac:dyDescent="0.3">
      <c r="A201" t="s">
        <v>45</v>
      </c>
      <c r="B201" t="s">
        <v>46</v>
      </c>
      <c r="C201">
        <v>1</v>
      </c>
      <c r="D201" t="s">
        <v>531</v>
      </c>
      <c r="E201">
        <v>1.3</v>
      </c>
      <c r="F201" t="s">
        <v>534</v>
      </c>
      <c r="G201" t="s">
        <v>32</v>
      </c>
      <c r="H201" t="s">
        <v>33</v>
      </c>
      <c r="I201" t="s">
        <v>76</v>
      </c>
      <c r="J201" t="s">
        <v>77</v>
      </c>
      <c r="K201" t="s">
        <v>78</v>
      </c>
      <c r="L201" t="s">
        <v>79</v>
      </c>
      <c r="M201">
        <v>1</v>
      </c>
      <c r="N201" t="s">
        <v>80</v>
      </c>
      <c r="O201">
        <v>14</v>
      </c>
      <c r="P201" t="s">
        <v>281</v>
      </c>
      <c r="Q201" t="s">
        <v>90</v>
      </c>
      <c r="R201" t="s">
        <v>91</v>
      </c>
      <c r="S201" t="s">
        <v>524</v>
      </c>
      <c r="T201">
        <v>2000</v>
      </c>
      <c r="U201" t="s">
        <v>57</v>
      </c>
      <c r="V201">
        <v>2921</v>
      </c>
      <c r="W201" t="s">
        <v>132</v>
      </c>
      <c r="X201">
        <v>0</v>
      </c>
      <c r="Y201" t="s">
        <v>44</v>
      </c>
      <c r="Z201">
        <v>0</v>
      </c>
      <c r="AB201" s="2">
        <f t="shared" si="9"/>
        <v>0</v>
      </c>
      <c r="AC201" s="2">
        <v>50000</v>
      </c>
      <c r="AD201">
        <v>0</v>
      </c>
      <c r="AE201">
        <v>0</v>
      </c>
      <c r="AF201">
        <v>0</v>
      </c>
      <c r="AG201">
        <v>0</v>
      </c>
      <c r="AH201">
        <v>0</v>
      </c>
      <c r="AI201" s="2">
        <f t="shared" si="10"/>
        <v>0</v>
      </c>
      <c r="AJ201" s="2">
        <f t="shared" si="11"/>
        <v>0</v>
      </c>
      <c r="AK201">
        <v>0</v>
      </c>
      <c r="AL201">
        <v>0</v>
      </c>
      <c r="AM201">
        <v>0</v>
      </c>
      <c r="AN201" s="2">
        <v>50000</v>
      </c>
      <c r="AO201" s="2">
        <v>-50000</v>
      </c>
    </row>
    <row r="202" spans="1:41" hidden="1" x14ac:dyDescent="0.3">
      <c r="A202" t="s">
        <v>45</v>
      </c>
      <c r="B202" t="s">
        <v>46</v>
      </c>
      <c r="C202">
        <v>1</v>
      </c>
      <c r="D202" t="s">
        <v>531</v>
      </c>
      <c r="E202">
        <v>1.3</v>
      </c>
      <c r="F202" t="s">
        <v>534</v>
      </c>
      <c r="G202" t="s">
        <v>32</v>
      </c>
      <c r="H202" t="s">
        <v>33</v>
      </c>
      <c r="I202" t="s">
        <v>100</v>
      </c>
      <c r="J202" t="s">
        <v>101</v>
      </c>
      <c r="K202" t="s">
        <v>136</v>
      </c>
      <c r="L202" t="s">
        <v>137</v>
      </c>
      <c r="M202">
        <v>6</v>
      </c>
      <c r="N202" t="s">
        <v>38</v>
      </c>
      <c r="O202">
        <v>21</v>
      </c>
      <c r="P202" t="s">
        <v>316</v>
      </c>
      <c r="Q202" t="s">
        <v>139</v>
      </c>
      <c r="R202" t="s">
        <v>140</v>
      </c>
      <c r="S202" t="s">
        <v>524</v>
      </c>
      <c r="T202">
        <v>2000</v>
      </c>
      <c r="U202" t="s">
        <v>57</v>
      </c>
      <c r="V202">
        <v>2921</v>
      </c>
      <c r="W202" t="s">
        <v>132</v>
      </c>
      <c r="X202">
        <v>0</v>
      </c>
      <c r="Y202" t="s">
        <v>44</v>
      </c>
      <c r="Z202" s="2">
        <v>45000</v>
      </c>
      <c r="AA202" s="2"/>
      <c r="AB202" s="2">
        <f t="shared" si="9"/>
        <v>45000</v>
      </c>
      <c r="AC202" s="2">
        <v>45000</v>
      </c>
      <c r="AD202" s="2">
        <v>25768.86</v>
      </c>
      <c r="AE202" s="2">
        <v>25768.86</v>
      </c>
      <c r="AF202" s="2">
        <v>25768.86</v>
      </c>
      <c r="AG202" s="2">
        <v>25768.86</v>
      </c>
      <c r="AH202" s="2">
        <v>25768.86</v>
      </c>
      <c r="AI202" s="2">
        <f t="shared" si="10"/>
        <v>19231.14</v>
      </c>
      <c r="AJ202" s="2">
        <f t="shared" si="11"/>
        <v>19231.14</v>
      </c>
      <c r="AK202">
        <v>0</v>
      </c>
      <c r="AL202">
        <v>0</v>
      </c>
      <c r="AM202">
        <v>0</v>
      </c>
      <c r="AN202">
        <v>0</v>
      </c>
      <c r="AO202">
        <v>0</v>
      </c>
    </row>
    <row r="203" spans="1:41" hidden="1" x14ac:dyDescent="0.3">
      <c r="A203" t="s">
        <v>45</v>
      </c>
      <c r="B203" t="s">
        <v>46</v>
      </c>
      <c r="C203">
        <v>1</v>
      </c>
      <c r="D203" t="s">
        <v>531</v>
      </c>
      <c r="E203">
        <v>1.3</v>
      </c>
      <c r="F203" t="s">
        <v>534</v>
      </c>
      <c r="G203" t="s">
        <v>32</v>
      </c>
      <c r="H203" t="s">
        <v>33</v>
      </c>
      <c r="I203" t="s">
        <v>34</v>
      </c>
      <c r="J203" t="s">
        <v>35</v>
      </c>
      <c r="K203" t="s">
        <v>36</v>
      </c>
      <c r="L203" t="s">
        <v>37</v>
      </c>
      <c r="M203">
        <v>6</v>
      </c>
      <c r="N203" t="s">
        <v>38</v>
      </c>
      <c r="O203">
        <v>18</v>
      </c>
      <c r="P203" t="s">
        <v>252</v>
      </c>
      <c r="Q203" t="s">
        <v>253</v>
      </c>
      <c r="R203" t="s">
        <v>254</v>
      </c>
      <c r="S203" t="s">
        <v>524</v>
      </c>
      <c r="T203">
        <v>2000</v>
      </c>
      <c r="U203" t="s">
        <v>57</v>
      </c>
      <c r="V203">
        <v>2931</v>
      </c>
      <c r="W203" t="s">
        <v>255</v>
      </c>
      <c r="X203">
        <v>0</v>
      </c>
      <c r="Y203" t="s">
        <v>44</v>
      </c>
      <c r="Z203" s="2">
        <v>26740.03</v>
      </c>
      <c r="AA203" s="2"/>
      <c r="AB203" s="2">
        <f t="shared" si="9"/>
        <v>26740.03</v>
      </c>
      <c r="AC203">
        <v>0</v>
      </c>
      <c r="AD203" s="2">
        <v>19140</v>
      </c>
      <c r="AE203" s="2">
        <v>19140</v>
      </c>
      <c r="AF203" s="2">
        <v>19140</v>
      </c>
      <c r="AG203" s="2">
        <v>19140</v>
      </c>
      <c r="AH203" s="2">
        <v>19140</v>
      </c>
      <c r="AI203" s="2">
        <f t="shared" si="10"/>
        <v>7600.0299999999988</v>
      </c>
      <c r="AJ203" s="2">
        <f t="shared" si="11"/>
        <v>7600.0299999999988</v>
      </c>
      <c r="AK203" s="2">
        <v>30000</v>
      </c>
      <c r="AL203" s="2">
        <v>5000</v>
      </c>
      <c r="AM203">
        <v>0</v>
      </c>
      <c r="AN203" s="2">
        <v>8259.9699999999993</v>
      </c>
      <c r="AO203" s="2">
        <v>26740.03</v>
      </c>
    </row>
    <row r="204" spans="1:41" hidden="1" x14ac:dyDescent="0.3">
      <c r="A204" t="s">
        <v>45</v>
      </c>
      <c r="B204" t="s">
        <v>46</v>
      </c>
      <c r="C204">
        <v>3</v>
      </c>
      <c r="D204" t="s">
        <v>533</v>
      </c>
      <c r="E204">
        <v>3.8</v>
      </c>
      <c r="F204" t="s">
        <v>543</v>
      </c>
      <c r="G204" t="s">
        <v>142</v>
      </c>
      <c r="H204" t="s">
        <v>143</v>
      </c>
      <c r="I204" t="s">
        <v>100</v>
      </c>
      <c r="J204" t="s">
        <v>101</v>
      </c>
      <c r="K204" t="s">
        <v>144</v>
      </c>
      <c r="L204" t="s">
        <v>145</v>
      </c>
      <c r="M204">
        <v>6</v>
      </c>
      <c r="N204" t="s">
        <v>38</v>
      </c>
      <c r="O204">
        <v>49</v>
      </c>
      <c r="P204" t="s">
        <v>146</v>
      </c>
      <c r="Q204" t="s">
        <v>147</v>
      </c>
      <c r="R204" t="s">
        <v>148</v>
      </c>
      <c r="S204" t="s">
        <v>524</v>
      </c>
      <c r="T204">
        <v>2000</v>
      </c>
      <c r="U204" t="s">
        <v>57</v>
      </c>
      <c r="V204">
        <v>2941</v>
      </c>
      <c r="W204" t="s">
        <v>151</v>
      </c>
      <c r="X204">
        <v>0</v>
      </c>
      <c r="Y204" t="s">
        <v>44</v>
      </c>
      <c r="Z204" s="2">
        <v>1099000</v>
      </c>
      <c r="AA204" s="2"/>
      <c r="AB204" s="2">
        <f t="shared" si="9"/>
        <v>1099000</v>
      </c>
      <c r="AC204" s="2">
        <v>1137000</v>
      </c>
      <c r="AD204" s="2">
        <v>1055551.23</v>
      </c>
      <c r="AE204" s="2">
        <v>1042037.23</v>
      </c>
      <c r="AF204" s="2">
        <v>537470.64</v>
      </c>
      <c r="AG204" s="2">
        <v>495469.36</v>
      </c>
      <c r="AH204" s="2">
        <v>495469.36</v>
      </c>
      <c r="AI204" s="2">
        <f t="shared" si="10"/>
        <v>43448.770000000019</v>
      </c>
      <c r="AJ204" s="2">
        <f t="shared" si="11"/>
        <v>56962.770000000019</v>
      </c>
      <c r="AK204">
        <v>0</v>
      </c>
      <c r="AL204">
        <v>0</v>
      </c>
      <c r="AM204">
        <v>0</v>
      </c>
      <c r="AN204" s="2">
        <v>38000</v>
      </c>
      <c r="AO204" s="2">
        <v>-38000</v>
      </c>
    </row>
    <row r="205" spans="1:41" hidden="1" x14ac:dyDescent="0.3">
      <c r="A205" t="s">
        <v>45</v>
      </c>
      <c r="B205" t="s">
        <v>46</v>
      </c>
      <c r="C205">
        <v>1</v>
      </c>
      <c r="D205" t="s">
        <v>531</v>
      </c>
      <c r="E205">
        <v>1.3</v>
      </c>
      <c r="F205" t="s">
        <v>534</v>
      </c>
      <c r="G205" t="s">
        <v>32</v>
      </c>
      <c r="H205" t="s">
        <v>33</v>
      </c>
      <c r="I205" t="s">
        <v>34</v>
      </c>
      <c r="J205" t="s">
        <v>35</v>
      </c>
      <c r="K205" t="s">
        <v>36</v>
      </c>
      <c r="L205" t="s">
        <v>37</v>
      </c>
      <c r="M205">
        <v>6</v>
      </c>
      <c r="N205" t="s">
        <v>38</v>
      </c>
      <c r="O205">
        <v>18</v>
      </c>
      <c r="P205" t="s">
        <v>252</v>
      </c>
      <c r="Q205" t="s">
        <v>253</v>
      </c>
      <c r="R205" t="s">
        <v>254</v>
      </c>
      <c r="S205" t="s">
        <v>524</v>
      </c>
      <c r="T205">
        <v>2000</v>
      </c>
      <c r="U205" t="s">
        <v>57</v>
      </c>
      <c r="V205">
        <v>2941</v>
      </c>
      <c r="W205" t="s">
        <v>151</v>
      </c>
      <c r="X205">
        <v>0</v>
      </c>
      <c r="Y205" t="s">
        <v>44</v>
      </c>
      <c r="Z205">
        <v>600</v>
      </c>
      <c r="AB205" s="2">
        <f t="shared" si="9"/>
        <v>600</v>
      </c>
      <c r="AC205">
        <v>0</v>
      </c>
      <c r="AD205">
        <v>0</v>
      </c>
      <c r="AE205">
        <v>0</v>
      </c>
      <c r="AF205">
        <v>0</v>
      </c>
      <c r="AG205">
        <v>0</v>
      </c>
      <c r="AH205">
        <v>0</v>
      </c>
      <c r="AI205" s="2">
        <f t="shared" si="10"/>
        <v>600</v>
      </c>
      <c r="AJ205" s="2">
        <f t="shared" si="11"/>
        <v>600</v>
      </c>
      <c r="AK205">
        <v>600</v>
      </c>
      <c r="AL205">
        <v>0</v>
      </c>
      <c r="AM205">
        <v>0</v>
      </c>
      <c r="AN205">
        <v>0</v>
      </c>
      <c r="AO205">
        <v>600</v>
      </c>
    </row>
    <row r="206" spans="1:41" hidden="1" x14ac:dyDescent="0.3">
      <c r="A206" t="s">
        <v>45</v>
      </c>
      <c r="B206" t="s">
        <v>46</v>
      </c>
      <c r="C206">
        <v>1</v>
      </c>
      <c r="D206" t="s">
        <v>531</v>
      </c>
      <c r="E206">
        <v>1.3</v>
      </c>
      <c r="F206" t="s">
        <v>534</v>
      </c>
      <c r="G206" t="s">
        <v>32</v>
      </c>
      <c r="H206" t="s">
        <v>33</v>
      </c>
      <c r="I206" t="s">
        <v>100</v>
      </c>
      <c r="J206" t="s">
        <v>101</v>
      </c>
      <c r="K206" t="s">
        <v>136</v>
      </c>
      <c r="L206" t="s">
        <v>137</v>
      </c>
      <c r="M206">
        <v>6</v>
      </c>
      <c r="N206" t="s">
        <v>38</v>
      </c>
      <c r="O206">
        <v>21</v>
      </c>
      <c r="P206" t="s">
        <v>316</v>
      </c>
      <c r="Q206" t="s">
        <v>139</v>
      </c>
      <c r="R206" t="s">
        <v>140</v>
      </c>
      <c r="S206" t="s">
        <v>524</v>
      </c>
      <c r="T206">
        <v>2000</v>
      </c>
      <c r="U206" t="s">
        <v>57</v>
      </c>
      <c r="V206">
        <v>2941</v>
      </c>
      <c r="W206" t="s">
        <v>151</v>
      </c>
      <c r="X206">
        <v>0</v>
      </c>
      <c r="Y206" t="s">
        <v>44</v>
      </c>
      <c r="Z206" s="2">
        <v>1050</v>
      </c>
      <c r="AA206" s="2"/>
      <c r="AB206" s="2">
        <f t="shared" si="9"/>
        <v>1050</v>
      </c>
      <c r="AC206">
        <v>0</v>
      </c>
      <c r="AD206" s="2">
        <v>1040</v>
      </c>
      <c r="AE206" s="2">
        <v>1040</v>
      </c>
      <c r="AF206" s="2">
        <v>1040</v>
      </c>
      <c r="AG206" s="2">
        <v>1040</v>
      </c>
      <c r="AH206" s="2">
        <v>1040</v>
      </c>
      <c r="AI206" s="2">
        <f t="shared" si="10"/>
        <v>10</v>
      </c>
      <c r="AJ206" s="2">
        <f t="shared" si="11"/>
        <v>10</v>
      </c>
      <c r="AK206">
        <v>0</v>
      </c>
      <c r="AL206" s="2">
        <v>1050</v>
      </c>
      <c r="AM206">
        <v>0</v>
      </c>
      <c r="AN206">
        <v>0</v>
      </c>
      <c r="AO206" s="2">
        <v>1050</v>
      </c>
    </row>
    <row r="207" spans="1:41" hidden="1" x14ac:dyDescent="0.3">
      <c r="A207" t="s">
        <v>45</v>
      </c>
      <c r="B207" t="s">
        <v>46</v>
      </c>
      <c r="C207">
        <v>1</v>
      </c>
      <c r="D207" t="s">
        <v>531</v>
      </c>
      <c r="E207">
        <v>1.7</v>
      </c>
      <c r="F207" t="s">
        <v>535</v>
      </c>
      <c r="G207" t="s">
        <v>123</v>
      </c>
      <c r="H207" t="s">
        <v>124</v>
      </c>
      <c r="I207" t="s">
        <v>100</v>
      </c>
      <c r="J207" t="s">
        <v>101</v>
      </c>
      <c r="K207" t="s">
        <v>78</v>
      </c>
      <c r="L207" t="s">
        <v>79</v>
      </c>
      <c r="M207">
        <v>3</v>
      </c>
      <c r="N207" t="s">
        <v>125</v>
      </c>
      <c r="O207">
        <v>11</v>
      </c>
      <c r="P207" t="s">
        <v>126</v>
      </c>
      <c r="Q207" t="s">
        <v>127</v>
      </c>
      <c r="R207" t="s">
        <v>128</v>
      </c>
      <c r="S207" t="s">
        <v>524</v>
      </c>
      <c r="T207">
        <v>2000</v>
      </c>
      <c r="U207" t="s">
        <v>57</v>
      </c>
      <c r="V207">
        <v>2961</v>
      </c>
      <c r="W207" t="s">
        <v>133</v>
      </c>
      <c r="X207">
        <v>0</v>
      </c>
      <c r="Y207" t="s">
        <v>44</v>
      </c>
      <c r="Z207" s="2">
        <v>50000</v>
      </c>
      <c r="AA207" s="2"/>
      <c r="AB207" s="2">
        <f t="shared" si="9"/>
        <v>50000</v>
      </c>
      <c r="AC207">
        <v>0</v>
      </c>
      <c r="AD207" s="2">
        <v>7737.2</v>
      </c>
      <c r="AE207" s="2">
        <v>7737.2</v>
      </c>
      <c r="AF207" s="2">
        <v>7737.2</v>
      </c>
      <c r="AG207" s="2">
        <v>7737.2</v>
      </c>
      <c r="AH207" s="2">
        <v>7737.2</v>
      </c>
      <c r="AI207" s="2">
        <f t="shared" si="10"/>
        <v>42262.8</v>
      </c>
      <c r="AJ207" s="2">
        <f t="shared" si="11"/>
        <v>42262.8</v>
      </c>
      <c r="AK207" s="2">
        <v>20000</v>
      </c>
      <c r="AL207" s="2">
        <v>30000</v>
      </c>
      <c r="AM207">
        <v>0</v>
      </c>
      <c r="AN207">
        <v>0</v>
      </c>
      <c r="AO207" s="2">
        <v>50000</v>
      </c>
    </row>
    <row r="208" spans="1:41" hidden="1" x14ac:dyDescent="0.3">
      <c r="A208" t="s">
        <v>45</v>
      </c>
      <c r="B208" t="s">
        <v>46</v>
      </c>
      <c r="C208">
        <v>1</v>
      </c>
      <c r="D208" t="s">
        <v>531</v>
      </c>
      <c r="E208">
        <v>1.7</v>
      </c>
      <c r="F208" t="s">
        <v>535</v>
      </c>
      <c r="G208" t="s">
        <v>220</v>
      </c>
      <c r="H208" t="s">
        <v>221</v>
      </c>
      <c r="I208" t="s">
        <v>49</v>
      </c>
      <c r="J208" t="s">
        <v>50</v>
      </c>
      <c r="K208" t="s">
        <v>222</v>
      </c>
      <c r="L208" t="s">
        <v>223</v>
      </c>
      <c r="M208">
        <v>7</v>
      </c>
      <c r="N208" t="s">
        <v>224</v>
      </c>
      <c r="O208">
        <v>41</v>
      </c>
      <c r="P208" t="s">
        <v>230</v>
      </c>
      <c r="Q208" t="s">
        <v>226</v>
      </c>
      <c r="R208" t="s">
        <v>227</v>
      </c>
      <c r="S208" t="s">
        <v>524</v>
      </c>
      <c r="T208">
        <v>2000</v>
      </c>
      <c r="U208" t="s">
        <v>57</v>
      </c>
      <c r="V208">
        <v>2961</v>
      </c>
      <c r="W208" t="s">
        <v>133</v>
      </c>
      <c r="X208">
        <v>0</v>
      </c>
      <c r="Y208" t="s">
        <v>44</v>
      </c>
      <c r="Z208" s="2">
        <v>3631</v>
      </c>
      <c r="AA208" s="2"/>
      <c r="AB208" s="2">
        <f t="shared" si="9"/>
        <v>3631</v>
      </c>
      <c r="AC208">
        <v>0</v>
      </c>
      <c r="AD208">
        <v>0</v>
      </c>
      <c r="AE208">
        <v>0</v>
      </c>
      <c r="AF208">
        <v>0</v>
      </c>
      <c r="AG208">
        <v>0</v>
      </c>
      <c r="AH208">
        <v>0</v>
      </c>
      <c r="AI208" s="2">
        <f t="shared" si="10"/>
        <v>3631</v>
      </c>
      <c r="AJ208" s="2">
        <f t="shared" si="11"/>
        <v>3631</v>
      </c>
      <c r="AK208">
        <v>0</v>
      </c>
      <c r="AL208" s="2">
        <v>3631</v>
      </c>
      <c r="AM208">
        <v>0</v>
      </c>
      <c r="AN208">
        <v>0</v>
      </c>
      <c r="AO208" s="2">
        <v>3631</v>
      </c>
    </row>
    <row r="209" spans="1:41" hidden="1" x14ac:dyDescent="0.3">
      <c r="A209" t="s">
        <v>45</v>
      </c>
      <c r="B209" t="s">
        <v>46</v>
      </c>
      <c r="C209">
        <v>1</v>
      </c>
      <c r="D209" t="s">
        <v>531</v>
      </c>
      <c r="E209">
        <v>1.3</v>
      </c>
      <c r="F209" t="s">
        <v>534</v>
      </c>
      <c r="G209" t="s">
        <v>32</v>
      </c>
      <c r="H209" t="s">
        <v>33</v>
      </c>
      <c r="I209" t="s">
        <v>34</v>
      </c>
      <c r="J209" t="s">
        <v>35</v>
      </c>
      <c r="K209" t="s">
        <v>36</v>
      </c>
      <c r="L209" t="s">
        <v>37</v>
      </c>
      <c r="M209">
        <v>6</v>
      </c>
      <c r="N209" t="s">
        <v>38</v>
      </c>
      <c r="O209">
        <v>18</v>
      </c>
      <c r="P209" t="s">
        <v>252</v>
      </c>
      <c r="Q209" t="s">
        <v>253</v>
      </c>
      <c r="R209" t="s">
        <v>254</v>
      </c>
      <c r="S209" t="s">
        <v>524</v>
      </c>
      <c r="T209">
        <v>2000</v>
      </c>
      <c r="U209" t="s">
        <v>57</v>
      </c>
      <c r="V209">
        <v>2961</v>
      </c>
      <c r="W209" t="s">
        <v>133</v>
      </c>
      <c r="X209">
        <v>0</v>
      </c>
      <c r="Y209" t="s">
        <v>44</v>
      </c>
      <c r="Z209">
        <v>130</v>
      </c>
      <c r="AB209" s="2">
        <f t="shared" si="9"/>
        <v>130</v>
      </c>
      <c r="AC209">
        <v>0</v>
      </c>
      <c r="AD209">
        <v>129</v>
      </c>
      <c r="AE209">
        <v>129</v>
      </c>
      <c r="AF209">
        <v>129</v>
      </c>
      <c r="AG209">
        <v>129</v>
      </c>
      <c r="AH209">
        <v>129</v>
      </c>
      <c r="AI209" s="2">
        <f t="shared" si="10"/>
        <v>1</v>
      </c>
      <c r="AJ209" s="2">
        <f t="shared" si="11"/>
        <v>1</v>
      </c>
      <c r="AK209">
        <v>0</v>
      </c>
      <c r="AL209">
        <v>130</v>
      </c>
      <c r="AM209">
        <v>0</v>
      </c>
      <c r="AN209">
        <v>0</v>
      </c>
      <c r="AO209">
        <v>130</v>
      </c>
    </row>
    <row r="210" spans="1:41" hidden="1" x14ac:dyDescent="0.3">
      <c r="A210" t="s">
        <v>45</v>
      </c>
      <c r="B210" t="s">
        <v>46</v>
      </c>
      <c r="C210">
        <v>1</v>
      </c>
      <c r="D210" t="s">
        <v>531</v>
      </c>
      <c r="E210">
        <v>1.3</v>
      </c>
      <c r="F210" t="s">
        <v>534</v>
      </c>
      <c r="G210" t="s">
        <v>32</v>
      </c>
      <c r="H210" t="s">
        <v>33</v>
      </c>
      <c r="I210" t="s">
        <v>100</v>
      </c>
      <c r="J210" t="s">
        <v>101</v>
      </c>
      <c r="K210" t="s">
        <v>136</v>
      </c>
      <c r="L210" t="s">
        <v>137</v>
      </c>
      <c r="M210">
        <v>6</v>
      </c>
      <c r="N210" t="s">
        <v>38</v>
      </c>
      <c r="O210">
        <v>21</v>
      </c>
      <c r="P210" t="s">
        <v>316</v>
      </c>
      <c r="Q210" t="s">
        <v>139</v>
      </c>
      <c r="R210" t="s">
        <v>140</v>
      </c>
      <c r="S210" t="s">
        <v>524</v>
      </c>
      <c r="T210">
        <v>2000</v>
      </c>
      <c r="U210" t="s">
        <v>57</v>
      </c>
      <c r="V210">
        <v>2961</v>
      </c>
      <c r="W210" t="s">
        <v>133</v>
      </c>
      <c r="X210">
        <v>0</v>
      </c>
      <c r="Y210" t="s">
        <v>44</v>
      </c>
      <c r="Z210" s="2">
        <v>1545466.53</v>
      </c>
      <c r="AA210" s="2"/>
      <c r="AB210" s="2">
        <f t="shared" si="9"/>
        <v>1545466.53</v>
      </c>
      <c r="AC210" s="2">
        <v>1000000</v>
      </c>
      <c r="AD210" s="2">
        <v>674544.64000000001</v>
      </c>
      <c r="AE210" s="2">
        <v>637708.49</v>
      </c>
      <c r="AF210" s="2">
        <v>637708.49</v>
      </c>
      <c r="AG210" s="2">
        <v>637708.49</v>
      </c>
      <c r="AH210" s="2">
        <v>574161.37</v>
      </c>
      <c r="AI210" s="2">
        <f t="shared" si="10"/>
        <v>870921.89</v>
      </c>
      <c r="AJ210" s="2">
        <f t="shared" si="11"/>
        <v>907758.04</v>
      </c>
      <c r="AK210">
        <v>0</v>
      </c>
      <c r="AL210" s="2">
        <v>586586.53</v>
      </c>
      <c r="AM210">
        <v>0</v>
      </c>
      <c r="AN210" s="2">
        <v>41120</v>
      </c>
      <c r="AO210" s="2">
        <v>545466.53</v>
      </c>
    </row>
    <row r="211" spans="1:41" hidden="1" x14ac:dyDescent="0.3">
      <c r="A211" t="s">
        <v>463</v>
      </c>
      <c r="B211" t="s">
        <v>464</v>
      </c>
      <c r="C211">
        <v>1</v>
      </c>
      <c r="D211" t="s">
        <v>531</v>
      </c>
      <c r="E211">
        <v>1.3</v>
      </c>
      <c r="F211" t="s">
        <v>534</v>
      </c>
      <c r="G211" t="s">
        <v>32</v>
      </c>
      <c r="H211" t="s">
        <v>33</v>
      </c>
      <c r="I211" t="s">
        <v>100</v>
      </c>
      <c r="J211" t="s">
        <v>101</v>
      </c>
      <c r="K211" t="s">
        <v>136</v>
      </c>
      <c r="L211" t="s">
        <v>137</v>
      </c>
      <c r="M211">
        <v>6</v>
      </c>
      <c r="N211" t="s">
        <v>38</v>
      </c>
      <c r="O211">
        <v>21</v>
      </c>
      <c r="P211" t="s">
        <v>316</v>
      </c>
      <c r="Q211" t="s">
        <v>139</v>
      </c>
      <c r="R211" t="s">
        <v>140</v>
      </c>
      <c r="S211" t="s">
        <v>524</v>
      </c>
      <c r="T211">
        <v>2000</v>
      </c>
      <c r="U211" t="s">
        <v>57</v>
      </c>
      <c r="V211">
        <v>2961</v>
      </c>
      <c r="W211" t="s">
        <v>133</v>
      </c>
      <c r="X211">
        <v>0</v>
      </c>
      <c r="Y211" t="s">
        <v>44</v>
      </c>
      <c r="Z211">
        <v>0</v>
      </c>
      <c r="AA211" s="3">
        <v>33000</v>
      </c>
      <c r="AB211" s="2">
        <f t="shared" si="9"/>
        <v>33000</v>
      </c>
      <c r="AC211">
        <v>0</v>
      </c>
      <c r="AD211" s="2">
        <v>23490</v>
      </c>
      <c r="AE211" s="2">
        <v>23490</v>
      </c>
      <c r="AF211" s="2">
        <v>23490</v>
      </c>
      <c r="AG211" s="2">
        <v>23490</v>
      </c>
      <c r="AH211" s="2">
        <v>23490</v>
      </c>
      <c r="AI211" s="2">
        <f t="shared" si="10"/>
        <v>-23490</v>
      </c>
      <c r="AJ211" s="2">
        <f t="shared" si="11"/>
        <v>9510</v>
      </c>
      <c r="AK211">
        <v>0</v>
      </c>
      <c r="AL211">
        <v>0</v>
      </c>
      <c r="AM211">
        <v>0</v>
      </c>
      <c r="AN211">
        <v>0</v>
      </c>
      <c r="AO211">
        <v>0</v>
      </c>
    </row>
    <row r="212" spans="1:41" hidden="1" x14ac:dyDescent="0.3">
      <c r="A212" t="s">
        <v>45</v>
      </c>
      <c r="B212" t="s">
        <v>46</v>
      </c>
      <c r="C212">
        <v>2</v>
      </c>
      <c r="D212" t="s">
        <v>532</v>
      </c>
      <c r="E212">
        <v>2.1</v>
      </c>
      <c r="F212" t="s">
        <v>536</v>
      </c>
      <c r="G212" t="s">
        <v>47</v>
      </c>
      <c r="H212" t="s">
        <v>48</v>
      </c>
      <c r="I212" t="s">
        <v>49</v>
      </c>
      <c r="J212" t="s">
        <v>50</v>
      </c>
      <c r="K212" t="s">
        <v>51</v>
      </c>
      <c r="L212" t="s">
        <v>52</v>
      </c>
      <c r="M212">
        <v>4</v>
      </c>
      <c r="N212" t="s">
        <v>53</v>
      </c>
      <c r="O212">
        <v>56</v>
      </c>
      <c r="P212" t="s">
        <v>54</v>
      </c>
      <c r="Q212" t="s">
        <v>55</v>
      </c>
      <c r="R212" t="s">
        <v>56</v>
      </c>
      <c r="S212" t="s">
        <v>524</v>
      </c>
      <c r="T212">
        <v>2000</v>
      </c>
      <c r="U212" t="s">
        <v>57</v>
      </c>
      <c r="V212">
        <v>2971</v>
      </c>
      <c r="W212" t="s">
        <v>63</v>
      </c>
      <c r="X212">
        <v>0</v>
      </c>
      <c r="Y212" t="s">
        <v>44</v>
      </c>
      <c r="Z212">
        <v>500</v>
      </c>
      <c r="AB212" s="2">
        <f t="shared" si="9"/>
        <v>500</v>
      </c>
      <c r="AC212" s="2">
        <v>60000</v>
      </c>
      <c r="AD212">
        <v>0</v>
      </c>
      <c r="AE212">
        <v>0</v>
      </c>
      <c r="AF212">
        <v>0</v>
      </c>
      <c r="AG212">
        <v>0</v>
      </c>
      <c r="AH212">
        <v>0</v>
      </c>
      <c r="AI212" s="2">
        <f t="shared" si="10"/>
        <v>500</v>
      </c>
      <c r="AJ212" s="2">
        <f t="shared" si="11"/>
        <v>500</v>
      </c>
      <c r="AK212">
        <v>0</v>
      </c>
      <c r="AL212">
        <v>0</v>
      </c>
      <c r="AM212">
        <v>0</v>
      </c>
      <c r="AN212" s="2">
        <v>59500</v>
      </c>
      <c r="AO212" s="2">
        <v>-59500</v>
      </c>
    </row>
    <row r="213" spans="1:41" hidden="1" x14ac:dyDescent="0.3">
      <c r="A213" t="s">
        <v>45</v>
      </c>
      <c r="B213" t="s">
        <v>46</v>
      </c>
      <c r="C213">
        <v>1</v>
      </c>
      <c r="D213" t="s">
        <v>531</v>
      </c>
      <c r="E213">
        <v>1.7</v>
      </c>
      <c r="F213" t="s">
        <v>535</v>
      </c>
      <c r="G213" t="s">
        <v>220</v>
      </c>
      <c r="H213" t="s">
        <v>221</v>
      </c>
      <c r="I213" t="s">
        <v>49</v>
      </c>
      <c r="J213" t="s">
        <v>50</v>
      </c>
      <c r="K213" t="s">
        <v>222</v>
      </c>
      <c r="L213" t="s">
        <v>223</v>
      </c>
      <c r="M213">
        <v>7</v>
      </c>
      <c r="N213" t="s">
        <v>224</v>
      </c>
      <c r="O213">
        <v>41</v>
      </c>
      <c r="P213" t="s">
        <v>230</v>
      </c>
      <c r="Q213" t="s">
        <v>226</v>
      </c>
      <c r="R213" t="s">
        <v>227</v>
      </c>
      <c r="S213" t="s">
        <v>524</v>
      </c>
      <c r="T213">
        <v>2000</v>
      </c>
      <c r="U213" t="s">
        <v>57</v>
      </c>
      <c r="V213">
        <v>2971</v>
      </c>
      <c r="W213" t="s">
        <v>63</v>
      </c>
      <c r="X213">
        <v>0</v>
      </c>
      <c r="Y213" t="s">
        <v>44</v>
      </c>
      <c r="Z213" s="2">
        <v>5800</v>
      </c>
      <c r="AA213" s="2"/>
      <c r="AB213" s="2">
        <f t="shared" si="9"/>
        <v>5800</v>
      </c>
      <c r="AC213">
        <v>0</v>
      </c>
      <c r="AD213" s="2">
        <v>5800</v>
      </c>
      <c r="AE213" s="2">
        <v>5800</v>
      </c>
      <c r="AF213" s="2">
        <v>5800</v>
      </c>
      <c r="AG213" s="2">
        <v>5800</v>
      </c>
      <c r="AH213" s="2">
        <v>5800</v>
      </c>
      <c r="AI213" s="2">
        <f t="shared" si="10"/>
        <v>0</v>
      </c>
      <c r="AJ213" s="2">
        <f t="shared" si="11"/>
        <v>0</v>
      </c>
      <c r="AK213">
        <v>0</v>
      </c>
      <c r="AL213" s="2">
        <v>5800</v>
      </c>
      <c r="AM213">
        <v>0</v>
      </c>
      <c r="AN213">
        <v>0</v>
      </c>
      <c r="AO213" s="2">
        <v>5800</v>
      </c>
    </row>
    <row r="214" spans="1:41" hidden="1" x14ac:dyDescent="0.3">
      <c r="A214" t="s">
        <v>45</v>
      </c>
      <c r="B214" t="s">
        <v>46</v>
      </c>
      <c r="C214">
        <v>2</v>
      </c>
      <c r="D214" t="s">
        <v>532</v>
      </c>
      <c r="E214">
        <v>2.2000000000000002</v>
      </c>
      <c r="F214" t="s">
        <v>537</v>
      </c>
      <c r="G214" t="s">
        <v>74</v>
      </c>
      <c r="H214" t="s">
        <v>75</v>
      </c>
      <c r="I214" t="s">
        <v>100</v>
      </c>
      <c r="J214" t="s">
        <v>101</v>
      </c>
      <c r="K214" t="s">
        <v>102</v>
      </c>
      <c r="L214" t="s">
        <v>103</v>
      </c>
      <c r="M214">
        <v>2</v>
      </c>
      <c r="N214" t="s">
        <v>104</v>
      </c>
      <c r="O214">
        <v>36</v>
      </c>
      <c r="P214" t="s">
        <v>105</v>
      </c>
      <c r="Q214" t="s">
        <v>106</v>
      </c>
      <c r="R214" t="s">
        <v>107</v>
      </c>
      <c r="S214" t="s">
        <v>524</v>
      </c>
      <c r="T214">
        <v>2000</v>
      </c>
      <c r="U214" t="s">
        <v>57</v>
      </c>
      <c r="V214">
        <v>2981</v>
      </c>
      <c r="W214" t="s">
        <v>115</v>
      </c>
      <c r="X214">
        <v>0</v>
      </c>
      <c r="Y214" t="s">
        <v>44</v>
      </c>
      <c r="Z214" s="2">
        <v>200000</v>
      </c>
      <c r="AA214" s="2"/>
      <c r="AB214" s="2">
        <f t="shared" si="9"/>
        <v>200000</v>
      </c>
      <c r="AC214" s="2">
        <v>200000</v>
      </c>
      <c r="AD214">
        <v>0</v>
      </c>
      <c r="AE214">
        <v>0</v>
      </c>
      <c r="AF214">
        <v>0</v>
      </c>
      <c r="AG214">
        <v>0</v>
      </c>
      <c r="AH214">
        <v>0</v>
      </c>
      <c r="AI214" s="2">
        <f t="shared" si="10"/>
        <v>200000</v>
      </c>
      <c r="AJ214" s="2">
        <f t="shared" si="11"/>
        <v>200000</v>
      </c>
      <c r="AK214" s="2">
        <v>200000</v>
      </c>
      <c r="AL214">
        <v>0</v>
      </c>
      <c r="AM214">
        <v>0</v>
      </c>
      <c r="AN214" s="2">
        <v>200000</v>
      </c>
      <c r="AO214">
        <v>0</v>
      </c>
    </row>
    <row r="215" spans="1:41" hidden="1" x14ac:dyDescent="0.3">
      <c r="A215" t="s">
        <v>45</v>
      </c>
      <c r="B215" t="s">
        <v>46</v>
      </c>
      <c r="C215">
        <v>1</v>
      </c>
      <c r="D215" t="s">
        <v>531</v>
      </c>
      <c r="E215">
        <v>1.3</v>
      </c>
      <c r="F215" t="s">
        <v>534</v>
      </c>
      <c r="G215" t="s">
        <v>32</v>
      </c>
      <c r="H215" t="s">
        <v>33</v>
      </c>
      <c r="I215" t="s">
        <v>100</v>
      </c>
      <c r="J215" t="s">
        <v>101</v>
      </c>
      <c r="K215" t="s">
        <v>136</v>
      </c>
      <c r="L215" t="s">
        <v>137</v>
      </c>
      <c r="M215">
        <v>6</v>
      </c>
      <c r="N215" t="s">
        <v>38</v>
      </c>
      <c r="O215">
        <v>21</v>
      </c>
      <c r="P215" t="s">
        <v>316</v>
      </c>
      <c r="Q215" t="s">
        <v>139</v>
      </c>
      <c r="R215" t="s">
        <v>140</v>
      </c>
      <c r="S215" t="s">
        <v>524</v>
      </c>
      <c r="T215">
        <v>2000</v>
      </c>
      <c r="U215" t="s">
        <v>57</v>
      </c>
      <c r="V215">
        <v>2981</v>
      </c>
      <c r="W215" t="s">
        <v>115</v>
      </c>
      <c r="X215">
        <v>0</v>
      </c>
      <c r="Y215" t="s">
        <v>44</v>
      </c>
      <c r="Z215" s="2">
        <v>711398.3</v>
      </c>
      <c r="AA215" s="2"/>
      <c r="AB215" s="2">
        <f t="shared" si="9"/>
        <v>711398.3</v>
      </c>
      <c r="AC215" s="2">
        <v>698350.4</v>
      </c>
      <c r="AD215" s="2">
        <v>501118.39</v>
      </c>
      <c r="AE215" s="2">
        <v>474960.39</v>
      </c>
      <c r="AF215" s="2">
        <v>474960.39</v>
      </c>
      <c r="AG215" s="2">
        <v>474960.39</v>
      </c>
      <c r="AH215" s="2">
        <v>474960.39</v>
      </c>
      <c r="AI215" s="2">
        <f t="shared" si="10"/>
        <v>210279.91000000003</v>
      </c>
      <c r="AJ215" s="2">
        <f t="shared" si="11"/>
        <v>236437.91000000003</v>
      </c>
      <c r="AK215">
        <v>0</v>
      </c>
      <c r="AL215" s="2">
        <v>114501.9</v>
      </c>
      <c r="AM215">
        <v>0</v>
      </c>
      <c r="AN215" s="2">
        <v>101454</v>
      </c>
      <c r="AO215" s="2">
        <v>13047.9</v>
      </c>
    </row>
    <row r="216" spans="1:41" hidden="1" x14ac:dyDescent="0.3">
      <c r="A216" t="s">
        <v>45</v>
      </c>
      <c r="B216" t="s">
        <v>46</v>
      </c>
      <c r="C216">
        <v>1</v>
      </c>
      <c r="D216" t="s">
        <v>531</v>
      </c>
      <c r="E216">
        <v>1.3</v>
      </c>
      <c r="F216" t="s">
        <v>534</v>
      </c>
      <c r="G216" t="s">
        <v>32</v>
      </c>
      <c r="H216" t="s">
        <v>33</v>
      </c>
      <c r="I216" t="s">
        <v>100</v>
      </c>
      <c r="J216" t="s">
        <v>101</v>
      </c>
      <c r="K216" t="s">
        <v>102</v>
      </c>
      <c r="L216" t="s">
        <v>103</v>
      </c>
      <c r="M216">
        <v>3</v>
      </c>
      <c r="N216" t="s">
        <v>125</v>
      </c>
      <c r="O216">
        <v>33</v>
      </c>
      <c r="P216" t="s">
        <v>347</v>
      </c>
      <c r="Q216" t="s">
        <v>348</v>
      </c>
      <c r="R216" t="s">
        <v>349</v>
      </c>
      <c r="S216" t="s">
        <v>524</v>
      </c>
      <c r="T216">
        <v>2000</v>
      </c>
      <c r="U216" t="s">
        <v>57</v>
      </c>
      <c r="V216">
        <v>2981</v>
      </c>
      <c r="W216" t="s">
        <v>115</v>
      </c>
      <c r="X216">
        <v>0</v>
      </c>
      <c r="Y216" t="s">
        <v>44</v>
      </c>
      <c r="Z216" s="2">
        <v>138593.1</v>
      </c>
      <c r="AA216" s="2"/>
      <c r="AB216" s="2">
        <f t="shared" si="9"/>
        <v>138593.1</v>
      </c>
      <c r="AC216">
        <v>0</v>
      </c>
      <c r="AD216" s="2">
        <v>1344.42</v>
      </c>
      <c r="AE216" s="2">
        <v>1344.42</v>
      </c>
      <c r="AF216" s="2">
        <v>1344.42</v>
      </c>
      <c r="AG216" s="2">
        <v>1344.42</v>
      </c>
      <c r="AH216" s="2">
        <v>1344.42</v>
      </c>
      <c r="AI216" s="2">
        <f t="shared" si="10"/>
        <v>137248.68</v>
      </c>
      <c r="AJ216" s="2">
        <f t="shared" si="11"/>
        <v>137248.68</v>
      </c>
      <c r="AK216">
        <v>0</v>
      </c>
      <c r="AL216" s="2">
        <v>138593.1</v>
      </c>
      <c r="AM216">
        <v>0</v>
      </c>
      <c r="AN216">
        <v>0</v>
      </c>
      <c r="AO216" s="2">
        <v>138593.1</v>
      </c>
    </row>
    <row r="217" spans="1:41" hidden="1" x14ac:dyDescent="0.3">
      <c r="A217" t="s">
        <v>45</v>
      </c>
      <c r="B217" t="s">
        <v>46</v>
      </c>
      <c r="C217">
        <v>3</v>
      </c>
      <c r="D217" t="s">
        <v>533</v>
      </c>
      <c r="E217">
        <v>3.8</v>
      </c>
      <c r="F217" t="s">
        <v>543</v>
      </c>
      <c r="G217" t="s">
        <v>142</v>
      </c>
      <c r="H217" t="s">
        <v>143</v>
      </c>
      <c r="I217" t="s">
        <v>100</v>
      </c>
      <c r="J217" t="s">
        <v>101</v>
      </c>
      <c r="K217" t="s">
        <v>144</v>
      </c>
      <c r="L217" t="s">
        <v>145</v>
      </c>
      <c r="M217">
        <v>6</v>
      </c>
      <c r="N217" t="s">
        <v>38</v>
      </c>
      <c r="O217">
        <v>49</v>
      </c>
      <c r="P217" t="s">
        <v>146</v>
      </c>
      <c r="Q217" t="s">
        <v>147</v>
      </c>
      <c r="R217" t="s">
        <v>148</v>
      </c>
      <c r="S217" t="s">
        <v>524</v>
      </c>
      <c r="T217">
        <v>2000</v>
      </c>
      <c r="U217" t="s">
        <v>57</v>
      </c>
      <c r="V217">
        <v>2991</v>
      </c>
      <c r="W217" t="s">
        <v>152</v>
      </c>
      <c r="X217">
        <v>0</v>
      </c>
      <c r="Y217" t="s">
        <v>44</v>
      </c>
      <c r="Z217" s="2">
        <v>21624</v>
      </c>
      <c r="AA217" s="2"/>
      <c r="AB217" s="2">
        <f t="shared" si="9"/>
        <v>21624</v>
      </c>
      <c r="AC217" s="2">
        <v>1624</v>
      </c>
      <c r="AD217" s="2">
        <v>4934.3500000000004</v>
      </c>
      <c r="AE217" s="2">
        <v>3542.35</v>
      </c>
      <c r="AF217" s="2">
        <v>3542.35</v>
      </c>
      <c r="AG217" s="2">
        <v>3542.35</v>
      </c>
      <c r="AH217">
        <v>0</v>
      </c>
      <c r="AI217" s="2">
        <f t="shared" si="10"/>
        <v>16689.650000000001</v>
      </c>
      <c r="AJ217" s="2">
        <f t="shared" si="11"/>
        <v>18081.650000000001</v>
      </c>
      <c r="AK217">
        <v>0</v>
      </c>
      <c r="AL217" s="2">
        <v>20000</v>
      </c>
      <c r="AM217">
        <v>0</v>
      </c>
      <c r="AN217">
        <v>0</v>
      </c>
      <c r="AO217" s="2">
        <v>20000</v>
      </c>
    </row>
    <row r="218" spans="1:41" hidden="1" x14ac:dyDescent="0.3">
      <c r="A218" t="s">
        <v>45</v>
      </c>
      <c r="B218" t="s">
        <v>46</v>
      </c>
      <c r="C218">
        <v>1</v>
      </c>
      <c r="D218" t="s">
        <v>531</v>
      </c>
      <c r="E218">
        <v>1.3</v>
      </c>
      <c r="F218" t="s">
        <v>534</v>
      </c>
      <c r="G218" t="s">
        <v>32</v>
      </c>
      <c r="H218" t="s">
        <v>33</v>
      </c>
      <c r="I218" t="s">
        <v>100</v>
      </c>
      <c r="J218" t="s">
        <v>101</v>
      </c>
      <c r="K218" t="s">
        <v>136</v>
      </c>
      <c r="L218" t="s">
        <v>137</v>
      </c>
      <c r="M218">
        <v>6</v>
      </c>
      <c r="N218" t="s">
        <v>38</v>
      </c>
      <c r="O218">
        <v>21</v>
      </c>
      <c r="P218" t="s">
        <v>316</v>
      </c>
      <c r="Q218" t="s">
        <v>139</v>
      </c>
      <c r="R218" t="s">
        <v>140</v>
      </c>
      <c r="S218" t="s">
        <v>524</v>
      </c>
      <c r="T218">
        <v>2000</v>
      </c>
      <c r="U218" t="s">
        <v>57</v>
      </c>
      <c r="V218">
        <v>2991</v>
      </c>
      <c r="W218" t="s">
        <v>152</v>
      </c>
      <c r="X218">
        <v>0</v>
      </c>
      <c r="Y218" t="s">
        <v>44</v>
      </c>
      <c r="Z218" s="2">
        <v>423400</v>
      </c>
      <c r="AA218" s="2"/>
      <c r="AB218" s="2">
        <f t="shared" si="9"/>
        <v>423400</v>
      </c>
      <c r="AC218">
        <v>0</v>
      </c>
      <c r="AD218" s="2">
        <v>423400</v>
      </c>
      <c r="AE218" s="2">
        <v>423400</v>
      </c>
      <c r="AF218" s="2">
        <v>423400</v>
      </c>
      <c r="AG218" s="2">
        <v>423400</v>
      </c>
      <c r="AH218" s="2">
        <v>423400</v>
      </c>
      <c r="AI218" s="2">
        <f t="shared" si="10"/>
        <v>0</v>
      </c>
      <c r="AJ218" s="2">
        <f t="shared" si="11"/>
        <v>0</v>
      </c>
      <c r="AK218" s="2">
        <v>423400</v>
      </c>
      <c r="AL218">
        <v>0</v>
      </c>
      <c r="AM218">
        <v>0</v>
      </c>
      <c r="AN218">
        <v>0</v>
      </c>
      <c r="AO218" s="2">
        <v>423400</v>
      </c>
    </row>
    <row r="219" spans="1:41" hidden="1" x14ac:dyDescent="0.3">
      <c r="A219" t="s">
        <v>45</v>
      </c>
      <c r="B219" t="s">
        <v>46</v>
      </c>
      <c r="C219">
        <v>2</v>
      </c>
      <c r="D219" t="s">
        <v>532</v>
      </c>
      <c r="E219">
        <v>2.2000000000000002</v>
      </c>
      <c r="F219" t="s">
        <v>537</v>
      </c>
      <c r="G219" t="s">
        <v>74</v>
      </c>
      <c r="H219" t="s">
        <v>75</v>
      </c>
      <c r="I219" t="s">
        <v>100</v>
      </c>
      <c r="J219" t="s">
        <v>101</v>
      </c>
      <c r="K219" t="s">
        <v>102</v>
      </c>
      <c r="L219" t="s">
        <v>103</v>
      </c>
      <c r="M219">
        <v>2</v>
      </c>
      <c r="N219" t="s">
        <v>104</v>
      </c>
      <c r="O219">
        <v>36</v>
      </c>
      <c r="P219" t="s">
        <v>105</v>
      </c>
      <c r="Q219" t="s">
        <v>106</v>
      </c>
      <c r="R219" t="s">
        <v>107</v>
      </c>
      <c r="S219" t="s">
        <v>524</v>
      </c>
      <c r="T219">
        <v>3000</v>
      </c>
      <c r="U219" t="s">
        <v>42</v>
      </c>
      <c r="V219">
        <v>3111</v>
      </c>
      <c r="W219" t="s">
        <v>116</v>
      </c>
      <c r="X219">
        <v>0</v>
      </c>
      <c r="Y219" t="s">
        <v>44</v>
      </c>
      <c r="Z219" s="2">
        <v>224540000</v>
      </c>
      <c r="AA219" s="2"/>
      <c r="AB219" s="2">
        <f t="shared" si="9"/>
        <v>224540000</v>
      </c>
      <c r="AC219" s="2">
        <v>180000000</v>
      </c>
      <c r="AD219" s="2">
        <v>164292439.86000001</v>
      </c>
      <c r="AE219" s="2">
        <v>164292439.86000001</v>
      </c>
      <c r="AF219" s="2">
        <v>164292439.86000001</v>
      </c>
      <c r="AG219" s="2">
        <v>164253404.69999999</v>
      </c>
      <c r="AH219" s="2">
        <v>164219753.69999999</v>
      </c>
      <c r="AI219" s="2">
        <f t="shared" si="10"/>
        <v>60247560.139999986</v>
      </c>
      <c r="AJ219" s="2">
        <f t="shared" si="11"/>
        <v>60247560.139999986</v>
      </c>
      <c r="AK219" s="2">
        <v>1540000</v>
      </c>
      <c r="AL219" s="2">
        <v>43000000</v>
      </c>
      <c r="AM219">
        <v>0</v>
      </c>
      <c r="AN219">
        <v>0</v>
      </c>
      <c r="AO219" s="2">
        <v>44540000</v>
      </c>
    </row>
    <row r="220" spans="1:41" hidden="1" x14ac:dyDescent="0.3">
      <c r="A220" t="s">
        <v>45</v>
      </c>
      <c r="B220" t="s">
        <v>46</v>
      </c>
      <c r="C220">
        <v>1</v>
      </c>
      <c r="D220" t="s">
        <v>531</v>
      </c>
      <c r="E220">
        <v>1.3</v>
      </c>
      <c r="F220" t="s">
        <v>534</v>
      </c>
      <c r="G220" t="s">
        <v>32</v>
      </c>
      <c r="H220" t="s">
        <v>33</v>
      </c>
      <c r="I220" t="s">
        <v>100</v>
      </c>
      <c r="J220" t="s">
        <v>101</v>
      </c>
      <c r="K220" t="s">
        <v>136</v>
      </c>
      <c r="L220" t="s">
        <v>137</v>
      </c>
      <c r="M220">
        <v>6</v>
      </c>
      <c r="N220" t="s">
        <v>38</v>
      </c>
      <c r="O220">
        <v>21</v>
      </c>
      <c r="P220" t="s">
        <v>316</v>
      </c>
      <c r="Q220" t="s">
        <v>139</v>
      </c>
      <c r="R220" t="s">
        <v>140</v>
      </c>
      <c r="S220" t="s">
        <v>524</v>
      </c>
      <c r="T220">
        <v>3000</v>
      </c>
      <c r="U220" t="s">
        <v>42</v>
      </c>
      <c r="V220">
        <v>3111</v>
      </c>
      <c r="W220" t="s">
        <v>116</v>
      </c>
      <c r="X220">
        <v>0</v>
      </c>
      <c r="Y220" t="s">
        <v>44</v>
      </c>
      <c r="Z220" s="2">
        <v>5820000</v>
      </c>
      <c r="AA220" s="2"/>
      <c r="AB220" s="2">
        <f t="shared" si="9"/>
        <v>5820000</v>
      </c>
      <c r="AC220" s="2">
        <v>5820000</v>
      </c>
      <c r="AD220" s="2">
        <v>4469727.99</v>
      </c>
      <c r="AE220" s="2">
        <v>4469727.99</v>
      </c>
      <c r="AF220" s="2">
        <v>4118491.99</v>
      </c>
      <c r="AG220" s="2">
        <v>4118491.99</v>
      </c>
      <c r="AH220" s="2">
        <v>4118491.99</v>
      </c>
      <c r="AI220" s="2">
        <f t="shared" si="10"/>
        <v>1350272.0099999998</v>
      </c>
      <c r="AJ220" s="2">
        <f t="shared" si="11"/>
        <v>1350272.0099999998</v>
      </c>
      <c r="AK220">
        <v>0</v>
      </c>
      <c r="AL220">
        <v>0</v>
      </c>
      <c r="AM220">
        <v>0</v>
      </c>
      <c r="AN220">
        <v>0</v>
      </c>
      <c r="AO220">
        <v>0</v>
      </c>
    </row>
    <row r="221" spans="1:41" hidden="1" x14ac:dyDescent="0.3">
      <c r="A221" t="s">
        <v>45</v>
      </c>
      <c r="B221" t="s">
        <v>46</v>
      </c>
      <c r="C221">
        <v>2</v>
      </c>
      <c r="D221" t="s">
        <v>532</v>
      </c>
      <c r="E221">
        <v>2.2000000000000002</v>
      </c>
      <c r="F221" t="s">
        <v>537</v>
      </c>
      <c r="G221" t="s">
        <v>400</v>
      </c>
      <c r="H221" t="s">
        <v>401</v>
      </c>
      <c r="I221" t="s">
        <v>100</v>
      </c>
      <c r="J221" t="s">
        <v>101</v>
      </c>
      <c r="K221" t="s">
        <v>102</v>
      </c>
      <c r="L221" t="s">
        <v>103</v>
      </c>
      <c r="M221">
        <v>3</v>
      </c>
      <c r="N221" t="s">
        <v>125</v>
      </c>
      <c r="O221">
        <v>34</v>
      </c>
      <c r="P221" t="s">
        <v>402</v>
      </c>
      <c r="Q221" t="s">
        <v>403</v>
      </c>
      <c r="R221" t="s">
        <v>404</v>
      </c>
      <c r="S221" t="s">
        <v>524</v>
      </c>
      <c r="T221">
        <v>3000</v>
      </c>
      <c r="U221" t="s">
        <v>42</v>
      </c>
      <c r="V221">
        <v>3111</v>
      </c>
      <c r="W221" t="s">
        <v>116</v>
      </c>
      <c r="X221">
        <v>0</v>
      </c>
      <c r="Y221" t="s">
        <v>44</v>
      </c>
      <c r="Z221" s="2">
        <v>15452580.07</v>
      </c>
      <c r="AA221" s="2"/>
      <c r="AB221" s="2">
        <f t="shared" si="9"/>
        <v>15452580.07</v>
      </c>
      <c r="AC221" s="2">
        <v>8000000</v>
      </c>
      <c r="AD221">
        <v>0</v>
      </c>
      <c r="AE221">
        <v>0</v>
      </c>
      <c r="AF221">
        <v>0</v>
      </c>
      <c r="AG221">
        <v>0</v>
      </c>
      <c r="AH221">
        <v>0</v>
      </c>
      <c r="AI221" s="2">
        <f t="shared" si="10"/>
        <v>15452580.07</v>
      </c>
      <c r="AJ221" s="2">
        <f t="shared" si="11"/>
        <v>15452580.07</v>
      </c>
      <c r="AK221" s="2">
        <v>7452580.0700000003</v>
      </c>
      <c r="AL221">
        <v>0</v>
      </c>
      <c r="AM221">
        <v>0</v>
      </c>
      <c r="AN221">
        <v>0</v>
      </c>
      <c r="AO221" s="2">
        <v>7452580.0700000003</v>
      </c>
    </row>
    <row r="222" spans="1:41" hidden="1" x14ac:dyDescent="0.3">
      <c r="A222" t="s">
        <v>459</v>
      </c>
      <c r="B222" t="s">
        <v>460</v>
      </c>
      <c r="C222">
        <v>2</v>
      </c>
      <c r="D222" t="s">
        <v>532</v>
      </c>
      <c r="E222">
        <v>2.2000000000000002</v>
      </c>
      <c r="F222" t="s">
        <v>537</v>
      </c>
      <c r="G222" t="s">
        <v>400</v>
      </c>
      <c r="H222" t="s">
        <v>401</v>
      </c>
      <c r="I222" t="s">
        <v>100</v>
      </c>
      <c r="J222" t="s">
        <v>101</v>
      </c>
      <c r="K222" t="s">
        <v>102</v>
      </c>
      <c r="L222" t="s">
        <v>103</v>
      </c>
      <c r="M222">
        <v>3</v>
      </c>
      <c r="N222" t="s">
        <v>125</v>
      </c>
      <c r="O222">
        <v>34</v>
      </c>
      <c r="P222" t="s">
        <v>402</v>
      </c>
      <c r="Q222" t="s">
        <v>403</v>
      </c>
      <c r="R222" t="s">
        <v>404</v>
      </c>
      <c r="S222" t="s">
        <v>524</v>
      </c>
      <c r="T222">
        <v>3000</v>
      </c>
      <c r="U222" t="s">
        <v>42</v>
      </c>
      <c r="V222">
        <v>3111</v>
      </c>
      <c r="W222" t="s">
        <v>116</v>
      </c>
      <c r="X222">
        <v>0</v>
      </c>
      <c r="Y222" t="s">
        <v>44</v>
      </c>
      <c r="Z222" s="2">
        <v>87267283.930000007</v>
      </c>
      <c r="AA222" s="2"/>
      <c r="AB222" s="2">
        <f t="shared" si="9"/>
        <v>87267283.930000007</v>
      </c>
      <c r="AC222" s="2">
        <v>75088733.549999997</v>
      </c>
      <c r="AD222" s="2">
        <v>65042339</v>
      </c>
      <c r="AE222" s="2">
        <v>65042339</v>
      </c>
      <c r="AF222" s="2">
        <v>65042339</v>
      </c>
      <c r="AG222" s="2">
        <v>65042339</v>
      </c>
      <c r="AH222" s="2">
        <v>65042339</v>
      </c>
      <c r="AI222" s="2">
        <f t="shared" si="10"/>
        <v>22224944.930000007</v>
      </c>
      <c r="AJ222" s="2">
        <f t="shared" si="11"/>
        <v>22224944.930000007</v>
      </c>
      <c r="AK222" s="2">
        <v>12178550.380000001</v>
      </c>
      <c r="AL222">
        <v>0</v>
      </c>
      <c r="AM222">
        <v>0</v>
      </c>
      <c r="AN222">
        <v>0</v>
      </c>
      <c r="AO222" s="2">
        <v>12178550.380000001</v>
      </c>
    </row>
    <row r="223" spans="1:41" hidden="1" x14ac:dyDescent="0.3">
      <c r="A223" t="s">
        <v>45</v>
      </c>
      <c r="B223" t="s">
        <v>46</v>
      </c>
      <c r="C223">
        <v>3</v>
      </c>
      <c r="D223" t="s">
        <v>533</v>
      </c>
      <c r="E223">
        <v>3.8</v>
      </c>
      <c r="F223" t="s">
        <v>543</v>
      </c>
      <c r="G223" t="s">
        <v>142</v>
      </c>
      <c r="H223" t="s">
        <v>143</v>
      </c>
      <c r="I223" t="s">
        <v>100</v>
      </c>
      <c r="J223" t="s">
        <v>101</v>
      </c>
      <c r="K223" t="s">
        <v>144</v>
      </c>
      <c r="L223" t="s">
        <v>145</v>
      </c>
      <c r="M223">
        <v>6</v>
      </c>
      <c r="N223" t="s">
        <v>38</v>
      </c>
      <c r="O223">
        <v>49</v>
      </c>
      <c r="P223" t="s">
        <v>146</v>
      </c>
      <c r="Q223" t="s">
        <v>147</v>
      </c>
      <c r="R223" t="s">
        <v>148</v>
      </c>
      <c r="S223" t="s">
        <v>524</v>
      </c>
      <c r="T223">
        <v>3000</v>
      </c>
      <c r="U223" t="s">
        <v>42</v>
      </c>
      <c r="V223">
        <v>3141</v>
      </c>
      <c r="W223" t="s">
        <v>153</v>
      </c>
      <c r="X223">
        <v>0</v>
      </c>
      <c r="Y223" t="s">
        <v>44</v>
      </c>
      <c r="Z223" s="2">
        <v>2000000</v>
      </c>
      <c r="AA223" s="2"/>
      <c r="AB223" s="2">
        <f t="shared" si="9"/>
        <v>2000000</v>
      </c>
      <c r="AC223" s="2">
        <v>1000000</v>
      </c>
      <c r="AD223" s="2">
        <v>1286437.68</v>
      </c>
      <c r="AE223" s="2">
        <v>1286437.68</v>
      </c>
      <c r="AF223" s="2">
        <v>1286437.68</v>
      </c>
      <c r="AG223" s="2">
        <v>773202.64</v>
      </c>
      <c r="AH223" s="2">
        <v>773202.64</v>
      </c>
      <c r="AI223" s="2">
        <f t="shared" si="10"/>
        <v>713562.32000000007</v>
      </c>
      <c r="AJ223" s="2">
        <f t="shared" si="11"/>
        <v>713562.32000000007</v>
      </c>
      <c r="AK223">
        <v>0</v>
      </c>
      <c r="AL223" s="2">
        <v>1000000</v>
      </c>
      <c r="AM223">
        <v>0</v>
      </c>
      <c r="AN223">
        <v>0</v>
      </c>
      <c r="AO223" s="2">
        <v>1000000</v>
      </c>
    </row>
    <row r="224" spans="1:41" hidden="1" x14ac:dyDescent="0.3">
      <c r="A224" t="s">
        <v>45</v>
      </c>
      <c r="B224" t="s">
        <v>46</v>
      </c>
      <c r="C224">
        <v>1</v>
      </c>
      <c r="D224" t="s">
        <v>531</v>
      </c>
      <c r="E224">
        <v>1.3</v>
      </c>
      <c r="F224" t="s">
        <v>534</v>
      </c>
      <c r="G224" t="s">
        <v>32</v>
      </c>
      <c r="H224" t="s">
        <v>33</v>
      </c>
      <c r="I224" t="s">
        <v>100</v>
      </c>
      <c r="J224" t="s">
        <v>101</v>
      </c>
      <c r="K224" t="s">
        <v>136</v>
      </c>
      <c r="L224" t="s">
        <v>137</v>
      </c>
      <c r="M224">
        <v>6</v>
      </c>
      <c r="N224" t="s">
        <v>38</v>
      </c>
      <c r="O224">
        <v>21</v>
      </c>
      <c r="P224" t="s">
        <v>316</v>
      </c>
      <c r="Q224" t="s">
        <v>139</v>
      </c>
      <c r="R224" t="s">
        <v>140</v>
      </c>
      <c r="S224" t="s">
        <v>524</v>
      </c>
      <c r="T224">
        <v>3000</v>
      </c>
      <c r="U224" t="s">
        <v>42</v>
      </c>
      <c r="V224">
        <v>3141</v>
      </c>
      <c r="W224" t="s">
        <v>153</v>
      </c>
      <c r="X224">
        <v>0</v>
      </c>
      <c r="Y224" t="s">
        <v>44</v>
      </c>
      <c r="Z224" s="2">
        <v>720000</v>
      </c>
      <c r="AA224" s="2"/>
      <c r="AB224" s="2">
        <f t="shared" si="9"/>
        <v>720000</v>
      </c>
      <c r="AC224" s="2">
        <v>720000</v>
      </c>
      <c r="AD224" s="2">
        <v>522000</v>
      </c>
      <c r="AE224" s="2">
        <v>522000</v>
      </c>
      <c r="AF224" s="2">
        <v>370420.94</v>
      </c>
      <c r="AG224" s="2">
        <v>370420.94</v>
      </c>
      <c r="AH224" s="2">
        <v>324095.55</v>
      </c>
      <c r="AI224" s="2">
        <f t="shared" si="10"/>
        <v>198000</v>
      </c>
      <c r="AJ224" s="2">
        <f t="shared" si="11"/>
        <v>198000</v>
      </c>
      <c r="AK224">
        <v>0</v>
      </c>
      <c r="AL224">
        <v>0</v>
      </c>
      <c r="AM224">
        <v>0</v>
      </c>
      <c r="AN224">
        <v>0</v>
      </c>
      <c r="AO224">
        <v>0</v>
      </c>
    </row>
    <row r="225" spans="1:41" hidden="1" x14ac:dyDescent="0.3">
      <c r="A225" t="s">
        <v>45</v>
      </c>
      <c r="B225" t="s">
        <v>46</v>
      </c>
      <c r="C225">
        <v>3</v>
      </c>
      <c r="D225" t="s">
        <v>533</v>
      </c>
      <c r="E225">
        <v>3.8</v>
      </c>
      <c r="F225" t="s">
        <v>543</v>
      </c>
      <c r="G225" t="s">
        <v>142</v>
      </c>
      <c r="H225" t="s">
        <v>143</v>
      </c>
      <c r="I225" t="s">
        <v>100</v>
      </c>
      <c r="J225" t="s">
        <v>101</v>
      </c>
      <c r="K225" t="s">
        <v>144</v>
      </c>
      <c r="L225" t="s">
        <v>145</v>
      </c>
      <c r="M225">
        <v>6</v>
      </c>
      <c r="N225" t="s">
        <v>38</v>
      </c>
      <c r="O225">
        <v>49</v>
      </c>
      <c r="P225" t="s">
        <v>146</v>
      </c>
      <c r="Q225" t="s">
        <v>147</v>
      </c>
      <c r="R225" t="s">
        <v>148</v>
      </c>
      <c r="S225" t="s">
        <v>524</v>
      </c>
      <c r="T225">
        <v>3000</v>
      </c>
      <c r="U225" t="s">
        <v>42</v>
      </c>
      <c r="V225">
        <v>3151</v>
      </c>
      <c r="W225" t="s">
        <v>154</v>
      </c>
      <c r="X225">
        <v>0</v>
      </c>
      <c r="Y225" t="s">
        <v>44</v>
      </c>
      <c r="Z225">
        <v>0</v>
      </c>
      <c r="AB225" s="2">
        <f t="shared" si="9"/>
        <v>0</v>
      </c>
      <c r="AC225">
        <v>0</v>
      </c>
      <c r="AD225">
        <v>0</v>
      </c>
      <c r="AE225">
        <v>0</v>
      </c>
      <c r="AF225">
        <v>0</v>
      </c>
      <c r="AG225">
        <v>0</v>
      </c>
      <c r="AH225">
        <v>0</v>
      </c>
      <c r="AI225" s="2">
        <f t="shared" si="10"/>
        <v>0</v>
      </c>
      <c r="AJ225" s="2">
        <f t="shared" si="11"/>
        <v>0</v>
      </c>
      <c r="AK225">
        <v>0</v>
      </c>
      <c r="AL225">
        <v>0</v>
      </c>
      <c r="AM225">
        <v>0</v>
      </c>
      <c r="AN225">
        <v>0</v>
      </c>
      <c r="AO225">
        <v>0</v>
      </c>
    </row>
    <row r="226" spans="1:41" hidden="1" x14ac:dyDescent="0.3">
      <c r="A226" t="s">
        <v>45</v>
      </c>
      <c r="B226" t="s">
        <v>46</v>
      </c>
      <c r="C226">
        <v>3</v>
      </c>
      <c r="D226" t="s">
        <v>533</v>
      </c>
      <c r="E226">
        <v>3.8</v>
      </c>
      <c r="F226" t="s">
        <v>543</v>
      </c>
      <c r="G226" t="s">
        <v>142</v>
      </c>
      <c r="H226" t="s">
        <v>143</v>
      </c>
      <c r="I226" t="s">
        <v>100</v>
      </c>
      <c r="J226" t="s">
        <v>101</v>
      </c>
      <c r="K226" t="s">
        <v>144</v>
      </c>
      <c r="L226" t="s">
        <v>145</v>
      </c>
      <c r="M226">
        <v>6</v>
      </c>
      <c r="N226" t="s">
        <v>38</v>
      </c>
      <c r="O226">
        <v>49</v>
      </c>
      <c r="P226" t="s">
        <v>146</v>
      </c>
      <c r="Q226" t="s">
        <v>147</v>
      </c>
      <c r="R226" t="s">
        <v>148</v>
      </c>
      <c r="S226" t="s">
        <v>524</v>
      </c>
      <c r="T226">
        <v>3000</v>
      </c>
      <c r="U226" t="s">
        <v>42</v>
      </c>
      <c r="V226">
        <v>3161</v>
      </c>
      <c r="W226" t="s">
        <v>155</v>
      </c>
      <c r="X226">
        <v>0</v>
      </c>
      <c r="Y226" t="s">
        <v>44</v>
      </c>
      <c r="Z226" s="2">
        <v>123522.4</v>
      </c>
      <c r="AA226" s="2"/>
      <c r="AB226" s="2">
        <f t="shared" si="9"/>
        <v>123522.4</v>
      </c>
      <c r="AC226" s="2">
        <v>1000000</v>
      </c>
      <c r="AD226" s="2">
        <v>90201.600000000006</v>
      </c>
      <c r="AE226" s="2">
        <v>90201.600000000006</v>
      </c>
      <c r="AF226" s="2">
        <v>88007.92</v>
      </c>
      <c r="AG226" s="2">
        <v>71257.52</v>
      </c>
      <c r="AH226" s="2">
        <v>71257.52</v>
      </c>
      <c r="AI226" s="2">
        <f t="shared" si="10"/>
        <v>33320.799999999988</v>
      </c>
      <c r="AJ226" s="2">
        <f t="shared" si="11"/>
        <v>33320.799999999988</v>
      </c>
      <c r="AK226">
        <v>0</v>
      </c>
      <c r="AL226" s="2">
        <v>6435022.4000000004</v>
      </c>
      <c r="AM226">
        <v>0</v>
      </c>
      <c r="AN226" s="2">
        <v>7311500</v>
      </c>
      <c r="AO226" s="2">
        <v>-876477.6</v>
      </c>
    </row>
    <row r="227" spans="1:41" hidden="1" x14ac:dyDescent="0.3">
      <c r="A227" t="s">
        <v>45</v>
      </c>
      <c r="B227" t="s">
        <v>46</v>
      </c>
      <c r="C227">
        <v>1</v>
      </c>
      <c r="D227" t="s">
        <v>531</v>
      </c>
      <c r="E227">
        <v>1.7</v>
      </c>
      <c r="F227" t="s">
        <v>535</v>
      </c>
      <c r="G227" t="s">
        <v>220</v>
      </c>
      <c r="H227" t="s">
        <v>221</v>
      </c>
      <c r="I227" t="s">
        <v>49</v>
      </c>
      <c r="J227" t="s">
        <v>50</v>
      </c>
      <c r="K227" t="s">
        <v>222</v>
      </c>
      <c r="L227" t="s">
        <v>223</v>
      </c>
      <c r="M227">
        <v>7</v>
      </c>
      <c r="N227" t="s">
        <v>224</v>
      </c>
      <c r="O227">
        <v>41</v>
      </c>
      <c r="P227" t="s">
        <v>230</v>
      </c>
      <c r="Q227" t="s">
        <v>226</v>
      </c>
      <c r="R227" t="s">
        <v>227</v>
      </c>
      <c r="S227" t="s">
        <v>524</v>
      </c>
      <c r="T227">
        <v>3000</v>
      </c>
      <c r="U227" t="s">
        <v>42</v>
      </c>
      <c r="V227">
        <v>3161</v>
      </c>
      <c r="W227" t="s">
        <v>155</v>
      </c>
      <c r="X227">
        <v>0</v>
      </c>
      <c r="Y227" t="s">
        <v>44</v>
      </c>
      <c r="Z227" s="2">
        <v>230000</v>
      </c>
      <c r="AA227" s="2"/>
      <c r="AB227" s="2">
        <f t="shared" si="9"/>
        <v>230000</v>
      </c>
      <c r="AC227" s="2">
        <v>230000</v>
      </c>
      <c r="AD227" s="2">
        <v>163881.9</v>
      </c>
      <c r="AE227" s="2">
        <v>163881.9</v>
      </c>
      <c r="AF227" s="2">
        <v>127463.7</v>
      </c>
      <c r="AG227" s="2">
        <v>127463.7</v>
      </c>
      <c r="AH227" s="2">
        <v>127463.7</v>
      </c>
      <c r="AI227" s="2">
        <f t="shared" si="10"/>
        <v>66118.100000000006</v>
      </c>
      <c r="AJ227" s="2">
        <f t="shared" si="11"/>
        <v>66118.100000000006</v>
      </c>
      <c r="AK227">
        <v>0</v>
      </c>
      <c r="AL227">
        <v>0</v>
      </c>
      <c r="AM227">
        <v>0</v>
      </c>
      <c r="AN227">
        <v>0</v>
      </c>
      <c r="AO227">
        <v>0</v>
      </c>
    </row>
    <row r="228" spans="1:41" hidden="1" x14ac:dyDescent="0.3">
      <c r="A228" t="s">
        <v>45</v>
      </c>
      <c r="B228" t="s">
        <v>46</v>
      </c>
      <c r="C228">
        <v>1</v>
      </c>
      <c r="D228" t="s">
        <v>531</v>
      </c>
      <c r="E228">
        <v>1.3</v>
      </c>
      <c r="F228" t="s">
        <v>534</v>
      </c>
      <c r="G228" t="s">
        <v>32</v>
      </c>
      <c r="H228" t="s">
        <v>33</v>
      </c>
      <c r="I228" t="s">
        <v>100</v>
      </c>
      <c r="J228" t="s">
        <v>101</v>
      </c>
      <c r="K228" t="s">
        <v>136</v>
      </c>
      <c r="L228" t="s">
        <v>137</v>
      </c>
      <c r="M228">
        <v>6</v>
      </c>
      <c r="N228" t="s">
        <v>38</v>
      </c>
      <c r="O228">
        <v>21</v>
      </c>
      <c r="P228" t="s">
        <v>316</v>
      </c>
      <c r="Q228" t="s">
        <v>139</v>
      </c>
      <c r="R228" t="s">
        <v>140</v>
      </c>
      <c r="S228" t="s">
        <v>524</v>
      </c>
      <c r="T228">
        <v>3000</v>
      </c>
      <c r="U228" t="s">
        <v>42</v>
      </c>
      <c r="V228">
        <v>3161</v>
      </c>
      <c r="W228" t="s">
        <v>155</v>
      </c>
      <c r="X228">
        <v>0</v>
      </c>
      <c r="Y228" t="s">
        <v>44</v>
      </c>
      <c r="Z228" s="2">
        <v>2700000</v>
      </c>
      <c r="AA228" s="2"/>
      <c r="AB228" s="2">
        <f t="shared" si="9"/>
        <v>2700000</v>
      </c>
      <c r="AC228" s="2">
        <v>2700000</v>
      </c>
      <c r="AD228" s="2">
        <v>1835584</v>
      </c>
      <c r="AE228" s="2">
        <v>1835584</v>
      </c>
      <c r="AF228" s="2">
        <v>1234530</v>
      </c>
      <c r="AG228" s="2">
        <v>1097360</v>
      </c>
      <c r="AH228" s="2">
        <v>1097360</v>
      </c>
      <c r="AI228" s="2">
        <f t="shared" si="10"/>
        <v>864416</v>
      </c>
      <c r="AJ228" s="2">
        <f t="shared" si="11"/>
        <v>864416</v>
      </c>
      <c r="AK228">
        <v>0</v>
      </c>
      <c r="AL228">
        <v>0</v>
      </c>
      <c r="AM228">
        <v>0</v>
      </c>
      <c r="AN228">
        <v>0</v>
      </c>
      <c r="AO228">
        <v>0</v>
      </c>
    </row>
    <row r="229" spans="1:41" hidden="1" x14ac:dyDescent="0.3">
      <c r="A229" t="s">
        <v>45</v>
      </c>
      <c r="B229" t="s">
        <v>46</v>
      </c>
      <c r="C229">
        <v>3</v>
      </c>
      <c r="D229" t="s">
        <v>533</v>
      </c>
      <c r="E229">
        <v>3.8</v>
      </c>
      <c r="F229" t="s">
        <v>543</v>
      </c>
      <c r="G229" t="s">
        <v>142</v>
      </c>
      <c r="H229" t="s">
        <v>143</v>
      </c>
      <c r="I229" t="s">
        <v>100</v>
      </c>
      <c r="J229" t="s">
        <v>101</v>
      </c>
      <c r="K229" t="s">
        <v>144</v>
      </c>
      <c r="L229" t="s">
        <v>145</v>
      </c>
      <c r="M229">
        <v>6</v>
      </c>
      <c r="N229" t="s">
        <v>38</v>
      </c>
      <c r="O229">
        <v>49</v>
      </c>
      <c r="P229" t="s">
        <v>146</v>
      </c>
      <c r="Q229" t="s">
        <v>147</v>
      </c>
      <c r="R229" t="s">
        <v>148</v>
      </c>
      <c r="S229" t="s">
        <v>524</v>
      </c>
      <c r="T229">
        <v>3000</v>
      </c>
      <c r="U229" t="s">
        <v>42</v>
      </c>
      <c r="V229">
        <v>3171</v>
      </c>
      <c r="W229" t="s">
        <v>156</v>
      </c>
      <c r="X229">
        <v>0</v>
      </c>
      <c r="Y229" t="s">
        <v>44</v>
      </c>
      <c r="Z229" s="2">
        <v>20000</v>
      </c>
      <c r="AA229" s="2"/>
      <c r="AB229" s="2">
        <f t="shared" si="9"/>
        <v>20000</v>
      </c>
      <c r="AC229">
        <v>0</v>
      </c>
      <c r="AD229" s="2">
        <v>16008</v>
      </c>
      <c r="AE229" s="2">
        <v>16008</v>
      </c>
      <c r="AF229" s="2">
        <v>16008</v>
      </c>
      <c r="AG229">
        <v>0</v>
      </c>
      <c r="AH229">
        <v>0</v>
      </c>
      <c r="AI229" s="2">
        <f t="shared" si="10"/>
        <v>3992</v>
      </c>
      <c r="AJ229" s="2">
        <f t="shared" si="11"/>
        <v>3992</v>
      </c>
      <c r="AK229">
        <v>0</v>
      </c>
      <c r="AL229" s="2">
        <v>20000</v>
      </c>
      <c r="AM229">
        <v>0</v>
      </c>
      <c r="AN229">
        <v>0</v>
      </c>
      <c r="AO229" s="2">
        <v>20000</v>
      </c>
    </row>
    <row r="230" spans="1:41" hidden="1" x14ac:dyDescent="0.3">
      <c r="A230" t="s">
        <v>45</v>
      </c>
      <c r="B230" t="s">
        <v>46</v>
      </c>
      <c r="C230">
        <v>3</v>
      </c>
      <c r="D230" t="s">
        <v>533</v>
      </c>
      <c r="E230">
        <v>3.8</v>
      </c>
      <c r="F230" t="s">
        <v>543</v>
      </c>
      <c r="G230" t="s">
        <v>142</v>
      </c>
      <c r="H230" t="s">
        <v>143</v>
      </c>
      <c r="I230" t="s">
        <v>100</v>
      </c>
      <c r="J230" t="s">
        <v>101</v>
      </c>
      <c r="K230" t="s">
        <v>144</v>
      </c>
      <c r="L230" t="s">
        <v>145</v>
      </c>
      <c r="M230">
        <v>6</v>
      </c>
      <c r="N230" t="s">
        <v>38</v>
      </c>
      <c r="O230">
        <v>49</v>
      </c>
      <c r="P230" t="s">
        <v>146</v>
      </c>
      <c r="Q230" t="s">
        <v>147</v>
      </c>
      <c r="R230" t="s">
        <v>148</v>
      </c>
      <c r="S230" t="s">
        <v>524</v>
      </c>
      <c r="T230">
        <v>3000</v>
      </c>
      <c r="U230" t="s">
        <v>42</v>
      </c>
      <c r="V230">
        <v>3181</v>
      </c>
      <c r="W230" t="s">
        <v>157</v>
      </c>
      <c r="X230">
        <v>0</v>
      </c>
      <c r="Y230" t="s">
        <v>44</v>
      </c>
      <c r="Z230" s="2">
        <v>1500</v>
      </c>
      <c r="AA230" s="2"/>
      <c r="AB230" s="2">
        <f t="shared" si="9"/>
        <v>1500</v>
      </c>
      <c r="AC230">
        <v>0</v>
      </c>
      <c r="AD230" s="2">
        <v>1158.31</v>
      </c>
      <c r="AE230" s="2">
        <v>1158.31</v>
      </c>
      <c r="AF230" s="2">
        <v>1158.31</v>
      </c>
      <c r="AG230" s="2">
        <v>1158.31</v>
      </c>
      <c r="AH230" s="2">
        <v>1158.31</v>
      </c>
      <c r="AI230" s="2">
        <f t="shared" si="10"/>
        <v>341.69000000000005</v>
      </c>
      <c r="AJ230" s="2">
        <f t="shared" si="11"/>
        <v>341.69000000000005</v>
      </c>
      <c r="AK230">
        <v>0</v>
      </c>
      <c r="AL230" s="2">
        <v>1500</v>
      </c>
      <c r="AM230">
        <v>0</v>
      </c>
      <c r="AN230">
        <v>0</v>
      </c>
      <c r="AO230" s="2">
        <v>1500</v>
      </c>
    </row>
    <row r="231" spans="1:41" hidden="1" x14ac:dyDescent="0.3">
      <c r="A231" t="s">
        <v>45</v>
      </c>
      <c r="B231" t="s">
        <v>46</v>
      </c>
      <c r="C231">
        <v>1</v>
      </c>
      <c r="D231" t="s">
        <v>531</v>
      </c>
      <c r="E231">
        <v>1.7</v>
      </c>
      <c r="F231" t="s">
        <v>535</v>
      </c>
      <c r="G231" t="s">
        <v>220</v>
      </c>
      <c r="H231" t="s">
        <v>221</v>
      </c>
      <c r="I231" t="s">
        <v>49</v>
      </c>
      <c r="J231" t="s">
        <v>50</v>
      </c>
      <c r="K231" t="s">
        <v>222</v>
      </c>
      <c r="L231" t="s">
        <v>223</v>
      </c>
      <c r="M231">
        <v>7</v>
      </c>
      <c r="N231" t="s">
        <v>224</v>
      </c>
      <c r="O231">
        <v>40</v>
      </c>
      <c r="P231" t="s">
        <v>225</v>
      </c>
      <c r="Q231" t="s">
        <v>226</v>
      </c>
      <c r="R231" t="s">
        <v>227</v>
      </c>
      <c r="S231" t="s">
        <v>524</v>
      </c>
      <c r="T231">
        <v>3000</v>
      </c>
      <c r="U231" t="s">
        <v>42</v>
      </c>
      <c r="V231">
        <v>3181</v>
      </c>
      <c r="W231" t="s">
        <v>157</v>
      </c>
      <c r="X231">
        <v>0</v>
      </c>
      <c r="Y231" t="s">
        <v>44</v>
      </c>
      <c r="Z231" s="2">
        <v>10000</v>
      </c>
      <c r="AA231" s="2"/>
      <c r="AB231" s="2">
        <f t="shared" si="9"/>
        <v>10000</v>
      </c>
      <c r="AC231" s="2">
        <v>10000</v>
      </c>
      <c r="AD231" s="2">
        <v>1093.76</v>
      </c>
      <c r="AE231" s="2">
        <v>1093.76</v>
      </c>
      <c r="AF231" s="2">
        <v>1093.76</v>
      </c>
      <c r="AG231" s="2">
        <v>1093.76</v>
      </c>
      <c r="AH231" s="2">
        <v>1093.76</v>
      </c>
      <c r="AI231" s="2">
        <f t="shared" si="10"/>
        <v>8906.24</v>
      </c>
      <c r="AJ231" s="2">
        <f t="shared" si="11"/>
        <v>8906.24</v>
      </c>
      <c r="AK231">
        <v>0</v>
      </c>
      <c r="AL231">
        <v>0</v>
      </c>
      <c r="AM231">
        <v>0</v>
      </c>
      <c r="AN231">
        <v>0</v>
      </c>
      <c r="AO231">
        <v>0</v>
      </c>
    </row>
    <row r="232" spans="1:41" hidden="1" x14ac:dyDescent="0.3">
      <c r="A232" t="s">
        <v>45</v>
      </c>
      <c r="B232" t="s">
        <v>46</v>
      </c>
      <c r="C232">
        <v>1</v>
      </c>
      <c r="D232" t="s">
        <v>531</v>
      </c>
      <c r="E232">
        <v>1.3</v>
      </c>
      <c r="F232" t="s">
        <v>534</v>
      </c>
      <c r="G232" t="s">
        <v>32</v>
      </c>
      <c r="H232" t="s">
        <v>33</v>
      </c>
      <c r="I232" t="s">
        <v>34</v>
      </c>
      <c r="J232" t="s">
        <v>35</v>
      </c>
      <c r="K232" t="s">
        <v>36</v>
      </c>
      <c r="L232" t="s">
        <v>37</v>
      </c>
      <c r="M232">
        <v>6</v>
      </c>
      <c r="N232" t="s">
        <v>38</v>
      </c>
      <c r="O232">
        <v>18</v>
      </c>
      <c r="P232" t="s">
        <v>252</v>
      </c>
      <c r="Q232" t="s">
        <v>253</v>
      </c>
      <c r="R232" t="s">
        <v>254</v>
      </c>
      <c r="S232" t="s">
        <v>524</v>
      </c>
      <c r="T232">
        <v>3000</v>
      </c>
      <c r="U232" t="s">
        <v>42</v>
      </c>
      <c r="V232">
        <v>3181</v>
      </c>
      <c r="W232" t="s">
        <v>157</v>
      </c>
      <c r="X232">
        <v>0</v>
      </c>
      <c r="Y232" t="s">
        <v>44</v>
      </c>
      <c r="Z232" s="2">
        <v>18000</v>
      </c>
      <c r="AA232" s="2"/>
      <c r="AB232" s="2">
        <f t="shared" si="9"/>
        <v>18000</v>
      </c>
      <c r="AC232" s="2">
        <v>5500</v>
      </c>
      <c r="AD232" s="2">
        <v>9244.9699999999993</v>
      </c>
      <c r="AE232" s="2">
        <v>9244.9699999999993</v>
      </c>
      <c r="AF232" s="2">
        <v>9244.9699999999993</v>
      </c>
      <c r="AG232" s="2">
        <v>9244.9699999999993</v>
      </c>
      <c r="AH232" s="2">
        <v>9244.9699999999993</v>
      </c>
      <c r="AI232" s="2">
        <f t="shared" si="10"/>
        <v>8755.0300000000007</v>
      </c>
      <c r="AJ232" s="2">
        <f t="shared" si="11"/>
        <v>8755.0300000000007</v>
      </c>
      <c r="AK232" s="2">
        <v>5000</v>
      </c>
      <c r="AL232" s="2">
        <v>7500</v>
      </c>
      <c r="AM232">
        <v>0</v>
      </c>
      <c r="AN232">
        <v>0</v>
      </c>
      <c r="AO232" s="2">
        <v>12500</v>
      </c>
    </row>
    <row r="233" spans="1:41" hidden="1" x14ac:dyDescent="0.3">
      <c r="A233" t="s">
        <v>45</v>
      </c>
      <c r="B233" t="s">
        <v>46</v>
      </c>
      <c r="C233">
        <v>1</v>
      </c>
      <c r="D233" t="s">
        <v>531</v>
      </c>
      <c r="E233">
        <v>1.3</v>
      </c>
      <c r="F233" t="s">
        <v>534</v>
      </c>
      <c r="G233" t="s">
        <v>32</v>
      </c>
      <c r="H233" t="s">
        <v>33</v>
      </c>
      <c r="I233" t="s">
        <v>100</v>
      </c>
      <c r="J233" t="s">
        <v>101</v>
      </c>
      <c r="K233" t="s">
        <v>287</v>
      </c>
      <c r="L233" t="s">
        <v>288</v>
      </c>
      <c r="M233">
        <v>6</v>
      </c>
      <c r="N233" t="s">
        <v>38</v>
      </c>
      <c r="O233">
        <v>4</v>
      </c>
      <c r="P233" t="s">
        <v>309</v>
      </c>
      <c r="Q233" t="s">
        <v>310</v>
      </c>
      <c r="R233" t="s">
        <v>311</v>
      </c>
      <c r="S233" t="s">
        <v>524</v>
      </c>
      <c r="T233">
        <v>3000</v>
      </c>
      <c r="U233" t="s">
        <v>42</v>
      </c>
      <c r="V233">
        <v>3181</v>
      </c>
      <c r="W233" t="s">
        <v>157</v>
      </c>
      <c r="X233">
        <v>0</v>
      </c>
      <c r="Y233" t="s">
        <v>44</v>
      </c>
      <c r="Z233" s="2">
        <v>5000</v>
      </c>
      <c r="AA233" s="2"/>
      <c r="AB233" s="2">
        <f t="shared" si="9"/>
        <v>5000</v>
      </c>
      <c r="AC233" s="2">
        <v>5000</v>
      </c>
      <c r="AD233">
        <v>0</v>
      </c>
      <c r="AE233">
        <v>0</v>
      </c>
      <c r="AF233">
        <v>0</v>
      </c>
      <c r="AG233">
        <v>0</v>
      </c>
      <c r="AH233">
        <v>0</v>
      </c>
      <c r="AI233" s="2">
        <f t="shared" si="10"/>
        <v>5000</v>
      </c>
      <c r="AJ233" s="2">
        <f t="shared" si="11"/>
        <v>5000</v>
      </c>
      <c r="AK233">
        <v>0</v>
      </c>
      <c r="AL233">
        <v>0</v>
      </c>
      <c r="AM233">
        <v>0</v>
      </c>
      <c r="AN233">
        <v>0</v>
      </c>
      <c r="AO233">
        <v>0</v>
      </c>
    </row>
    <row r="234" spans="1:41" hidden="1" x14ac:dyDescent="0.3">
      <c r="A234" t="s">
        <v>45</v>
      </c>
      <c r="B234" t="s">
        <v>46</v>
      </c>
      <c r="C234">
        <v>1</v>
      </c>
      <c r="D234" t="s">
        <v>531</v>
      </c>
      <c r="E234">
        <v>1.3</v>
      </c>
      <c r="F234" t="s">
        <v>534</v>
      </c>
      <c r="G234" t="s">
        <v>32</v>
      </c>
      <c r="H234" t="s">
        <v>33</v>
      </c>
      <c r="I234" t="s">
        <v>100</v>
      </c>
      <c r="J234" t="s">
        <v>101</v>
      </c>
      <c r="K234" t="s">
        <v>136</v>
      </c>
      <c r="L234" t="s">
        <v>137</v>
      </c>
      <c r="M234">
        <v>6</v>
      </c>
      <c r="N234" t="s">
        <v>38</v>
      </c>
      <c r="O234">
        <v>21</v>
      </c>
      <c r="P234" t="s">
        <v>316</v>
      </c>
      <c r="Q234" t="s">
        <v>139</v>
      </c>
      <c r="R234" t="s">
        <v>140</v>
      </c>
      <c r="S234" t="s">
        <v>524</v>
      </c>
      <c r="T234">
        <v>3000</v>
      </c>
      <c r="U234" t="s">
        <v>42</v>
      </c>
      <c r="V234">
        <v>3181</v>
      </c>
      <c r="W234" t="s">
        <v>157</v>
      </c>
      <c r="X234">
        <v>0</v>
      </c>
      <c r="Y234" t="s">
        <v>44</v>
      </c>
      <c r="Z234">
        <v>362</v>
      </c>
      <c r="AB234" s="2">
        <f t="shared" si="9"/>
        <v>362</v>
      </c>
      <c r="AC234">
        <v>0</v>
      </c>
      <c r="AD234">
        <v>361.98</v>
      </c>
      <c r="AE234">
        <v>361.98</v>
      </c>
      <c r="AF234">
        <v>361.98</v>
      </c>
      <c r="AG234">
        <v>361.98</v>
      </c>
      <c r="AH234">
        <v>361.98</v>
      </c>
      <c r="AI234" s="2">
        <f t="shared" si="10"/>
        <v>1.999999999998181E-2</v>
      </c>
      <c r="AJ234" s="2">
        <f t="shared" si="11"/>
        <v>1.999999999998181E-2</v>
      </c>
      <c r="AK234">
        <v>0</v>
      </c>
      <c r="AL234">
        <v>362</v>
      </c>
      <c r="AM234">
        <v>0</v>
      </c>
      <c r="AN234">
        <v>0</v>
      </c>
      <c r="AO234">
        <v>362</v>
      </c>
    </row>
    <row r="235" spans="1:41" hidden="1" x14ac:dyDescent="0.3">
      <c r="A235" t="s">
        <v>45</v>
      </c>
      <c r="B235" t="s">
        <v>46</v>
      </c>
      <c r="C235">
        <v>1</v>
      </c>
      <c r="D235" t="s">
        <v>531</v>
      </c>
      <c r="E235">
        <v>1.3</v>
      </c>
      <c r="F235" t="s">
        <v>534</v>
      </c>
      <c r="G235" t="s">
        <v>32</v>
      </c>
      <c r="H235" t="s">
        <v>33</v>
      </c>
      <c r="I235" t="s">
        <v>34</v>
      </c>
      <c r="J235" t="s">
        <v>35</v>
      </c>
      <c r="K235" t="s">
        <v>36</v>
      </c>
      <c r="L235" t="s">
        <v>37</v>
      </c>
      <c r="M235">
        <v>6</v>
      </c>
      <c r="N235" t="s">
        <v>38</v>
      </c>
      <c r="O235">
        <v>18</v>
      </c>
      <c r="P235" t="s">
        <v>252</v>
      </c>
      <c r="Q235" t="s">
        <v>253</v>
      </c>
      <c r="R235" t="s">
        <v>254</v>
      </c>
      <c r="S235" t="s">
        <v>524</v>
      </c>
      <c r="T235">
        <v>3000</v>
      </c>
      <c r="U235" t="s">
        <v>42</v>
      </c>
      <c r="V235">
        <v>3211</v>
      </c>
      <c r="W235" t="s">
        <v>256</v>
      </c>
      <c r="X235">
        <v>34</v>
      </c>
      <c r="Y235" t="s">
        <v>257</v>
      </c>
      <c r="Z235" s="2">
        <v>2000000</v>
      </c>
      <c r="AA235" s="2"/>
      <c r="AB235" s="2">
        <f t="shared" si="9"/>
        <v>2000000</v>
      </c>
      <c r="AC235">
        <v>0</v>
      </c>
      <c r="AD235" s="2">
        <v>2000000</v>
      </c>
      <c r="AE235" s="2">
        <v>2000000</v>
      </c>
      <c r="AF235" s="2">
        <v>2000000</v>
      </c>
      <c r="AG235" s="2">
        <v>2000000</v>
      </c>
      <c r="AH235" s="2">
        <v>2000000</v>
      </c>
      <c r="AI235" s="2">
        <f t="shared" si="10"/>
        <v>0</v>
      </c>
      <c r="AJ235" s="2">
        <f t="shared" si="11"/>
        <v>0</v>
      </c>
      <c r="AK235" s="2">
        <v>2000000</v>
      </c>
      <c r="AL235">
        <v>0</v>
      </c>
      <c r="AM235">
        <v>0</v>
      </c>
      <c r="AN235">
        <v>0</v>
      </c>
      <c r="AO235" s="2">
        <v>2000000</v>
      </c>
    </row>
    <row r="236" spans="1:41" hidden="1" x14ac:dyDescent="0.3">
      <c r="A236" t="s">
        <v>45</v>
      </c>
      <c r="B236" t="s">
        <v>46</v>
      </c>
      <c r="C236">
        <v>1</v>
      </c>
      <c r="D236" t="s">
        <v>531</v>
      </c>
      <c r="E236">
        <v>1.3</v>
      </c>
      <c r="F236" t="s">
        <v>534</v>
      </c>
      <c r="G236" t="s">
        <v>32</v>
      </c>
      <c r="H236" t="s">
        <v>33</v>
      </c>
      <c r="I236" t="s">
        <v>34</v>
      </c>
      <c r="J236" t="s">
        <v>35</v>
      </c>
      <c r="K236" t="s">
        <v>36</v>
      </c>
      <c r="L236" t="s">
        <v>37</v>
      </c>
      <c r="M236">
        <v>6</v>
      </c>
      <c r="N236" t="s">
        <v>38</v>
      </c>
      <c r="O236">
        <v>18</v>
      </c>
      <c r="P236" t="s">
        <v>252</v>
      </c>
      <c r="Q236" t="s">
        <v>253</v>
      </c>
      <c r="R236" t="s">
        <v>254</v>
      </c>
      <c r="S236" t="s">
        <v>524</v>
      </c>
      <c r="T236">
        <v>3000</v>
      </c>
      <c r="U236" t="s">
        <v>42</v>
      </c>
      <c r="V236">
        <v>3211</v>
      </c>
      <c r="W236" t="s">
        <v>256</v>
      </c>
      <c r="X236">
        <v>36</v>
      </c>
      <c r="Y236" t="s">
        <v>258</v>
      </c>
      <c r="Z236" s="2">
        <v>928551.63</v>
      </c>
      <c r="AA236" s="2"/>
      <c r="AB236" s="2">
        <f t="shared" si="9"/>
        <v>928551.63</v>
      </c>
      <c r="AC236">
        <v>0</v>
      </c>
      <c r="AD236" s="2">
        <v>928551.63</v>
      </c>
      <c r="AE236" s="2">
        <v>928551.63</v>
      </c>
      <c r="AF236" s="2">
        <v>928551.63</v>
      </c>
      <c r="AG236" s="2">
        <v>928551.63</v>
      </c>
      <c r="AH236" s="2">
        <v>928551.63</v>
      </c>
      <c r="AI236" s="2">
        <f t="shared" si="10"/>
        <v>0</v>
      </c>
      <c r="AJ236" s="2">
        <f t="shared" si="11"/>
        <v>0</v>
      </c>
      <c r="AK236" s="2">
        <v>928551.63</v>
      </c>
      <c r="AL236">
        <v>0</v>
      </c>
      <c r="AM236">
        <v>0</v>
      </c>
      <c r="AN236">
        <v>0</v>
      </c>
      <c r="AO236" s="2">
        <v>928551.63</v>
      </c>
    </row>
    <row r="237" spans="1:41" hidden="1" x14ac:dyDescent="0.3">
      <c r="A237" t="s">
        <v>45</v>
      </c>
      <c r="B237" t="s">
        <v>46</v>
      </c>
      <c r="C237">
        <v>1</v>
      </c>
      <c r="D237" t="s">
        <v>531</v>
      </c>
      <c r="E237">
        <v>1.3</v>
      </c>
      <c r="F237" t="s">
        <v>534</v>
      </c>
      <c r="G237" t="s">
        <v>32</v>
      </c>
      <c r="H237" t="s">
        <v>33</v>
      </c>
      <c r="I237" t="s">
        <v>100</v>
      </c>
      <c r="J237" t="s">
        <v>101</v>
      </c>
      <c r="K237" t="s">
        <v>136</v>
      </c>
      <c r="L237" t="s">
        <v>137</v>
      </c>
      <c r="M237">
        <v>6</v>
      </c>
      <c r="N237" t="s">
        <v>38</v>
      </c>
      <c r="O237">
        <v>21</v>
      </c>
      <c r="P237" t="s">
        <v>316</v>
      </c>
      <c r="Q237" t="s">
        <v>139</v>
      </c>
      <c r="R237" t="s">
        <v>140</v>
      </c>
      <c r="S237" t="s">
        <v>524</v>
      </c>
      <c r="T237">
        <v>3000</v>
      </c>
      <c r="U237" t="s">
        <v>42</v>
      </c>
      <c r="V237">
        <v>3221</v>
      </c>
      <c r="W237" t="s">
        <v>319</v>
      </c>
      <c r="X237">
        <v>0</v>
      </c>
      <c r="Y237" t="s">
        <v>44</v>
      </c>
      <c r="Z237" s="2">
        <v>1824000</v>
      </c>
      <c r="AA237" s="2"/>
      <c r="AB237" s="2">
        <f t="shared" si="9"/>
        <v>1824000</v>
      </c>
      <c r="AC237" s="2">
        <v>1500000</v>
      </c>
      <c r="AD237" s="2">
        <v>1695426.17</v>
      </c>
      <c r="AE237" s="2">
        <v>1667586.17</v>
      </c>
      <c r="AF237" s="2">
        <v>1600596.27</v>
      </c>
      <c r="AG237" s="2">
        <v>1441346.24</v>
      </c>
      <c r="AH237" s="2">
        <v>1324955.55</v>
      </c>
      <c r="AI237" s="2">
        <f t="shared" si="10"/>
        <v>128573.83000000007</v>
      </c>
      <c r="AJ237" s="2">
        <f t="shared" si="11"/>
        <v>156413.83000000007</v>
      </c>
      <c r="AK237">
        <v>0</v>
      </c>
      <c r="AL237" s="2">
        <v>324000</v>
      </c>
      <c r="AM237">
        <v>0</v>
      </c>
      <c r="AN237">
        <v>0</v>
      </c>
      <c r="AO237" s="2">
        <v>324000</v>
      </c>
    </row>
    <row r="238" spans="1:41" hidden="1" x14ac:dyDescent="0.3">
      <c r="A238" t="s">
        <v>45</v>
      </c>
      <c r="B238" t="s">
        <v>46</v>
      </c>
      <c r="C238">
        <v>2</v>
      </c>
      <c r="D238" t="s">
        <v>532</v>
      </c>
      <c r="E238">
        <v>2.4</v>
      </c>
      <c r="F238" t="s">
        <v>539</v>
      </c>
      <c r="G238" t="s">
        <v>405</v>
      </c>
      <c r="H238" t="s">
        <v>406</v>
      </c>
      <c r="I238" t="s">
        <v>283</v>
      </c>
      <c r="J238" t="s">
        <v>284</v>
      </c>
      <c r="K238" t="s">
        <v>196</v>
      </c>
      <c r="L238" t="s">
        <v>197</v>
      </c>
      <c r="M238">
        <v>5</v>
      </c>
      <c r="N238" t="s">
        <v>198</v>
      </c>
      <c r="O238">
        <v>29</v>
      </c>
      <c r="P238" t="s">
        <v>407</v>
      </c>
      <c r="Q238" t="s">
        <v>408</v>
      </c>
      <c r="R238" t="s">
        <v>409</v>
      </c>
      <c r="S238" t="s">
        <v>524</v>
      </c>
      <c r="T238">
        <v>3000</v>
      </c>
      <c r="U238" t="s">
        <v>42</v>
      </c>
      <c r="V238">
        <v>3221</v>
      </c>
      <c r="W238" t="s">
        <v>319</v>
      </c>
      <c r="X238">
        <v>0</v>
      </c>
      <c r="Y238" t="s">
        <v>44</v>
      </c>
      <c r="Z238">
        <v>0</v>
      </c>
      <c r="AB238" s="2">
        <f t="shared" si="9"/>
        <v>0</v>
      </c>
      <c r="AC238" s="2">
        <v>348000</v>
      </c>
      <c r="AD238">
        <v>0</v>
      </c>
      <c r="AE238">
        <v>0</v>
      </c>
      <c r="AF238">
        <v>0</v>
      </c>
      <c r="AG238">
        <v>0</v>
      </c>
      <c r="AH238">
        <v>0</v>
      </c>
      <c r="AI238" s="2">
        <f t="shared" si="10"/>
        <v>0</v>
      </c>
      <c r="AJ238" s="2">
        <f t="shared" si="11"/>
        <v>0</v>
      </c>
      <c r="AK238">
        <v>0</v>
      </c>
      <c r="AL238">
        <v>0</v>
      </c>
      <c r="AM238">
        <v>0</v>
      </c>
      <c r="AN238" s="2">
        <v>348000</v>
      </c>
      <c r="AO238" s="2">
        <v>-348000</v>
      </c>
    </row>
    <row r="239" spans="1:41" hidden="1" x14ac:dyDescent="0.3">
      <c r="A239" t="s">
        <v>45</v>
      </c>
      <c r="B239" t="s">
        <v>46</v>
      </c>
      <c r="C239">
        <v>3</v>
      </c>
      <c r="D239" t="s">
        <v>533</v>
      </c>
      <c r="E239">
        <v>3.8</v>
      </c>
      <c r="F239" t="s">
        <v>543</v>
      </c>
      <c r="G239" t="s">
        <v>142</v>
      </c>
      <c r="H239" t="s">
        <v>143</v>
      </c>
      <c r="I239" t="s">
        <v>100</v>
      </c>
      <c r="J239" t="s">
        <v>101</v>
      </c>
      <c r="K239" t="s">
        <v>144</v>
      </c>
      <c r="L239" t="s">
        <v>145</v>
      </c>
      <c r="M239">
        <v>6</v>
      </c>
      <c r="N239" t="s">
        <v>38</v>
      </c>
      <c r="O239">
        <v>50</v>
      </c>
      <c r="P239" t="s">
        <v>166</v>
      </c>
      <c r="Q239" t="s">
        <v>147</v>
      </c>
      <c r="R239" t="s">
        <v>148</v>
      </c>
      <c r="S239" t="s">
        <v>524</v>
      </c>
      <c r="T239">
        <v>3000</v>
      </c>
      <c r="U239" t="s">
        <v>42</v>
      </c>
      <c r="V239">
        <v>3231</v>
      </c>
      <c r="W239" t="s">
        <v>167</v>
      </c>
      <c r="X239">
        <v>0</v>
      </c>
      <c r="Y239" t="s">
        <v>44</v>
      </c>
      <c r="Z239" s="2">
        <v>5651997</v>
      </c>
      <c r="AA239" s="2"/>
      <c r="AB239" s="2">
        <f t="shared" si="9"/>
        <v>5651997</v>
      </c>
      <c r="AC239" s="2">
        <v>1000000</v>
      </c>
      <c r="AD239" s="2">
        <v>4324721.4000000004</v>
      </c>
      <c r="AE239" s="2">
        <v>4135270.2</v>
      </c>
      <c r="AF239" s="2">
        <v>3414343.74</v>
      </c>
      <c r="AG239" s="2">
        <v>3290710.94</v>
      </c>
      <c r="AH239" s="2">
        <v>3228894.54</v>
      </c>
      <c r="AI239" s="2">
        <f t="shared" si="10"/>
        <v>1327275.5999999996</v>
      </c>
      <c r="AJ239" s="2">
        <f t="shared" si="11"/>
        <v>1516726.7999999998</v>
      </c>
      <c r="AK239">
        <v>0</v>
      </c>
      <c r="AL239" s="2">
        <v>4651997</v>
      </c>
      <c r="AM239">
        <v>0</v>
      </c>
      <c r="AN239">
        <v>0</v>
      </c>
      <c r="AO239" s="2">
        <v>4651997</v>
      </c>
    </row>
    <row r="240" spans="1:41" hidden="1" x14ac:dyDescent="0.3">
      <c r="A240" t="s">
        <v>45</v>
      </c>
      <c r="B240" t="s">
        <v>46</v>
      </c>
      <c r="C240">
        <v>1</v>
      </c>
      <c r="D240" t="s">
        <v>531</v>
      </c>
      <c r="E240">
        <v>1.3</v>
      </c>
      <c r="F240" t="s">
        <v>534</v>
      </c>
      <c r="G240" t="s">
        <v>32</v>
      </c>
      <c r="H240" t="s">
        <v>33</v>
      </c>
      <c r="I240" t="s">
        <v>100</v>
      </c>
      <c r="J240" t="s">
        <v>101</v>
      </c>
      <c r="K240" t="s">
        <v>136</v>
      </c>
      <c r="L240" t="s">
        <v>137</v>
      </c>
      <c r="M240">
        <v>6</v>
      </c>
      <c r="N240" t="s">
        <v>38</v>
      </c>
      <c r="O240">
        <v>21</v>
      </c>
      <c r="P240" t="s">
        <v>316</v>
      </c>
      <c r="Q240" t="s">
        <v>139</v>
      </c>
      <c r="R240" t="s">
        <v>140</v>
      </c>
      <c r="S240" t="s">
        <v>524</v>
      </c>
      <c r="T240">
        <v>3000</v>
      </c>
      <c r="U240" t="s">
        <v>42</v>
      </c>
      <c r="V240">
        <v>3231</v>
      </c>
      <c r="W240" t="s">
        <v>167</v>
      </c>
      <c r="X240">
        <v>0</v>
      </c>
      <c r="Y240" t="s">
        <v>44</v>
      </c>
      <c r="Z240" s="2">
        <v>1978000</v>
      </c>
      <c r="AA240" s="2"/>
      <c r="AB240" s="2">
        <f t="shared" si="9"/>
        <v>1978000</v>
      </c>
      <c r="AC240" s="2">
        <v>3000000</v>
      </c>
      <c r="AD240">
        <v>0</v>
      </c>
      <c r="AE240">
        <v>0</v>
      </c>
      <c r="AF240">
        <v>0</v>
      </c>
      <c r="AG240">
        <v>0</v>
      </c>
      <c r="AH240">
        <v>0</v>
      </c>
      <c r="AI240" s="2">
        <f t="shared" si="10"/>
        <v>1978000</v>
      </c>
      <c r="AJ240" s="2">
        <f t="shared" si="11"/>
        <v>1978000</v>
      </c>
      <c r="AK240">
        <v>0</v>
      </c>
      <c r="AL240">
        <v>0</v>
      </c>
      <c r="AM240">
        <v>0</v>
      </c>
      <c r="AN240" s="2">
        <v>1022000</v>
      </c>
      <c r="AO240" s="2">
        <v>-1022000</v>
      </c>
    </row>
    <row r="241" spans="1:41" hidden="1" x14ac:dyDescent="0.3">
      <c r="A241" t="s">
        <v>45</v>
      </c>
      <c r="B241" t="s">
        <v>46</v>
      </c>
      <c r="C241">
        <v>1</v>
      </c>
      <c r="D241" t="s">
        <v>531</v>
      </c>
      <c r="E241">
        <v>1.3</v>
      </c>
      <c r="F241" t="s">
        <v>534</v>
      </c>
      <c r="G241" t="s">
        <v>32</v>
      </c>
      <c r="H241" t="s">
        <v>33</v>
      </c>
      <c r="I241" t="s">
        <v>283</v>
      </c>
      <c r="J241" t="s">
        <v>284</v>
      </c>
      <c r="K241" t="s">
        <v>78</v>
      </c>
      <c r="L241" t="s">
        <v>79</v>
      </c>
      <c r="M241">
        <v>1</v>
      </c>
      <c r="N241" t="s">
        <v>80</v>
      </c>
      <c r="O241">
        <v>15</v>
      </c>
      <c r="P241" t="s">
        <v>285</v>
      </c>
      <c r="Q241" t="s">
        <v>90</v>
      </c>
      <c r="R241" t="s">
        <v>91</v>
      </c>
      <c r="S241" t="s">
        <v>524</v>
      </c>
      <c r="T241">
        <v>3000</v>
      </c>
      <c r="U241" t="s">
        <v>42</v>
      </c>
      <c r="V241">
        <v>3251</v>
      </c>
      <c r="W241" t="s">
        <v>286</v>
      </c>
      <c r="X241">
        <v>0</v>
      </c>
      <c r="Y241" t="s">
        <v>44</v>
      </c>
      <c r="Z241">
        <v>0</v>
      </c>
      <c r="AB241" s="2">
        <f t="shared" si="9"/>
        <v>0</v>
      </c>
      <c r="AC241" s="2">
        <v>100000</v>
      </c>
      <c r="AD241">
        <v>0</v>
      </c>
      <c r="AE241">
        <v>0</v>
      </c>
      <c r="AF241">
        <v>0</v>
      </c>
      <c r="AG241">
        <v>0</v>
      </c>
      <c r="AH241">
        <v>0</v>
      </c>
      <c r="AI241" s="2">
        <f t="shared" si="10"/>
        <v>0</v>
      </c>
      <c r="AJ241" s="2">
        <f t="shared" si="11"/>
        <v>0</v>
      </c>
      <c r="AK241">
        <v>0</v>
      </c>
      <c r="AL241">
        <v>0</v>
      </c>
      <c r="AM241">
        <v>0</v>
      </c>
      <c r="AN241" s="2">
        <v>100000</v>
      </c>
      <c r="AO241" s="2">
        <v>-100000</v>
      </c>
    </row>
    <row r="242" spans="1:41" hidden="1" x14ac:dyDescent="0.3">
      <c r="A242" t="s">
        <v>45</v>
      </c>
      <c r="B242" t="s">
        <v>46</v>
      </c>
      <c r="C242">
        <v>1</v>
      </c>
      <c r="D242" t="s">
        <v>531</v>
      </c>
      <c r="E242">
        <v>1.3</v>
      </c>
      <c r="F242" t="s">
        <v>534</v>
      </c>
      <c r="G242" t="s">
        <v>32</v>
      </c>
      <c r="H242" t="s">
        <v>33</v>
      </c>
      <c r="I242" t="s">
        <v>100</v>
      </c>
      <c r="J242" t="s">
        <v>101</v>
      </c>
      <c r="K242" t="s">
        <v>136</v>
      </c>
      <c r="L242" t="s">
        <v>137</v>
      </c>
      <c r="M242">
        <v>6</v>
      </c>
      <c r="N242" t="s">
        <v>38</v>
      </c>
      <c r="O242">
        <v>21</v>
      </c>
      <c r="P242" t="s">
        <v>316</v>
      </c>
      <c r="Q242" t="s">
        <v>139</v>
      </c>
      <c r="R242" t="s">
        <v>140</v>
      </c>
      <c r="S242" t="s">
        <v>524</v>
      </c>
      <c r="T242">
        <v>3000</v>
      </c>
      <c r="U242" t="s">
        <v>42</v>
      </c>
      <c r="V242">
        <v>3251</v>
      </c>
      <c r="W242" t="s">
        <v>286</v>
      </c>
      <c r="X242">
        <v>0</v>
      </c>
      <c r="Y242" t="s">
        <v>44</v>
      </c>
      <c r="Z242" s="2">
        <v>41221201.450000003</v>
      </c>
      <c r="AA242" s="2"/>
      <c r="AB242" s="2">
        <f t="shared" si="9"/>
        <v>41221201.450000003</v>
      </c>
      <c r="AC242">
        <v>0</v>
      </c>
      <c r="AD242" s="2">
        <v>41221201.450000003</v>
      </c>
      <c r="AE242" s="2">
        <v>2414535.36</v>
      </c>
      <c r="AF242">
        <v>0</v>
      </c>
      <c r="AG242">
        <v>0</v>
      </c>
      <c r="AH242">
        <v>0</v>
      </c>
      <c r="AI242" s="2">
        <f t="shared" si="10"/>
        <v>0</v>
      </c>
      <c r="AJ242" s="2">
        <f t="shared" si="11"/>
        <v>38806666.090000004</v>
      </c>
      <c r="AK242" s="2">
        <v>5371412.3399999999</v>
      </c>
      <c r="AL242" s="2">
        <v>35849789.109999999</v>
      </c>
      <c r="AM242">
        <v>0</v>
      </c>
      <c r="AN242">
        <v>0</v>
      </c>
      <c r="AO242" s="2">
        <v>41221201.450000003</v>
      </c>
    </row>
    <row r="243" spans="1:41" hidden="1" x14ac:dyDescent="0.3">
      <c r="A243" t="s">
        <v>459</v>
      </c>
      <c r="B243" t="s">
        <v>460</v>
      </c>
      <c r="C243">
        <v>1</v>
      </c>
      <c r="D243" t="s">
        <v>531</v>
      </c>
      <c r="E243">
        <v>1.7</v>
      </c>
      <c r="F243" t="s">
        <v>535</v>
      </c>
      <c r="G243" t="s">
        <v>123</v>
      </c>
      <c r="H243" t="s">
        <v>124</v>
      </c>
      <c r="I243" t="s">
        <v>100</v>
      </c>
      <c r="J243" t="s">
        <v>101</v>
      </c>
      <c r="K243" t="s">
        <v>78</v>
      </c>
      <c r="L243" t="s">
        <v>79</v>
      </c>
      <c r="M243">
        <v>3</v>
      </c>
      <c r="N243" t="s">
        <v>125</v>
      </c>
      <c r="O243">
        <v>13</v>
      </c>
      <c r="P243" t="s">
        <v>461</v>
      </c>
      <c r="Q243" t="s">
        <v>127</v>
      </c>
      <c r="R243" t="s">
        <v>128</v>
      </c>
      <c r="S243" t="s">
        <v>524</v>
      </c>
      <c r="T243">
        <v>3000</v>
      </c>
      <c r="U243" t="s">
        <v>42</v>
      </c>
      <c r="V243">
        <v>3251</v>
      </c>
      <c r="W243" t="s">
        <v>286</v>
      </c>
      <c r="X243">
        <v>0</v>
      </c>
      <c r="Y243" t="s">
        <v>44</v>
      </c>
      <c r="Z243" s="2">
        <v>9003456</v>
      </c>
      <c r="AA243" s="2"/>
      <c r="AB243" s="2">
        <f t="shared" si="9"/>
        <v>9003456</v>
      </c>
      <c r="AC243" s="2">
        <v>9003456</v>
      </c>
      <c r="AD243" s="2">
        <v>7202764.7999999998</v>
      </c>
      <c r="AE243" s="2">
        <v>7202764.7999999998</v>
      </c>
      <c r="AF243" s="2">
        <v>6602534.4000000004</v>
      </c>
      <c r="AG243" s="2">
        <v>6602534.4000000004</v>
      </c>
      <c r="AH243" s="2">
        <v>6602534.4000000004</v>
      </c>
      <c r="AI243" s="2">
        <f t="shared" si="10"/>
        <v>1800691.2000000002</v>
      </c>
      <c r="AJ243" s="2">
        <f t="shared" si="11"/>
        <v>1800691.2000000002</v>
      </c>
      <c r="AK243">
        <v>0</v>
      </c>
      <c r="AL243">
        <v>0</v>
      </c>
      <c r="AM243">
        <v>0</v>
      </c>
      <c r="AN243">
        <v>0</v>
      </c>
      <c r="AO243">
        <v>0</v>
      </c>
    </row>
    <row r="244" spans="1:41" hidden="1" x14ac:dyDescent="0.3">
      <c r="A244" t="s">
        <v>459</v>
      </c>
      <c r="B244" t="s">
        <v>460</v>
      </c>
      <c r="C244">
        <v>1</v>
      </c>
      <c r="D244" t="s">
        <v>531</v>
      </c>
      <c r="E244">
        <v>1.3</v>
      </c>
      <c r="F244" t="s">
        <v>534</v>
      </c>
      <c r="G244" t="s">
        <v>32</v>
      </c>
      <c r="H244" t="s">
        <v>33</v>
      </c>
      <c r="I244" t="s">
        <v>100</v>
      </c>
      <c r="J244" t="s">
        <v>101</v>
      </c>
      <c r="K244" t="s">
        <v>136</v>
      </c>
      <c r="L244" t="s">
        <v>137</v>
      </c>
      <c r="M244">
        <v>6</v>
      </c>
      <c r="N244" t="s">
        <v>38</v>
      </c>
      <c r="O244">
        <v>21</v>
      </c>
      <c r="P244" t="s">
        <v>316</v>
      </c>
      <c r="Q244" t="s">
        <v>139</v>
      </c>
      <c r="R244" t="s">
        <v>140</v>
      </c>
      <c r="S244" t="s">
        <v>524</v>
      </c>
      <c r="T244">
        <v>3000</v>
      </c>
      <c r="U244" t="s">
        <v>42</v>
      </c>
      <c r="V244">
        <v>3251</v>
      </c>
      <c r="W244" t="s">
        <v>286</v>
      </c>
      <c r="X244">
        <v>0</v>
      </c>
      <c r="Y244" t="s">
        <v>44</v>
      </c>
      <c r="Z244" s="2">
        <v>79522472.739999995</v>
      </c>
      <c r="AA244" s="2"/>
      <c r="AB244" s="2">
        <f t="shared" si="9"/>
        <v>79522472.739999995</v>
      </c>
      <c r="AC244" s="2">
        <v>75218705.450000003</v>
      </c>
      <c r="AD244" s="2">
        <v>79522472.739999995</v>
      </c>
      <c r="AE244" s="2">
        <v>79522472.739999995</v>
      </c>
      <c r="AF244" s="2">
        <v>72397707.290000007</v>
      </c>
      <c r="AG244" s="2">
        <v>64064806.479999997</v>
      </c>
      <c r="AH244" s="2">
        <v>55731905.670000002</v>
      </c>
      <c r="AI244" s="2">
        <f t="shared" si="10"/>
        <v>0</v>
      </c>
      <c r="AJ244" s="2">
        <f t="shared" si="11"/>
        <v>0</v>
      </c>
      <c r="AK244" s="2">
        <v>4571179.62</v>
      </c>
      <c r="AL244" s="2">
        <v>267412.33</v>
      </c>
      <c r="AM244">
        <v>0</v>
      </c>
      <c r="AN244" s="2">
        <v>534824.66</v>
      </c>
      <c r="AO244" s="2">
        <v>4303767.29</v>
      </c>
    </row>
    <row r="245" spans="1:41" hidden="1" x14ac:dyDescent="0.3">
      <c r="A245" t="s">
        <v>45</v>
      </c>
      <c r="B245" t="s">
        <v>46</v>
      </c>
      <c r="C245">
        <v>2</v>
      </c>
      <c r="D245" t="s">
        <v>532</v>
      </c>
      <c r="E245">
        <v>2.2000000000000002</v>
      </c>
      <c r="F245" t="s">
        <v>537</v>
      </c>
      <c r="G245" t="s">
        <v>74</v>
      </c>
      <c r="H245" t="s">
        <v>75</v>
      </c>
      <c r="I245" t="s">
        <v>100</v>
      </c>
      <c r="J245" t="s">
        <v>101</v>
      </c>
      <c r="K245" t="s">
        <v>102</v>
      </c>
      <c r="L245" t="s">
        <v>103</v>
      </c>
      <c r="M245">
        <v>2</v>
      </c>
      <c r="N245" t="s">
        <v>104</v>
      </c>
      <c r="O245">
        <v>36</v>
      </c>
      <c r="P245" t="s">
        <v>105</v>
      </c>
      <c r="Q245" t="s">
        <v>106</v>
      </c>
      <c r="R245" t="s">
        <v>107</v>
      </c>
      <c r="S245" t="s">
        <v>524</v>
      </c>
      <c r="T245">
        <v>3000</v>
      </c>
      <c r="U245" t="s">
        <v>42</v>
      </c>
      <c r="V245">
        <v>3261</v>
      </c>
      <c r="W245" t="s">
        <v>117</v>
      </c>
      <c r="X245">
        <v>0</v>
      </c>
      <c r="Y245" t="s">
        <v>44</v>
      </c>
      <c r="Z245" s="2">
        <v>95200000</v>
      </c>
      <c r="AA245" s="2"/>
      <c r="AB245" s="2">
        <f t="shared" si="9"/>
        <v>95200000</v>
      </c>
      <c r="AC245" s="2">
        <v>65000000</v>
      </c>
      <c r="AD245" s="2">
        <v>82713377.760000005</v>
      </c>
      <c r="AE245" s="2">
        <v>82713377.760000005</v>
      </c>
      <c r="AF245" s="2">
        <v>74940594.760000005</v>
      </c>
      <c r="AG245" s="2">
        <v>60685216.719999999</v>
      </c>
      <c r="AH245" s="2">
        <v>60685216.719999999</v>
      </c>
      <c r="AI245" s="2">
        <f t="shared" si="10"/>
        <v>12486622.239999995</v>
      </c>
      <c r="AJ245" s="2">
        <f t="shared" si="11"/>
        <v>12486622.239999995</v>
      </c>
      <c r="AK245" s="2">
        <v>1500000</v>
      </c>
      <c r="AL245" s="2">
        <v>28700000</v>
      </c>
      <c r="AM245">
        <v>0</v>
      </c>
      <c r="AN245">
        <v>0</v>
      </c>
      <c r="AO245" s="2">
        <v>30200000</v>
      </c>
    </row>
    <row r="246" spans="1:41" hidden="1" x14ac:dyDescent="0.3">
      <c r="A246" t="s">
        <v>45</v>
      </c>
      <c r="B246" t="s">
        <v>46</v>
      </c>
      <c r="C246">
        <v>1</v>
      </c>
      <c r="D246" t="s">
        <v>531</v>
      </c>
      <c r="E246">
        <v>1.3</v>
      </c>
      <c r="F246" t="s">
        <v>534</v>
      </c>
      <c r="G246" t="s">
        <v>32</v>
      </c>
      <c r="H246" t="s">
        <v>33</v>
      </c>
      <c r="I246" t="s">
        <v>100</v>
      </c>
      <c r="J246" t="s">
        <v>101</v>
      </c>
      <c r="K246" t="s">
        <v>102</v>
      </c>
      <c r="L246" t="s">
        <v>103</v>
      </c>
      <c r="M246">
        <v>3</v>
      </c>
      <c r="N246" t="s">
        <v>125</v>
      </c>
      <c r="O246">
        <v>33</v>
      </c>
      <c r="P246" t="s">
        <v>347</v>
      </c>
      <c r="Q246" t="s">
        <v>348</v>
      </c>
      <c r="R246" t="s">
        <v>349</v>
      </c>
      <c r="S246" t="s">
        <v>524</v>
      </c>
      <c r="T246">
        <v>3000</v>
      </c>
      <c r="U246" t="s">
        <v>42</v>
      </c>
      <c r="V246">
        <v>3261</v>
      </c>
      <c r="W246" t="s">
        <v>117</v>
      </c>
      <c r="X246">
        <v>0</v>
      </c>
      <c r="Y246" t="s">
        <v>44</v>
      </c>
      <c r="Z246" s="2">
        <v>25072177.420000002</v>
      </c>
      <c r="AA246" s="2"/>
      <c r="AB246" s="2">
        <f t="shared" si="9"/>
        <v>25072177.420000002</v>
      </c>
      <c r="AC246" s="2">
        <v>5000000</v>
      </c>
      <c r="AD246" s="2">
        <v>24271518.800000001</v>
      </c>
      <c r="AE246" s="2">
        <v>24271518.800000001</v>
      </c>
      <c r="AF246" s="2">
        <v>19959102.800000001</v>
      </c>
      <c r="AG246" s="2">
        <v>18507942.800000001</v>
      </c>
      <c r="AH246" s="2">
        <v>18507942.800000001</v>
      </c>
      <c r="AI246" s="2">
        <f t="shared" si="10"/>
        <v>800658.62000000104</v>
      </c>
      <c r="AJ246" s="2">
        <f t="shared" si="11"/>
        <v>800658.62000000104</v>
      </c>
      <c r="AK246">
        <v>0</v>
      </c>
      <c r="AL246" s="2">
        <v>20969672</v>
      </c>
      <c r="AM246">
        <v>0</v>
      </c>
      <c r="AN246" s="2">
        <v>897494.58</v>
      </c>
      <c r="AO246" s="2">
        <v>20072177.420000002</v>
      </c>
    </row>
    <row r="247" spans="1:41" hidden="1" x14ac:dyDescent="0.3">
      <c r="A247" t="s">
        <v>45</v>
      </c>
      <c r="B247" t="s">
        <v>46</v>
      </c>
      <c r="C247">
        <v>3</v>
      </c>
      <c r="D247" t="s">
        <v>533</v>
      </c>
      <c r="E247">
        <v>3.1</v>
      </c>
      <c r="F247" t="s">
        <v>542</v>
      </c>
      <c r="G247" t="s">
        <v>377</v>
      </c>
      <c r="H247" t="s">
        <v>378</v>
      </c>
      <c r="I247" t="s">
        <v>100</v>
      </c>
      <c r="J247" t="s">
        <v>101</v>
      </c>
      <c r="K247" t="s">
        <v>351</v>
      </c>
      <c r="L247" t="s">
        <v>352</v>
      </c>
      <c r="M247">
        <v>8</v>
      </c>
      <c r="N247" t="s">
        <v>379</v>
      </c>
      <c r="O247">
        <v>42</v>
      </c>
      <c r="P247" t="s">
        <v>385</v>
      </c>
      <c r="Q247" t="s">
        <v>386</v>
      </c>
      <c r="R247" t="s">
        <v>387</v>
      </c>
      <c r="S247" t="s">
        <v>524</v>
      </c>
      <c r="T247">
        <v>3000</v>
      </c>
      <c r="U247" t="s">
        <v>42</v>
      </c>
      <c r="V247">
        <v>3261</v>
      </c>
      <c r="W247" t="s">
        <v>117</v>
      </c>
      <c r="X247">
        <v>21</v>
      </c>
      <c r="Y247" t="s">
        <v>391</v>
      </c>
      <c r="Z247" s="2">
        <v>586960</v>
      </c>
      <c r="AA247" s="2"/>
      <c r="AB247" s="2">
        <f t="shared" si="9"/>
        <v>586960</v>
      </c>
      <c r="AC247" s="2">
        <v>800000</v>
      </c>
      <c r="AD247" s="2">
        <v>586960</v>
      </c>
      <c r="AE247" s="2">
        <v>586960</v>
      </c>
      <c r="AF247" s="2">
        <v>586960</v>
      </c>
      <c r="AG247" s="2">
        <v>586960</v>
      </c>
      <c r="AH247" s="2">
        <v>586960</v>
      </c>
      <c r="AI247" s="2">
        <f t="shared" si="10"/>
        <v>0</v>
      </c>
      <c r="AJ247" s="2">
        <f t="shared" si="11"/>
        <v>0</v>
      </c>
      <c r="AK247">
        <v>0</v>
      </c>
      <c r="AL247">
        <v>0</v>
      </c>
      <c r="AM247">
        <v>0</v>
      </c>
      <c r="AN247" s="2">
        <v>213040</v>
      </c>
      <c r="AO247" s="2">
        <v>-213040</v>
      </c>
    </row>
    <row r="248" spans="1:41" hidden="1" x14ac:dyDescent="0.3">
      <c r="A248" t="s">
        <v>45</v>
      </c>
      <c r="B248" t="s">
        <v>46</v>
      </c>
      <c r="C248">
        <v>1</v>
      </c>
      <c r="D248" t="s">
        <v>531</v>
      </c>
      <c r="E248">
        <v>1.3</v>
      </c>
      <c r="F248" t="s">
        <v>534</v>
      </c>
      <c r="G248" t="s">
        <v>32</v>
      </c>
      <c r="H248" t="s">
        <v>33</v>
      </c>
      <c r="I248" t="s">
        <v>34</v>
      </c>
      <c r="J248" t="s">
        <v>35</v>
      </c>
      <c r="K248" t="s">
        <v>36</v>
      </c>
      <c r="L248" t="s">
        <v>37</v>
      </c>
      <c r="M248">
        <v>6</v>
      </c>
      <c r="N248" t="s">
        <v>38</v>
      </c>
      <c r="O248">
        <v>18</v>
      </c>
      <c r="P248" t="s">
        <v>252</v>
      </c>
      <c r="Q248" t="s">
        <v>253</v>
      </c>
      <c r="R248" t="s">
        <v>254</v>
      </c>
      <c r="S248" t="s">
        <v>524</v>
      </c>
      <c r="T248">
        <v>3000</v>
      </c>
      <c r="U248" t="s">
        <v>42</v>
      </c>
      <c r="V248">
        <v>3271</v>
      </c>
      <c r="W248" t="s">
        <v>259</v>
      </c>
      <c r="X248">
        <v>0</v>
      </c>
      <c r="Y248" t="s">
        <v>44</v>
      </c>
      <c r="Z248" s="2">
        <v>416193.79</v>
      </c>
      <c r="AA248" s="2"/>
      <c r="AB248" s="2">
        <f t="shared" si="9"/>
        <v>416193.79</v>
      </c>
      <c r="AC248">
        <v>0</v>
      </c>
      <c r="AD248" s="2">
        <v>406000</v>
      </c>
      <c r="AE248" s="2">
        <v>406000</v>
      </c>
      <c r="AF248">
        <v>0</v>
      </c>
      <c r="AG248">
        <v>0</v>
      </c>
      <c r="AH248">
        <v>0</v>
      </c>
      <c r="AI248" s="2">
        <f t="shared" si="10"/>
        <v>10193.789999999979</v>
      </c>
      <c r="AJ248" s="2">
        <f t="shared" si="11"/>
        <v>10193.789999999979</v>
      </c>
      <c r="AK248">
        <v>0</v>
      </c>
      <c r="AL248" s="2">
        <v>416541.79</v>
      </c>
      <c r="AM248">
        <v>0</v>
      </c>
      <c r="AN248">
        <v>348</v>
      </c>
      <c r="AO248" s="2">
        <v>416193.79</v>
      </c>
    </row>
    <row r="249" spans="1:41" hidden="1" x14ac:dyDescent="0.3">
      <c r="A249" t="s">
        <v>45</v>
      </c>
      <c r="B249" t="s">
        <v>46</v>
      </c>
      <c r="C249">
        <v>1</v>
      </c>
      <c r="D249" t="s">
        <v>531</v>
      </c>
      <c r="E249">
        <v>1.3</v>
      </c>
      <c r="F249" t="s">
        <v>534</v>
      </c>
      <c r="G249" t="s">
        <v>32</v>
      </c>
      <c r="H249" t="s">
        <v>33</v>
      </c>
      <c r="I249" t="s">
        <v>34</v>
      </c>
      <c r="J249" t="s">
        <v>35</v>
      </c>
      <c r="K249" t="s">
        <v>36</v>
      </c>
      <c r="L249" t="s">
        <v>37</v>
      </c>
      <c r="M249">
        <v>6</v>
      </c>
      <c r="N249" t="s">
        <v>38</v>
      </c>
      <c r="O249">
        <v>18</v>
      </c>
      <c r="P249" t="s">
        <v>252</v>
      </c>
      <c r="Q249" t="s">
        <v>253</v>
      </c>
      <c r="R249" t="s">
        <v>254</v>
      </c>
      <c r="S249" t="s">
        <v>524</v>
      </c>
      <c r="T249">
        <v>3000</v>
      </c>
      <c r="U249" t="s">
        <v>42</v>
      </c>
      <c r="V249">
        <v>3291</v>
      </c>
      <c r="W249" t="s">
        <v>260</v>
      </c>
      <c r="X249">
        <v>0</v>
      </c>
      <c r="Y249" t="s">
        <v>44</v>
      </c>
      <c r="Z249" s="2">
        <v>140000</v>
      </c>
      <c r="AA249" s="2"/>
      <c r="AB249" s="2">
        <f t="shared" si="9"/>
        <v>140000</v>
      </c>
      <c r="AC249" s="2">
        <v>140000</v>
      </c>
      <c r="AD249" s="2">
        <v>102195.07</v>
      </c>
      <c r="AE249" s="2">
        <v>102195.07</v>
      </c>
      <c r="AF249" s="2">
        <v>77489.39</v>
      </c>
      <c r="AG249" s="2">
        <v>56775.05</v>
      </c>
      <c r="AH249" s="2">
        <v>56775.05</v>
      </c>
      <c r="AI249" s="2">
        <f t="shared" si="10"/>
        <v>37804.929999999993</v>
      </c>
      <c r="AJ249" s="2">
        <f t="shared" si="11"/>
        <v>37804.929999999993</v>
      </c>
      <c r="AK249">
        <v>0</v>
      </c>
      <c r="AL249">
        <v>0</v>
      </c>
      <c r="AM249">
        <v>0</v>
      </c>
      <c r="AN249">
        <v>0</v>
      </c>
      <c r="AO249">
        <v>0</v>
      </c>
    </row>
    <row r="250" spans="1:41" hidden="1" x14ac:dyDescent="0.3">
      <c r="A250" t="s">
        <v>45</v>
      </c>
      <c r="B250" t="s">
        <v>46</v>
      </c>
      <c r="C250">
        <v>1</v>
      </c>
      <c r="D250" t="s">
        <v>531</v>
      </c>
      <c r="E250">
        <v>1.3</v>
      </c>
      <c r="F250" t="s">
        <v>534</v>
      </c>
      <c r="G250" t="s">
        <v>32</v>
      </c>
      <c r="H250" t="s">
        <v>33</v>
      </c>
      <c r="I250" t="s">
        <v>100</v>
      </c>
      <c r="J250" t="s">
        <v>101</v>
      </c>
      <c r="K250" t="s">
        <v>287</v>
      </c>
      <c r="L250" t="s">
        <v>288</v>
      </c>
      <c r="M250">
        <v>5</v>
      </c>
      <c r="N250" t="s">
        <v>198</v>
      </c>
      <c r="O250">
        <v>2</v>
      </c>
      <c r="P250" t="s">
        <v>298</v>
      </c>
      <c r="Q250" t="s">
        <v>299</v>
      </c>
      <c r="R250" t="s">
        <v>300</v>
      </c>
      <c r="S250" t="s">
        <v>524</v>
      </c>
      <c r="T250">
        <v>3000</v>
      </c>
      <c r="U250" t="s">
        <v>42</v>
      </c>
      <c r="V250">
        <v>3291</v>
      </c>
      <c r="W250" t="s">
        <v>260</v>
      </c>
      <c r="X250">
        <v>0</v>
      </c>
      <c r="Y250" t="s">
        <v>44</v>
      </c>
      <c r="Z250">
        <v>0</v>
      </c>
      <c r="AB250" s="2">
        <f t="shared" si="9"/>
        <v>0</v>
      </c>
      <c r="AC250" s="2">
        <v>500000</v>
      </c>
      <c r="AD250">
        <v>0</v>
      </c>
      <c r="AE250">
        <v>0</v>
      </c>
      <c r="AF250">
        <v>0</v>
      </c>
      <c r="AG250">
        <v>0</v>
      </c>
      <c r="AH250">
        <v>0</v>
      </c>
      <c r="AI250" s="2">
        <f t="shared" si="10"/>
        <v>0</v>
      </c>
      <c r="AJ250" s="2">
        <f t="shared" si="11"/>
        <v>0</v>
      </c>
      <c r="AK250">
        <v>0</v>
      </c>
      <c r="AL250">
        <v>0</v>
      </c>
      <c r="AM250">
        <v>0</v>
      </c>
      <c r="AN250" s="2">
        <v>500000</v>
      </c>
      <c r="AO250" s="2">
        <v>-500000</v>
      </c>
    </row>
    <row r="251" spans="1:41" hidden="1" x14ac:dyDescent="0.3">
      <c r="A251" t="s">
        <v>45</v>
      </c>
      <c r="B251" t="s">
        <v>46</v>
      </c>
      <c r="C251">
        <v>1</v>
      </c>
      <c r="D251" t="s">
        <v>531</v>
      </c>
      <c r="E251">
        <v>1.3</v>
      </c>
      <c r="F251" t="s">
        <v>534</v>
      </c>
      <c r="G251" t="s">
        <v>32</v>
      </c>
      <c r="H251" t="s">
        <v>33</v>
      </c>
      <c r="I251" t="s">
        <v>100</v>
      </c>
      <c r="J251" t="s">
        <v>101</v>
      </c>
      <c r="K251" t="s">
        <v>287</v>
      </c>
      <c r="L251" t="s">
        <v>288</v>
      </c>
      <c r="M251">
        <v>5</v>
      </c>
      <c r="N251" t="s">
        <v>198</v>
      </c>
      <c r="O251">
        <v>5</v>
      </c>
      <c r="P251" t="s">
        <v>301</v>
      </c>
      <c r="Q251" t="s">
        <v>302</v>
      </c>
      <c r="R251" t="s">
        <v>303</v>
      </c>
      <c r="S251" t="s">
        <v>524</v>
      </c>
      <c r="T251">
        <v>3000</v>
      </c>
      <c r="U251" t="s">
        <v>42</v>
      </c>
      <c r="V251">
        <v>3291</v>
      </c>
      <c r="W251" t="s">
        <v>260</v>
      </c>
      <c r="X251">
        <v>0</v>
      </c>
      <c r="Y251" t="s">
        <v>44</v>
      </c>
      <c r="Z251" s="2">
        <v>500000</v>
      </c>
      <c r="AA251" s="2"/>
      <c r="AB251" s="2">
        <f t="shared" si="9"/>
        <v>500000</v>
      </c>
      <c r="AC251">
        <v>0</v>
      </c>
      <c r="AD251" s="2">
        <v>299860</v>
      </c>
      <c r="AE251" s="2">
        <v>283040</v>
      </c>
      <c r="AF251" s="2">
        <v>263784</v>
      </c>
      <c r="AG251" s="2">
        <v>263784</v>
      </c>
      <c r="AH251" s="2">
        <v>263784</v>
      </c>
      <c r="AI251" s="2">
        <f t="shared" si="10"/>
        <v>200140</v>
      </c>
      <c r="AJ251" s="2">
        <f t="shared" si="11"/>
        <v>216960</v>
      </c>
      <c r="AK251">
        <v>0</v>
      </c>
      <c r="AL251" s="2">
        <v>500000</v>
      </c>
      <c r="AM251">
        <v>0</v>
      </c>
      <c r="AN251">
        <v>0</v>
      </c>
      <c r="AO251" s="2">
        <v>500000</v>
      </c>
    </row>
    <row r="252" spans="1:41" hidden="1" x14ac:dyDescent="0.3">
      <c r="A252" t="s">
        <v>45</v>
      </c>
      <c r="B252" t="s">
        <v>46</v>
      </c>
      <c r="C252">
        <v>1</v>
      </c>
      <c r="D252" t="s">
        <v>531</v>
      </c>
      <c r="E252">
        <v>1.3</v>
      </c>
      <c r="F252" t="s">
        <v>534</v>
      </c>
      <c r="G252" t="s">
        <v>32</v>
      </c>
      <c r="H252" t="s">
        <v>33</v>
      </c>
      <c r="I252" t="s">
        <v>100</v>
      </c>
      <c r="J252" t="s">
        <v>101</v>
      </c>
      <c r="K252" t="s">
        <v>136</v>
      </c>
      <c r="L252" t="s">
        <v>137</v>
      </c>
      <c r="M252">
        <v>6</v>
      </c>
      <c r="N252" t="s">
        <v>38</v>
      </c>
      <c r="O252">
        <v>21</v>
      </c>
      <c r="P252" t="s">
        <v>316</v>
      </c>
      <c r="Q252" t="s">
        <v>139</v>
      </c>
      <c r="R252" t="s">
        <v>140</v>
      </c>
      <c r="S252" t="s">
        <v>524</v>
      </c>
      <c r="T252">
        <v>3000</v>
      </c>
      <c r="U252" t="s">
        <v>42</v>
      </c>
      <c r="V252">
        <v>3291</v>
      </c>
      <c r="W252" t="s">
        <v>260</v>
      </c>
      <c r="X252">
        <v>0</v>
      </c>
      <c r="Y252" t="s">
        <v>44</v>
      </c>
      <c r="Z252" s="2">
        <v>34000</v>
      </c>
      <c r="AA252" s="2"/>
      <c r="AB252" s="2">
        <f t="shared" si="9"/>
        <v>34000</v>
      </c>
      <c r="AC252" s="2">
        <v>10000</v>
      </c>
      <c r="AD252">
        <v>0</v>
      </c>
      <c r="AE252">
        <v>0</v>
      </c>
      <c r="AF252">
        <v>0</v>
      </c>
      <c r="AG252">
        <v>0</v>
      </c>
      <c r="AH252">
        <v>0</v>
      </c>
      <c r="AI252" s="2">
        <f t="shared" si="10"/>
        <v>34000</v>
      </c>
      <c r="AJ252" s="2">
        <f t="shared" si="11"/>
        <v>34000</v>
      </c>
      <c r="AK252">
        <v>0</v>
      </c>
      <c r="AL252" s="2">
        <v>174000</v>
      </c>
      <c r="AM252">
        <v>0</v>
      </c>
      <c r="AN252" s="2">
        <v>150000</v>
      </c>
      <c r="AO252" s="2">
        <v>24000</v>
      </c>
    </row>
    <row r="253" spans="1:41" hidden="1" x14ac:dyDescent="0.3">
      <c r="A253" t="s">
        <v>45</v>
      </c>
      <c r="B253" t="s">
        <v>46</v>
      </c>
      <c r="C253">
        <v>3</v>
      </c>
      <c r="D253" t="s">
        <v>533</v>
      </c>
      <c r="E253">
        <v>3.1</v>
      </c>
      <c r="F253" t="s">
        <v>542</v>
      </c>
      <c r="G253" t="s">
        <v>377</v>
      </c>
      <c r="H253" t="s">
        <v>378</v>
      </c>
      <c r="I253" t="s">
        <v>100</v>
      </c>
      <c r="J253" t="s">
        <v>101</v>
      </c>
      <c r="K253" t="s">
        <v>351</v>
      </c>
      <c r="L253" t="s">
        <v>352</v>
      </c>
      <c r="M253">
        <v>8</v>
      </c>
      <c r="N253" t="s">
        <v>379</v>
      </c>
      <c r="O253">
        <v>42</v>
      </c>
      <c r="P253" t="s">
        <v>385</v>
      </c>
      <c r="Q253" t="s">
        <v>386</v>
      </c>
      <c r="R253" t="s">
        <v>387</v>
      </c>
      <c r="S253" t="s">
        <v>524</v>
      </c>
      <c r="T253">
        <v>3000</v>
      </c>
      <c r="U253" t="s">
        <v>42</v>
      </c>
      <c r="V253">
        <v>3291</v>
      </c>
      <c r="W253" t="s">
        <v>260</v>
      </c>
      <c r="X253">
        <v>0</v>
      </c>
      <c r="Y253" t="s">
        <v>44</v>
      </c>
      <c r="Z253">
        <v>0</v>
      </c>
      <c r="AB253" s="2">
        <f t="shared" si="9"/>
        <v>0</v>
      </c>
      <c r="AC253" s="2">
        <v>42000</v>
      </c>
      <c r="AD253">
        <v>0</v>
      </c>
      <c r="AE253">
        <v>0</v>
      </c>
      <c r="AF253">
        <v>0</v>
      </c>
      <c r="AG253">
        <v>0</v>
      </c>
      <c r="AH253">
        <v>0</v>
      </c>
      <c r="AI253" s="2">
        <f t="shared" si="10"/>
        <v>0</v>
      </c>
      <c r="AJ253" s="2">
        <f t="shared" si="11"/>
        <v>0</v>
      </c>
      <c r="AK253">
        <v>0</v>
      </c>
      <c r="AL253">
        <v>0</v>
      </c>
      <c r="AM253">
        <v>0</v>
      </c>
      <c r="AN253" s="2">
        <v>42000</v>
      </c>
      <c r="AO253" s="2">
        <v>-42000</v>
      </c>
    </row>
    <row r="254" spans="1:41" hidden="1" x14ac:dyDescent="0.3">
      <c r="A254" t="s">
        <v>45</v>
      </c>
      <c r="B254" t="s">
        <v>46</v>
      </c>
      <c r="C254">
        <v>2</v>
      </c>
      <c r="D254" t="s">
        <v>532</v>
      </c>
      <c r="E254">
        <v>2.2000000000000002</v>
      </c>
      <c r="F254" t="s">
        <v>537</v>
      </c>
      <c r="G254" t="s">
        <v>74</v>
      </c>
      <c r="H254" t="s">
        <v>75</v>
      </c>
      <c r="I254" t="s">
        <v>100</v>
      </c>
      <c r="J254" t="s">
        <v>101</v>
      </c>
      <c r="K254" t="s">
        <v>102</v>
      </c>
      <c r="L254" t="s">
        <v>103</v>
      </c>
      <c r="M254">
        <v>2</v>
      </c>
      <c r="N254" t="s">
        <v>104</v>
      </c>
      <c r="O254">
        <v>36</v>
      </c>
      <c r="P254" t="s">
        <v>105</v>
      </c>
      <c r="Q254" t="s">
        <v>106</v>
      </c>
      <c r="R254" t="s">
        <v>107</v>
      </c>
      <c r="S254" t="s">
        <v>524</v>
      </c>
      <c r="T254">
        <v>3000</v>
      </c>
      <c r="U254" t="s">
        <v>42</v>
      </c>
      <c r="V254">
        <v>3311</v>
      </c>
      <c r="W254" t="s">
        <v>118</v>
      </c>
      <c r="X254">
        <v>0</v>
      </c>
      <c r="Y254" t="s">
        <v>44</v>
      </c>
      <c r="Z254" s="2">
        <v>3480000</v>
      </c>
      <c r="AA254" s="2"/>
      <c r="AB254" s="2">
        <f t="shared" si="9"/>
        <v>3480000</v>
      </c>
      <c r="AC254" s="2">
        <v>1500000</v>
      </c>
      <c r="AD254" s="2">
        <v>2958000</v>
      </c>
      <c r="AE254" s="2">
        <v>2958000</v>
      </c>
      <c r="AF254" s="2">
        <v>2523000</v>
      </c>
      <c r="AG254" s="2">
        <v>2523000</v>
      </c>
      <c r="AH254" s="2">
        <v>2088000</v>
      </c>
      <c r="AI254" s="2">
        <f t="shared" si="10"/>
        <v>522000</v>
      </c>
      <c r="AJ254" s="2">
        <f t="shared" si="11"/>
        <v>522000</v>
      </c>
      <c r="AK254">
        <v>0</v>
      </c>
      <c r="AL254" s="2">
        <v>1980000</v>
      </c>
      <c r="AM254">
        <v>0</v>
      </c>
      <c r="AN254">
        <v>0</v>
      </c>
      <c r="AO254" s="2">
        <v>1980000</v>
      </c>
    </row>
    <row r="255" spans="1:41" hidden="1" x14ac:dyDescent="0.3">
      <c r="A255" t="s">
        <v>45</v>
      </c>
      <c r="B255" t="s">
        <v>46</v>
      </c>
      <c r="C255">
        <v>3</v>
      </c>
      <c r="D255" t="s">
        <v>533</v>
      </c>
      <c r="E255">
        <v>3.8</v>
      </c>
      <c r="F255" t="s">
        <v>543</v>
      </c>
      <c r="G255" t="s">
        <v>142</v>
      </c>
      <c r="H255" t="s">
        <v>143</v>
      </c>
      <c r="I255" t="s">
        <v>100</v>
      </c>
      <c r="J255" t="s">
        <v>101</v>
      </c>
      <c r="K255" t="s">
        <v>144</v>
      </c>
      <c r="L255" t="s">
        <v>145</v>
      </c>
      <c r="M255">
        <v>6</v>
      </c>
      <c r="N255" t="s">
        <v>38</v>
      </c>
      <c r="O255">
        <v>49</v>
      </c>
      <c r="P255" t="s">
        <v>146</v>
      </c>
      <c r="Q255" t="s">
        <v>147</v>
      </c>
      <c r="R255" t="s">
        <v>148</v>
      </c>
      <c r="S255" t="s">
        <v>524</v>
      </c>
      <c r="T255">
        <v>3000</v>
      </c>
      <c r="U255" t="s">
        <v>42</v>
      </c>
      <c r="V255">
        <v>3311</v>
      </c>
      <c r="W255" t="s">
        <v>118</v>
      </c>
      <c r="X255">
        <v>0</v>
      </c>
      <c r="Y255" t="s">
        <v>44</v>
      </c>
      <c r="Z255" s="2">
        <v>13070</v>
      </c>
      <c r="AA255" s="2"/>
      <c r="AB255" s="2">
        <f t="shared" si="9"/>
        <v>13070</v>
      </c>
      <c r="AC255">
        <v>0</v>
      </c>
      <c r="AD255" s="2">
        <v>13070</v>
      </c>
      <c r="AE255" s="2">
        <v>13070</v>
      </c>
      <c r="AF255">
        <v>0</v>
      </c>
      <c r="AG255">
        <v>0</v>
      </c>
      <c r="AH255">
        <v>0</v>
      </c>
      <c r="AI255" s="2">
        <f t="shared" si="10"/>
        <v>0</v>
      </c>
      <c r="AJ255" s="2">
        <f t="shared" si="11"/>
        <v>0</v>
      </c>
      <c r="AK255">
        <v>0</v>
      </c>
      <c r="AL255" s="2">
        <v>13070</v>
      </c>
      <c r="AM255">
        <v>0</v>
      </c>
      <c r="AN255">
        <v>0</v>
      </c>
      <c r="AO255" s="2">
        <v>13070</v>
      </c>
    </row>
    <row r="256" spans="1:41" hidden="1" x14ac:dyDescent="0.3">
      <c r="A256" t="s">
        <v>45</v>
      </c>
      <c r="B256" t="s">
        <v>46</v>
      </c>
      <c r="C256">
        <v>1</v>
      </c>
      <c r="D256" t="s">
        <v>531</v>
      </c>
      <c r="E256">
        <v>1.3</v>
      </c>
      <c r="F256" t="s">
        <v>534</v>
      </c>
      <c r="G256" t="s">
        <v>238</v>
      </c>
      <c r="H256" t="s">
        <v>239</v>
      </c>
      <c r="I256" t="s">
        <v>240</v>
      </c>
      <c r="J256" t="s">
        <v>241</v>
      </c>
      <c r="K256" t="s">
        <v>242</v>
      </c>
      <c r="L256" t="s">
        <v>243</v>
      </c>
      <c r="M256">
        <v>1</v>
      </c>
      <c r="N256" t="s">
        <v>80</v>
      </c>
      <c r="O256">
        <v>17</v>
      </c>
      <c r="P256" t="s">
        <v>244</v>
      </c>
      <c r="Q256" t="s">
        <v>245</v>
      </c>
      <c r="R256" t="s">
        <v>246</v>
      </c>
      <c r="S256" t="s">
        <v>524</v>
      </c>
      <c r="T256">
        <v>3000</v>
      </c>
      <c r="U256" t="s">
        <v>42</v>
      </c>
      <c r="V256">
        <v>3311</v>
      </c>
      <c r="W256" t="s">
        <v>118</v>
      </c>
      <c r="X256">
        <v>0</v>
      </c>
      <c r="Y256" t="s">
        <v>44</v>
      </c>
      <c r="Z256" s="2">
        <v>2367000</v>
      </c>
      <c r="AA256" s="2"/>
      <c r="AB256" s="2">
        <f t="shared" si="9"/>
        <v>2367000</v>
      </c>
      <c r="AC256" s="2">
        <v>2367000</v>
      </c>
      <c r="AD256" s="2">
        <v>1357200</v>
      </c>
      <c r="AE256" s="2">
        <v>1357200</v>
      </c>
      <c r="AF256" s="2">
        <v>1206400</v>
      </c>
      <c r="AG256" s="2">
        <v>1055600</v>
      </c>
      <c r="AH256" s="2">
        <v>1055600</v>
      </c>
      <c r="AI256" s="2">
        <f t="shared" si="10"/>
        <v>1009800</v>
      </c>
      <c r="AJ256" s="2">
        <f t="shared" si="11"/>
        <v>1009800</v>
      </c>
      <c r="AK256">
        <v>0</v>
      </c>
      <c r="AL256">
        <v>0</v>
      </c>
      <c r="AM256">
        <v>0</v>
      </c>
      <c r="AN256">
        <v>0</v>
      </c>
      <c r="AO256">
        <v>0</v>
      </c>
    </row>
    <row r="257" spans="1:41" hidden="1" x14ac:dyDescent="0.3">
      <c r="A257" t="s">
        <v>45</v>
      </c>
      <c r="B257" t="s">
        <v>46</v>
      </c>
      <c r="C257">
        <v>1</v>
      </c>
      <c r="D257" t="s">
        <v>531</v>
      </c>
      <c r="E257">
        <v>1.3</v>
      </c>
      <c r="F257" t="s">
        <v>534</v>
      </c>
      <c r="G257" t="s">
        <v>32</v>
      </c>
      <c r="H257" t="s">
        <v>33</v>
      </c>
      <c r="I257" t="s">
        <v>34</v>
      </c>
      <c r="J257" t="s">
        <v>35</v>
      </c>
      <c r="K257" t="s">
        <v>36</v>
      </c>
      <c r="L257" t="s">
        <v>37</v>
      </c>
      <c r="M257">
        <v>6</v>
      </c>
      <c r="N257" t="s">
        <v>38</v>
      </c>
      <c r="O257">
        <v>18</v>
      </c>
      <c r="P257" t="s">
        <v>252</v>
      </c>
      <c r="Q257" t="s">
        <v>253</v>
      </c>
      <c r="R257" t="s">
        <v>254</v>
      </c>
      <c r="S257" t="s">
        <v>524</v>
      </c>
      <c r="T257">
        <v>3000</v>
      </c>
      <c r="U257" t="s">
        <v>42</v>
      </c>
      <c r="V257">
        <v>3311</v>
      </c>
      <c r="W257" t="s">
        <v>118</v>
      </c>
      <c r="X257">
        <v>0</v>
      </c>
      <c r="Y257" t="s">
        <v>44</v>
      </c>
      <c r="Z257" s="2">
        <v>3325000</v>
      </c>
      <c r="AA257" s="2"/>
      <c r="AB257" s="2">
        <f t="shared" si="9"/>
        <v>3325000</v>
      </c>
      <c r="AC257" s="2">
        <v>1500000</v>
      </c>
      <c r="AD257" s="2">
        <v>232000</v>
      </c>
      <c r="AE257" s="2">
        <v>232000</v>
      </c>
      <c r="AF257">
        <v>0</v>
      </c>
      <c r="AG257">
        <v>0</v>
      </c>
      <c r="AH257">
        <v>0</v>
      </c>
      <c r="AI257" s="2">
        <f t="shared" si="10"/>
        <v>3093000</v>
      </c>
      <c r="AJ257" s="2">
        <f t="shared" si="11"/>
        <v>3093000</v>
      </c>
      <c r="AK257">
        <v>0</v>
      </c>
      <c r="AL257" s="2">
        <v>1825000</v>
      </c>
      <c r="AM257">
        <v>0</v>
      </c>
      <c r="AN257">
        <v>0</v>
      </c>
      <c r="AO257" s="2">
        <v>1825000</v>
      </c>
    </row>
    <row r="258" spans="1:41" hidden="1" x14ac:dyDescent="0.3">
      <c r="A258" t="s">
        <v>45</v>
      </c>
      <c r="B258" t="s">
        <v>46</v>
      </c>
      <c r="C258">
        <v>1</v>
      </c>
      <c r="D258" t="s">
        <v>531</v>
      </c>
      <c r="E258">
        <v>1.3</v>
      </c>
      <c r="F258" t="s">
        <v>534</v>
      </c>
      <c r="G258" t="s">
        <v>32</v>
      </c>
      <c r="H258" t="s">
        <v>33</v>
      </c>
      <c r="I258" t="s">
        <v>100</v>
      </c>
      <c r="J258" t="s">
        <v>101</v>
      </c>
      <c r="K258" t="s">
        <v>136</v>
      </c>
      <c r="L258" t="s">
        <v>137</v>
      </c>
      <c r="M258">
        <v>6</v>
      </c>
      <c r="N258" t="s">
        <v>38</v>
      </c>
      <c r="O258">
        <v>21</v>
      </c>
      <c r="P258" t="s">
        <v>316</v>
      </c>
      <c r="Q258" t="s">
        <v>139</v>
      </c>
      <c r="R258" t="s">
        <v>140</v>
      </c>
      <c r="S258" t="s">
        <v>524</v>
      </c>
      <c r="T258">
        <v>3000</v>
      </c>
      <c r="U258" t="s">
        <v>42</v>
      </c>
      <c r="V258">
        <v>3311</v>
      </c>
      <c r="W258" t="s">
        <v>118</v>
      </c>
      <c r="X258">
        <v>0</v>
      </c>
      <c r="Y258" t="s">
        <v>44</v>
      </c>
      <c r="Z258" s="2">
        <v>247638</v>
      </c>
      <c r="AA258" s="2"/>
      <c r="AB258" s="2">
        <f t="shared" ref="AB258:AB321" si="12">Z258+AA258</f>
        <v>247638</v>
      </c>
      <c r="AC258" s="2">
        <v>250000</v>
      </c>
      <c r="AD258" s="2">
        <v>231420</v>
      </c>
      <c r="AE258" s="2">
        <v>231420</v>
      </c>
      <c r="AF258" s="2">
        <v>231420</v>
      </c>
      <c r="AG258" s="2">
        <v>92568</v>
      </c>
      <c r="AH258" s="2">
        <v>92568</v>
      </c>
      <c r="AI258" s="2">
        <f t="shared" ref="AI258:AI321" si="13">Z258-AD258</f>
        <v>16218</v>
      </c>
      <c r="AJ258" s="2">
        <f t="shared" ref="AJ258:AJ321" si="14">AB258-AE258</f>
        <v>16218</v>
      </c>
      <c r="AK258">
        <v>0</v>
      </c>
      <c r="AL258">
        <v>0</v>
      </c>
      <c r="AM258">
        <v>0</v>
      </c>
      <c r="AN258" s="2">
        <v>2362</v>
      </c>
      <c r="AO258" s="2">
        <v>-2362</v>
      </c>
    </row>
    <row r="259" spans="1:41" hidden="1" x14ac:dyDescent="0.3">
      <c r="A259" t="s">
        <v>45</v>
      </c>
      <c r="B259" t="s">
        <v>46</v>
      </c>
      <c r="C259">
        <v>2</v>
      </c>
      <c r="D259" t="s">
        <v>532</v>
      </c>
      <c r="E259">
        <v>2.2000000000000002</v>
      </c>
      <c r="F259" t="s">
        <v>537</v>
      </c>
      <c r="G259" t="s">
        <v>74</v>
      </c>
      <c r="H259" t="s">
        <v>75</v>
      </c>
      <c r="I259" t="s">
        <v>100</v>
      </c>
      <c r="J259" t="s">
        <v>101</v>
      </c>
      <c r="K259" t="s">
        <v>102</v>
      </c>
      <c r="L259" t="s">
        <v>103</v>
      </c>
      <c r="M259">
        <v>2</v>
      </c>
      <c r="N259" t="s">
        <v>104</v>
      </c>
      <c r="O259">
        <v>36</v>
      </c>
      <c r="P259" t="s">
        <v>105</v>
      </c>
      <c r="Q259" t="s">
        <v>106</v>
      </c>
      <c r="R259" t="s">
        <v>107</v>
      </c>
      <c r="S259" t="s">
        <v>524</v>
      </c>
      <c r="T259">
        <v>3000</v>
      </c>
      <c r="U259" t="s">
        <v>42</v>
      </c>
      <c r="V259">
        <v>3321</v>
      </c>
      <c r="W259" t="s">
        <v>119</v>
      </c>
      <c r="X259">
        <v>0</v>
      </c>
      <c r="Y259" t="s">
        <v>44</v>
      </c>
      <c r="Z259" s="2">
        <v>5400000</v>
      </c>
      <c r="AA259" s="2"/>
      <c r="AB259" s="2">
        <f t="shared" si="12"/>
        <v>5400000</v>
      </c>
      <c r="AC259" s="2">
        <v>2500000</v>
      </c>
      <c r="AD259" s="2">
        <v>5315963.32</v>
      </c>
      <c r="AE259" s="2">
        <v>5315963.32</v>
      </c>
      <c r="AF259" s="2">
        <v>5315963.32</v>
      </c>
      <c r="AG259" s="2">
        <v>4423758.5999999996</v>
      </c>
      <c r="AH259" s="2">
        <v>4423758.5999999996</v>
      </c>
      <c r="AI259" s="2">
        <f t="shared" si="13"/>
        <v>84036.679999999702</v>
      </c>
      <c r="AJ259" s="2">
        <f t="shared" si="14"/>
        <v>84036.679999999702</v>
      </c>
      <c r="AK259">
        <v>0</v>
      </c>
      <c r="AL259" s="2">
        <v>2900000</v>
      </c>
      <c r="AM259">
        <v>0</v>
      </c>
      <c r="AN259">
        <v>0</v>
      </c>
      <c r="AO259" s="2">
        <v>2900000</v>
      </c>
    </row>
    <row r="260" spans="1:41" hidden="1" x14ac:dyDescent="0.3">
      <c r="A260" t="s">
        <v>45</v>
      </c>
      <c r="B260" t="s">
        <v>46</v>
      </c>
      <c r="C260">
        <v>1</v>
      </c>
      <c r="D260" t="s">
        <v>531</v>
      </c>
      <c r="E260">
        <v>1.3</v>
      </c>
      <c r="F260" t="s">
        <v>534</v>
      </c>
      <c r="G260" t="s">
        <v>32</v>
      </c>
      <c r="H260" t="s">
        <v>33</v>
      </c>
      <c r="I260" t="s">
        <v>100</v>
      </c>
      <c r="J260" t="s">
        <v>101</v>
      </c>
      <c r="K260" t="s">
        <v>136</v>
      </c>
      <c r="L260" t="s">
        <v>137</v>
      </c>
      <c r="M260">
        <v>6</v>
      </c>
      <c r="N260" t="s">
        <v>38</v>
      </c>
      <c r="O260">
        <v>21</v>
      </c>
      <c r="P260" t="s">
        <v>316</v>
      </c>
      <c r="Q260" t="s">
        <v>139</v>
      </c>
      <c r="R260" t="s">
        <v>140</v>
      </c>
      <c r="S260" t="s">
        <v>524</v>
      </c>
      <c r="T260">
        <v>3000</v>
      </c>
      <c r="U260" t="s">
        <v>42</v>
      </c>
      <c r="V260">
        <v>3321</v>
      </c>
      <c r="W260" t="s">
        <v>119</v>
      </c>
      <c r="X260">
        <v>0</v>
      </c>
      <c r="Y260" t="s">
        <v>44</v>
      </c>
      <c r="Z260" s="2">
        <v>74538</v>
      </c>
      <c r="AA260" s="2"/>
      <c r="AB260" s="2">
        <f t="shared" si="12"/>
        <v>74538</v>
      </c>
      <c r="AC260" s="2">
        <v>69408</v>
      </c>
      <c r="AD260">
        <v>0</v>
      </c>
      <c r="AE260">
        <v>0</v>
      </c>
      <c r="AF260">
        <v>0</v>
      </c>
      <c r="AG260">
        <v>0</v>
      </c>
      <c r="AH260">
        <v>0</v>
      </c>
      <c r="AI260" s="2">
        <f t="shared" si="13"/>
        <v>74538</v>
      </c>
      <c r="AJ260" s="2">
        <f t="shared" si="14"/>
        <v>74538</v>
      </c>
      <c r="AK260">
        <v>0</v>
      </c>
      <c r="AL260" s="2">
        <v>5130</v>
      </c>
      <c r="AM260">
        <v>0</v>
      </c>
      <c r="AN260">
        <v>0</v>
      </c>
      <c r="AO260" s="2">
        <v>5130</v>
      </c>
    </row>
    <row r="261" spans="1:41" hidden="1" x14ac:dyDescent="0.3">
      <c r="A261" t="s">
        <v>45</v>
      </c>
      <c r="B261" t="s">
        <v>46</v>
      </c>
      <c r="C261">
        <v>3</v>
      </c>
      <c r="D261" t="s">
        <v>533</v>
      </c>
      <c r="E261">
        <v>3.8</v>
      </c>
      <c r="F261" t="s">
        <v>543</v>
      </c>
      <c r="G261" t="s">
        <v>142</v>
      </c>
      <c r="H261" t="s">
        <v>143</v>
      </c>
      <c r="I261" t="s">
        <v>100</v>
      </c>
      <c r="J261" t="s">
        <v>101</v>
      </c>
      <c r="K261" t="s">
        <v>144</v>
      </c>
      <c r="L261" t="s">
        <v>145</v>
      </c>
      <c r="M261">
        <v>6</v>
      </c>
      <c r="N261" t="s">
        <v>38</v>
      </c>
      <c r="O261">
        <v>50</v>
      </c>
      <c r="P261" t="s">
        <v>166</v>
      </c>
      <c r="Q261" t="s">
        <v>147</v>
      </c>
      <c r="R261" t="s">
        <v>148</v>
      </c>
      <c r="S261" t="s">
        <v>524</v>
      </c>
      <c r="T261">
        <v>3000</v>
      </c>
      <c r="U261" t="s">
        <v>42</v>
      </c>
      <c r="V261">
        <v>3331</v>
      </c>
      <c r="W261" t="s">
        <v>168</v>
      </c>
      <c r="X261">
        <v>0</v>
      </c>
      <c r="Y261" t="s">
        <v>44</v>
      </c>
      <c r="Z261" s="2">
        <v>5008924</v>
      </c>
      <c r="AA261" s="2"/>
      <c r="AB261" s="2">
        <f t="shared" si="12"/>
        <v>5008924</v>
      </c>
      <c r="AC261" s="2">
        <v>500000</v>
      </c>
      <c r="AD261" s="2">
        <v>2953029.4</v>
      </c>
      <c r="AE261" s="2">
        <v>2953029.4</v>
      </c>
      <c r="AF261" s="2">
        <v>2907354.4</v>
      </c>
      <c r="AG261" s="2">
        <v>2385400.7999999998</v>
      </c>
      <c r="AH261" s="2">
        <v>2385400.7999999998</v>
      </c>
      <c r="AI261" s="2">
        <f t="shared" si="13"/>
        <v>2055894.6</v>
      </c>
      <c r="AJ261" s="2">
        <f t="shared" si="14"/>
        <v>2055894.6</v>
      </c>
      <c r="AK261">
        <v>0</v>
      </c>
      <c r="AL261" s="2">
        <v>4580000</v>
      </c>
      <c r="AM261">
        <v>0</v>
      </c>
      <c r="AN261" s="2">
        <v>71076</v>
      </c>
      <c r="AO261" s="2">
        <v>4508924</v>
      </c>
    </row>
    <row r="262" spans="1:41" hidden="1" x14ac:dyDescent="0.3">
      <c r="A262" t="s">
        <v>45</v>
      </c>
      <c r="B262" t="s">
        <v>46</v>
      </c>
      <c r="C262">
        <v>1</v>
      </c>
      <c r="D262" t="s">
        <v>531</v>
      </c>
      <c r="E262">
        <v>1.3</v>
      </c>
      <c r="F262" t="s">
        <v>534</v>
      </c>
      <c r="G262" t="s">
        <v>32</v>
      </c>
      <c r="H262" t="s">
        <v>33</v>
      </c>
      <c r="I262" t="s">
        <v>34</v>
      </c>
      <c r="J262" t="s">
        <v>35</v>
      </c>
      <c r="K262" t="s">
        <v>36</v>
      </c>
      <c r="L262" t="s">
        <v>37</v>
      </c>
      <c r="M262">
        <v>6</v>
      </c>
      <c r="N262" t="s">
        <v>38</v>
      </c>
      <c r="O262">
        <v>18</v>
      </c>
      <c r="P262" t="s">
        <v>252</v>
      </c>
      <c r="Q262" t="s">
        <v>253</v>
      </c>
      <c r="R262" t="s">
        <v>254</v>
      </c>
      <c r="S262" t="s">
        <v>524</v>
      </c>
      <c r="T262">
        <v>3000</v>
      </c>
      <c r="U262" t="s">
        <v>42</v>
      </c>
      <c r="V262">
        <v>3331</v>
      </c>
      <c r="W262" t="s">
        <v>168</v>
      </c>
      <c r="X262">
        <v>0</v>
      </c>
      <c r="Y262" t="s">
        <v>44</v>
      </c>
      <c r="Z262" s="2">
        <v>2605268</v>
      </c>
      <c r="AA262" s="2"/>
      <c r="AB262" s="2">
        <f t="shared" si="12"/>
        <v>2605268</v>
      </c>
      <c r="AC262" s="2">
        <v>1000000</v>
      </c>
      <c r="AD262" s="2">
        <v>415355.4</v>
      </c>
      <c r="AE262" s="2">
        <v>415355.4</v>
      </c>
      <c r="AF262" s="2">
        <v>323054.2</v>
      </c>
      <c r="AG262" s="2">
        <v>323054.2</v>
      </c>
      <c r="AH262" s="2">
        <v>323054.2</v>
      </c>
      <c r="AI262" s="2">
        <f t="shared" si="13"/>
        <v>2189912.6</v>
      </c>
      <c r="AJ262" s="2">
        <f t="shared" si="14"/>
        <v>2189912.6</v>
      </c>
      <c r="AK262">
        <v>0</v>
      </c>
      <c r="AL262" s="2">
        <v>1605268</v>
      </c>
      <c r="AM262">
        <v>0</v>
      </c>
      <c r="AN262">
        <v>0</v>
      </c>
      <c r="AO262" s="2">
        <v>1605268</v>
      </c>
    </row>
    <row r="263" spans="1:41" hidden="1" x14ac:dyDescent="0.3">
      <c r="A263" t="s">
        <v>45</v>
      </c>
      <c r="B263" t="s">
        <v>46</v>
      </c>
      <c r="C263">
        <v>1</v>
      </c>
      <c r="D263" t="s">
        <v>531</v>
      </c>
      <c r="E263">
        <v>1.3</v>
      </c>
      <c r="F263" t="s">
        <v>534</v>
      </c>
      <c r="G263" t="s">
        <v>32</v>
      </c>
      <c r="H263" t="s">
        <v>33</v>
      </c>
      <c r="I263" t="s">
        <v>100</v>
      </c>
      <c r="J263" t="s">
        <v>101</v>
      </c>
      <c r="K263" t="s">
        <v>136</v>
      </c>
      <c r="L263" t="s">
        <v>137</v>
      </c>
      <c r="M263">
        <v>6</v>
      </c>
      <c r="N263" t="s">
        <v>38</v>
      </c>
      <c r="O263">
        <v>21</v>
      </c>
      <c r="P263" t="s">
        <v>316</v>
      </c>
      <c r="Q263" t="s">
        <v>139</v>
      </c>
      <c r="R263" t="s">
        <v>140</v>
      </c>
      <c r="S263" t="s">
        <v>524</v>
      </c>
      <c r="T263">
        <v>3000</v>
      </c>
      <c r="U263" t="s">
        <v>42</v>
      </c>
      <c r="V263">
        <v>3331</v>
      </c>
      <c r="W263" t="s">
        <v>168</v>
      </c>
      <c r="X263">
        <v>0</v>
      </c>
      <c r="Y263" t="s">
        <v>44</v>
      </c>
      <c r="Z263" s="2">
        <v>100000</v>
      </c>
      <c r="AA263" s="2"/>
      <c r="AB263" s="2">
        <f t="shared" si="12"/>
        <v>100000</v>
      </c>
      <c r="AC263" s="2">
        <v>100000</v>
      </c>
      <c r="AD263" s="2">
        <v>36588.300000000003</v>
      </c>
      <c r="AE263" s="2">
        <v>36588.300000000003</v>
      </c>
      <c r="AF263" s="2">
        <v>36588.300000000003</v>
      </c>
      <c r="AG263">
        <v>0</v>
      </c>
      <c r="AH263">
        <v>0</v>
      </c>
      <c r="AI263" s="2">
        <f t="shared" si="13"/>
        <v>63411.7</v>
      </c>
      <c r="AJ263" s="2">
        <f t="shared" si="14"/>
        <v>63411.7</v>
      </c>
      <c r="AK263">
        <v>0</v>
      </c>
      <c r="AL263">
        <v>0</v>
      </c>
      <c r="AM263">
        <v>0</v>
      </c>
      <c r="AN263">
        <v>0</v>
      </c>
      <c r="AO263">
        <v>0</v>
      </c>
    </row>
    <row r="264" spans="1:41" hidden="1" x14ac:dyDescent="0.3">
      <c r="A264" t="s">
        <v>45</v>
      </c>
      <c r="B264" t="s">
        <v>46</v>
      </c>
      <c r="C264">
        <v>1</v>
      </c>
      <c r="D264" t="s">
        <v>531</v>
      </c>
      <c r="E264">
        <v>1.3</v>
      </c>
      <c r="F264" t="s">
        <v>534</v>
      </c>
      <c r="G264" t="s">
        <v>32</v>
      </c>
      <c r="H264" t="s">
        <v>33</v>
      </c>
      <c r="I264" t="s">
        <v>240</v>
      </c>
      <c r="J264" t="s">
        <v>241</v>
      </c>
      <c r="K264" t="s">
        <v>78</v>
      </c>
      <c r="L264" t="s">
        <v>79</v>
      </c>
      <c r="M264">
        <v>1</v>
      </c>
      <c r="N264" t="s">
        <v>80</v>
      </c>
      <c r="O264">
        <v>7</v>
      </c>
      <c r="P264" t="s">
        <v>356</v>
      </c>
      <c r="Q264" t="s">
        <v>248</v>
      </c>
      <c r="R264" t="s">
        <v>249</v>
      </c>
      <c r="S264" t="s">
        <v>524</v>
      </c>
      <c r="T264">
        <v>3000</v>
      </c>
      <c r="U264" t="s">
        <v>42</v>
      </c>
      <c r="V264">
        <v>3331</v>
      </c>
      <c r="W264" t="s">
        <v>168</v>
      </c>
      <c r="X264">
        <v>0</v>
      </c>
      <c r="Y264" t="s">
        <v>44</v>
      </c>
      <c r="Z264" s="2">
        <v>70000</v>
      </c>
      <c r="AA264" s="2"/>
      <c r="AB264" s="2">
        <f t="shared" si="12"/>
        <v>70000</v>
      </c>
      <c r="AC264" s="2">
        <v>340000</v>
      </c>
      <c r="AD264">
        <v>0</v>
      </c>
      <c r="AE264">
        <v>0</v>
      </c>
      <c r="AF264">
        <v>0</v>
      </c>
      <c r="AG264">
        <v>0</v>
      </c>
      <c r="AH264">
        <v>0</v>
      </c>
      <c r="AI264" s="2">
        <f t="shared" si="13"/>
        <v>70000</v>
      </c>
      <c r="AJ264" s="2">
        <f t="shared" si="14"/>
        <v>70000</v>
      </c>
      <c r="AK264">
        <v>0</v>
      </c>
      <c r="AL264">
        <v>0</v>
      </c>
      <c r="AM264">
        <v>0</v>
      </c>
      <c r="AN264" s="2">
        <v>270000</v>
      </c>
      <c r="AO264" s="2">
        <v>-270000</v>
      </c>
    </row>
    <row r="265" spans="1:41" hidden="1" x14ac:dyDescent="0.3">
      <c r="A265" t="s">
        <v>45</v>
      </c>
      <c r="B265" t="s">
        <v>46</v>
      </c>
      <c r="C265">
        <v>1</v>
      </c>
      <c r="D265" t="s">
        <v>531</v>
      </c>
      <c r="E265">
        <v>1.7</v>
      </c>
      <c r="F265" t="s">
        <v>535</v>
      </c>
      <c r="G265" t="s">
        <v>220</v>
      </c>
      <c r="H265" t="s">
        <v>221</v>
      </c>
      <c r="I265" t="s">
        <v>49</v>
      </c>
      <c r="J265" t="s">
        <v>50</v>
      </c>
      <c r="K265" t="s">
        <v>222</v>
      </c>
      <c r="L265" t="s">
        <v>223</v>
      </c>
      <c r="M265">
        <v>7</v>
      </c>
      <c r="N265" t="s">
        <v>224</v>
      </c>
      <c r="O265">
        <v>40</v>
      </c>
      <c r="P265" t="s">
        <v>225</v>
      </c>
      <c r="Q265" t="s">
        <v>226</v>
      </c>
      <c r="R265" t="s">
        <v>227</v>
      </c>
      <c r="S265" t="s">
        <v>524</v>
      </c>
      <c r="T265">
        <v>3000</v>
      </c>
      <c r="U265" t="s">
        <v>42</v>
      </c>
      <c r="V265">
        <v>3341</v>
      </c>
      <c r="W265" t="s">
        <v>228</v>
      </c>
      <c r="X265">
        <v>0</v>
      </c>
      <c r="Y265" t="s">
        <v>44</v>
      </c>
      <c r="Z265" s="2">
        <v>42000</v>
      </c>
      <c r="AA265" s="2"/>
      <c r="AB265" s="2">
        <f t="shared" si="12"/>
        <v>42000</v>
      </c>
      <c r="AC265">
        <v>0</v>
      </c>
      <c r="AD265" s="2">
        <v>42000</v>
      </c>
      <c r="AE265" s="2">
        <v>42000</v>
      </c>
      <c r="AF265" s="2">
        <v>42000</v>
      </c>
      <c r="AG265">
        <v>0</v>
      </c>
      <c r="AH265">
        <v>0</v>
      </c>
      <c r="AI265" s="2">
        <f t="shared" si="13"/>
        <v>0</v>
      </c>
      <c r="AJ265" s="2">
        <f t="shared" si="14"/>
        <v>0</v>
      </c>
      <c r="AK265" s="2">
        <v>42000</v>
      </c>
      <c r="AL265">
        <v>0</v>
      </c>
      <c r="AM265">
        <v>0</v>
      </c>
      <c r="AN265">
        <v>0</v>
      </c>
      <c r="AO265" s="2">
        <v>42000</v>
      </c>
    </row>
    <row r="266" spans="1:41" hidden="1" x14ac:dyDescent="0.3">
      <c r="A266" t="s">
        <v>45</v>
      </c>
      <c r="B266" t="s">
        <v>46</v>
      </c>
      <c r="C266">
        <v>1</v>
      </c>
      <c r="D266" t="s">
        <v>531</v>
      </c>
      <c r="E266">
        <v>1.3</v>
      </c>
      <c r="F266" t="s">
        <v>534</v>
      </c>
      <c r="G266" t="s">
        <v>32</v>
      </c>
      <c r="H266" t="s">
        <v>33</v>
      </c>
      <c r="I266" t="s">
        <v>100</v>
      </c>
      <c r="J266" t="s">
        <v>101</v>
      </c>
      <c r="K266" t="s">
        <v>136</v>
      </c>
      <c r="L266" t="s">
        <v>137</v>
      </c>
      <c r="M266">
        <v>6</v>
      </c>
      <c r="N266" t="s">
        <v>38</v>
      </c>
      <c r="O266">
        <v>21</v>
      </c>
      <c r="P266" t="s">
        <v>316</v>
      </c>
      <c r="Q266" t="s">
        <v>139</v>
      </c>
      <c r="R266" t="s">
        <v>140</v>
      </c>
      <c r="S266" t="s">
        <v>524</v>
      </c>
      <c r="T266">
        <v>3000</v>
      </c>
      <c r="U266" t="s">
        <v>42</v>
      </c>
      <c r="V266">
        <v>3341</v>
      </c>
      <c r="W266" t="s">
        <v>228</v>
      </c>
      <c r="X266">
        <v>0</v>
      </c>
      <c r="Y266" t="s">
        <v>44</v>
      </c>
      <c r="Z266" s="2">
        <v>735486</v>
      </c>
      <c r="AA266" s="2"/>
      <c r="AB266" s="2">
        <f t="shared" si="12"/>
        <v>735486</v>
      </c>
      <c r="AC266" s="2">
        <v>735486</v>
      </c>
      <c r="AD266" s="2">
        <v>567630.6</v>
      </c>
      <c r="AE266" s="2">
        <v>560322.6</v>
      </c>
      <c r="AF266" s="2">
        <v>546402.6</v>
      </c>
      <c r="AG266" s="2">
        <v>532482.6</v>
      </c>
      <c r="AH266" s="2">
        <v>532482.6</v>
      </c>
      <c r="AI266" s="2">
        <f t="shared" si="13"/>
        <v>167855.40000000002</v>
      </c>
      <c r="AJ266" s="2">
        <f t="shared" si="14"/>
        <v>175163.40000000002</v>
      </c>
      <c r="AK266">
        <v>0</v>
      </c>
      <c r="AL266">
        <v>0</v>
      </c>
      <c r="AM266">
        <v>0</v>
      </c>
      <c r="AN266">
        <v>0</v>
      </c>
      <c r="AO266">
        <v>0</v>
      </c>
    </row>
    <row r="267" spans="1:41" hidden="1" x14ac:dyDescent="0.3">
      <c r="A267" t="s">
        <v>459</v>
      </c>
      <c r="B267" t="s">
        <v>460</v>
      </c>
      <c r="C267">
        <v>1</v>
      </c>
      <c r="D267" t="s">
        <v>531</v>
      </c>
      <c r="E267">
        <v>1.7</v>
      </c>
      <c r="F267" t="s">
        <v>535</v>
      </c>
      <c r="G267" t="s">
        <v>220</v>
      </c>
      <c r="H267" t="s">
        <v>221</v>
      </c>
      <c r="I267" t="s">
        <v>49</v>
      </c>
      <c r="J267" t="s">
        <v>50</v>
      </c>
      <c r="K267" t="s">
        <v>222</v>
      </c>
      <c r="L267" t="s">
        <v>223</v>
      </c>
      <c r="M267">
        <v>7</v>
      </c>
      <c r="N267" t="s">
        <v>224</v>
      </c>
      <c r="O267">
        <v>40</v>
      </c>
      <c r="P267" t="s">
        <v>225</v>
      </c>
      <c r="Q267" t="s">
        <v>226</v>
      </c>
      <c r="R267" t="s">
        <v>227</v>
      </c>
      <c r="S267" t="s">
        <v>524</v>
      </c>
      <c r="T267">
        <v>3000</v>
      </c>
      <c r="U267" t="s">
        <v>42</v>
      </c>
      <c r="V267">
        <v>3341</v>
      </c>
      <c r="W267" t="s">
        <v>228</v>
      </c>
      <c r="X267">
        <v>0</v>
      </c>
      <c r="Y267" t="s">
        <v>44</v>
      </c>
      <c r="Z267" s="2">
        <v>3000000</v>
      </c>
      <c r="AA267" s="2"/>
      <c r="AB267" s="2">
        <f t="shared" si="12"/>
        <v>3000000</v>
      </c>
      <c r="AC267" s="2">
        <v>3000000</v>
      </c>
      <c r="AD267" s="2">
        <v>2973000</v>
      </c>
      <c r="AE267" s="2">
        <v>2973000</v>
      </c>
      <c r="AF267" s="2">
        <v>1787000</v>
      </c>
      <c r="AG267" s="2">
        <v>1787000</v>
      </c>
      <c r="AH267" s="2">
        <v>1787000</v>
      </c>
      <c r="AI267" s="2">
        <f t="shared" si="13"/>
        <v>27000</v>
      </c>
      <c r="AJ267" s="2">
        <f t="shared" si="14"/>
        <v>27000</v>
      </c>
      <c r="AK267">
        <v>0</v>
      </c>
      <c r="AL267">
        <v>0</v>
      </c>
      <c r="AM267">
        <v>0</v>
      </c>
      <c r="AN267">
        <v>0</v>
      </c>
      <c r="AO267">
        <v>0</v>
      </c>
    </row>
    <row r="268" spans="1:41" hidden="1" x14ac:dyDescent="0.3">
      <c r="A268" t="s">
        <v>45</v>
      </c>
      <c r="B268" t="s">
        <v>46</v>
      </c>
      <c r="C268">
        <v>2</v>
      </c>
      <c r="D268" t="s">
        <v>532</v>
      </c>
      <c r="E268">
        <v>2.7</v>
      </c>
      <c r="F268" t="s">
        <v>189</v>
      </c>
      <c r="G268" t="s">
        <v>188</v>
      </c>
      <c r="H268" t="s">
        <v>189</v>
      </c>
      <c r="I268" t="s">
        <v>76</v>
      </c>
      <c r="J268" t="s">
        <v>77</v>
      </c>
      <c r="K268" t="s">
        <v>196</v>
      </c>
      <c r="L268" t="s">
        <v>197</v>
      </c>
      <c r="M268">
        <v>5</v>
      </c>
      <c r="N268" t="s">
        <v>198</v>
      </c>
      <c r="O268">
        <v>30</v>
      </c>
      <c r="P268" t="s">
        <v>205</v>
      </c>
      <c r="Q268" t="s">
        <v>206</v>
      </c>
      <c r="R268" t="s">
        <v>207</v>
      </c>
      <c r="S268" t="s">
        <v>524</v>
      </c>
      <c r="T268">
        <v>3000</v>
      </c>
      <c r="U268" t="s">
        <v>42</v>
      </c>
      <c r="V268">
        <v>3351</v>
      </c>
      <c r="W268" t="s">
        <v>208</v>
      </c>
      <c r="X268">
        <v>0</v>
      </c>
      <c r="Y268" t="s">
        <v>44</v>
      </c>
      <c r="Z268" s="2">
        <v>516780</v>
      </c>
      <c r="AA268" s="2"/>
      <c r="AB268" s="2">
        <f t="shared" si="12"/>
        <v>516780</v>
      </c>
      <c r="AC268" s="2">
        <v>470000</v>
      </c>
      <c r="AD268" s="2">
        <v>516780</v>
      </c>
      <c r="AE268" s="2">
        <v>516780</v>
      </c>
      <c r="AF268" s="2">
        <v>513115.56</v>
      </c>
      <c r="AG268" s="2">
        <v>513115.56</v>
      </c>
      <c r="AH268" s="2">
        <v>513115.56</v>
      </c>
      <c r="AI268" s="2">
        <f t="shared" si="13"/>
        <v>0</v>
      </c>
      <c r="AJ268" s="2">
        <f t="shared" si="14"/>
        <v>0</v>
      </c>
      <c r="AK268" s="2">
        <v>46780</v>
      </c>
      <c r="AL268">
        <v>0</v>
      </c>
      <c r="AM268">
        <v>0</v>
      </c>
      <c r="AN268">
        <v>0</v>
      </c>
      <c r="AO268" s="2">
        <v>46780</v>
      </c>
    </row>
    <row r="269" spans="1:41" hidden="1" x14ac:dyDescent="0.3">
      <c r="A269" t="s">
        <v>45</v>
      </c>
      <c r="B269" t="s">
        <v>46</v>
      </c>
      <c r="C269">
        <v>3</v>
      </c>
      <c r="D269" t="s">
        <v>533</v>
      </c>
      <c r="E269">
        <v>3.8</v>
      </c>
      <c r="F269" t="s">
        <v>543</v>
      </c>
      <c r="G269" t="s">
        <v>142</v>
      </c>
      <c r="H269" t="s">
        <v>143</v>
      </c>
      <c r="I269" t="s">
        <v>100</v>
      </c>
      <c r="J269" t="s">
        <v>101</v>
      </c>
      <c r="K269" t="s">
        <v>144</v>
      </c>
      <c r="L269" t="s">
        <v>145</v>
      </c>
      <c r="M269">
        <v>6</v>
      </c>
      <c r="N269" t="s">
        <v>38</v>
      </c>
      <c r="O269">
        <v>50</v>
      </c>
      <c r="P269" t="s">
        <v>166</v>
      </c>
      <c r="Q269" t="s">
        <v>147</v>
      </c>
      <c r="R269" t="s">
        <v>148</v>
      </c>
      <c r="S269" t="s">
        <v>524</v>
      </c>
      <c r="T269">
        <v>3000</v>
      </c>
      <c r="U269" t="s">
        <v>42</v>
      </c>
      <c r="V269">
        <v>3361</v>
      </c>
      <c r="W269" t="s">
        <v>169</v>
      </c>
      <c r="X269">
        <v>0</v>
      </c>
      <c r="Y269" t="s">
        <v>44</v>
      </c>
      <c r="Z269" s="2">
        <v>15080000</v>
      </c>
      <c r="AA269" s="2"/>
      <c r="AB269" s="2">
        <f t="shared" si="12"/>
        <v>15080000</v>
      </c>
      <c r="AC269">
        <v>0</v>
      </c>
      <c r="AD269" s="2">
        <v>15080000</v>
      </c>
      <c r="AE269" s="2">
        <v>15080000</v>
      </c>
      <c r="AF269" s="2">
        <v>15080000</v>
      </c>
      <c r="AG269">
        <v>0</v>
      </c>
      <c r="AH269">
        <v>0</v>
      </c>
      <c r="AI269" s="2">
        <f t="shared" si="13"/>
        <v>0</v>
      </c>
      <c r="AJ269" s="2">
        <f t="shared" si="14"/>
        <v>0</v>
      </c>
      <c r="AK269" s="2">
        <v>8080000</v>
      </c>
      <c r="AL269" s="2">
        <v>7000000</v>
      </c>
      <c r="AM269">
        <v>0</v>
      </c>
      <c r="AN269">
        <v>0</v>
      </c>
      <c r="AO269" s="2">
        <v>15080000</v>
      </c>
    </row>
    <row r="270" spans="1:41" hidden="1" x14ac:dyDescent="0.3">
      <c r="A270" t="s">
        <v>45</v>
      </c>
      <c r="B270" t="s">
        <v>46</v>
      </c>
      <c r="C270">
        <v>1</v>
      </c>
      <c r="D270" t="s">
        <v>531</v>
      </c>
      <c r="E270">
        <v>1.7</v>
      </c>
      <c r="F270" t="s">
        <v>535</v>
      </c>
      <c r="G270" t="s">
        <v>220</v>
      </c>
      <c r="H270" t="s">
        <v>221</v>
      </c>
      <c r="I270" t="s">
        <v>49</v>
      </c>
      <c r="J270" t="s">
        <v>50</v>
      </c>
      <c r="K270" t="s">
        <v>222</v>
      </c>
      <c r="L270" t="s">
        <v>223</v>
      </c>
      <c r="M270">
        <v>7</v>
      </c>
      <c r="N270" t="s">
        <v>224</v>
      </c>
      <c r="O270">
        <v>41</v>
      </c>
      <c r="P270" t="s">
        <v>230</v>
      </c>
      <c r="Q270" t="s">
        <v>226</v>
      </c>
      <c r="R270" t="s">
        <v>227</v>
      </c>
      <c r="S270" t="s">
        <v>524</v>
      </c>
      <c r="T270">
        <v>3000</v>
      </c>
      <c r="U270" t="s">
        <v>42</v>
      </c>
      <c r="V270">
        <v>3361</v>
      </c>
      <c r="W270" t="s">
        <v>169</v>
      </c>
      <c r="X270">
        <v>0</v>
      </c>
      <c r="Y270" t="s">
        <v>44</v>
      </c>
      <c r="Z270" s="2">
        <v>1195469.8999999999</v>
      </c>
      <c r="AA270" s="2"/>
      <c r="AB270" s="2">
        <f t="shared" si="12"/>
        <v>1195469.8999999999</v>
      </c>
      <c r="AC270" s="2">
        <v>30000</v>
      </c>
      <c r="AD270" s="2">
        <v>1195469.8999999999</v>
      </c>
      <c r="AE270" s="2">
        <v>1195469.8999999999</v>
      </c>
      <c r="AF270" s="2">
        <v>1195469.8999999999</v>
      </c>
      <c r="AG270" s="2">
        <v>1195469.8999999999</v>
      </c>
      <c r="AH270" s="2">
        <v>10993.9</v>
      </c>
      <c r="AI270" s="2">
        <f t="shared" si="13"/>
        <v>0</v>
      </c>
      <c r="AJ270" s="2">
        <f t="shared" si="14"/>
        <v>0</v>
      </c>
      <c r="AK270" s="2">
        <v>1165469.8999999999</v>
      </c>
      <c r="AL270">
        <v>0</v>
      </c>
      <c r="AM270">
        <v>0</v>
      </c>
      <c r="AN270">
        <v>0</v>
      </c>
      <c r="AO270" s="2">
        <v>1165469.8999999999</v>
      </c>
    </row>
    <row r="271" spans="1:41" hidden="1" x14ac:dyDescent="0.3">
      <c r="A271" t="s">
        <v>45</v>
      </c>
      <c r="B271" t="s">
        <v>46</v>
      </c>
      <c r="C271">
        <v>1</v>
      </c>
      <c r="D271" t="s">
        <v>531</v>
      </c>
      <c r="E271">
        <v>1.7</v>
      </c>
      <c r="F271" t="s">
        <v>535</v>
      </c>
      <c r="G271" t="s">
        <v>220</v>
      </c>
      <c r="H271" t="s">
        <v>221</v>
      </c>
      <c r="I271" t="s">
        <v>49</v>
      </c>
      <c r="J271" t="s">
        <v>50</v>
      </c>
      <c r="K271" t="s">
        <v>222</v>
      </c>
      <c r="L271" t="s">
        <v>223</v>
      </c>
      <c r="M271">
        <v>7</v>
      </c>
      <c r="N271" t="s">
        <v>224</v>
      </c>
      <c r="O271">
        <v>41</v>
      </c>
      <c r="P271" t="s">
        <v>230</v>
      </c>
      <c r="Q271" t="s">
        <v>226</v>
      </c>
      <c r="R271" t="s">
        <v>227</v>
      </c>
      <c r="S271" t="s">
        <v>524</v>
      </c>
      <c r="T271">
        <v>3000</v>
      </c>
      <c r="U271" t="s">
        <v>42</v>
      </c>
      <c r="V271">
        <v>3361</v>
      </c>
      <c r="W271" t="s">
        <v>169</v>
      </c>
      <c r="X271">
        <v>35</v>
      </c>
      <c r="Y271" t="s">
        <v>234</v>
      </c>
      <c r="Z271" s="2">
        <v>154512</v>
      </c>
      <c r="AA271" s="2"/>
      <c r="AB271" s="2">
        <f t="shared" si="12"/>
        <v>154512</v>
      </c>
      <c r="AC271">
        <v>0</v>
      </c>
      <c r="AD271" s="2">
        <v>154512</v>
      </c>
      <c r="AE271" s="2">
        <v>154512</v>
      </c>
      <c r="AF271" s="2">
        <v>154512</v>
      </c>
      <c r="AG271">
        <v>0</v>
      </c>
      <c r="AH271">
        <v>0</v>
      </c>
      <c r="AI271" s="2">
        <f t="shared" si="13"/>
        <v>0</v>
      </c>
      <c r="AJ271" s="2">
        <f t="shared" si="14"/>
        <v>0</v>
      </c>
      <c r="AK271" s="2">
        <v>154512</v>
      </c>
      <c r="AL271">
        <v>0</v>
      </c>
      <c r="AM271">
        <v>0</v>
      </c>
      <c r="AN271">
        <v>0</v>
      </c>
      <c r="AO271" s="2">
        <v>154512</v>
      </c>
    </row>
    <row r="272" spans="1:41" hidden="1" x14ac:dyDescent="0.3">
      <c r="A272" t="s">
        <v>45</v>
      </c>
      <c r="B272" t="s">
        <v>46</v>
      </c>
      <c r="C272">
        <v>1</v>
      </c>
      <c r="D272" t="s">
        <v>531</v>
      </c>
      <c r="E272">
        <v>1.3</v>
      </c>
      <c r="F272" t="s">
        <v>534</v>
      </c>
      <c r="G272" t="s">
        <v>32</v>
      </c>
      <c r="H272" t="s">
        <v>33</v>
      </c>
      <c r="I272" t="s">
        <v>34</v>
      </c>
      <c r="J272" t="s">
        <v>35</v>
      </c>
      <c r="K272" t="s">
        <v>36</v>
      </c>
      <c r="L272" t="s">
        <v>37</v>
      </c>
      <c r="M272">
        <v>6</v>
      </c>
      <c r="N272" t="s">
        <v>38</v>
      </c>
      <c r="O272">
        <v>18</v>
      </c>
      <c r="P272" t="s">
        <v>252</v>
      </c>
      <c r="Q272" t="s">
        <v>253</v>
      </c>
      <c r="R272" t="s">
        <v>254</v>
      </c>
      <c r="S272" t="s">
        <v>524</v>
      </c>
      <c r="T272">
        <v>3000</v>
      </c>
      <c r="U272" t="s">
        <v>42</v>
      </c>
      <c r="V272">
        <v>3361</v>
      </c>
      <c r="W272" t="s">
        <v>169</v>
      </c>
      <c r="X272">
        <v>0</v>
      </c>
      <c r="Y272" t="s">
        <v>44</v>
      </c>
      <c r="Z272" s="2">
        <v>6878800</v>
      </c>
      <c r="AA272" s="2"/>
      <c r="AB272" s="2">
        <f t="shared" si="12"/>
        <v>6878800</v>
      </c>
      <c r="AC272" s="2">
        <v>9566</v>
      </c>
      <c r="AD272" s="2">
        <v>6878800</v>
      </c>
      <c r="AE272" s="2">
        <v>6878800</v>
      </c>
      <c r="AF272">
        <v>0</v>
      </c>
      <c r="AG272">
        <v>0</v>
      </c>
      <c r="AH272">
        <v>0</v>
      </c>
      <c r="AI272" s="2">
        <f t="shared" si="13"/>
        <v>0</v>
      </c>
      <c r="AJ272" s="2">
        <f t="shared" si="14"/>
        <v>0</v>
      </c>
      <c r="AK272" s="2">
        <v>7285775.79</v>
      </c>
      <c r="AL272">
        <v>0</v>
      </c>
      <c r="AM272">
        <v>0</v>
      </c>
      <c r="AN272" s="2">
        <v>416541.79</v>
      </c>
      <c r="AO272" s="2">
        <v>6869234</v>
      </c>
    </row>
    <row r="273" spans="1:41" hidden="1" x14ac:dyDescent="0.3">
      <c r="A273" t="s">
        <v>45</v>
      </c>
      <c r="B273" t="s">
        <v>46</v>
      </c>
      <c r="C273">
        <v>1</v>
      </c>
      <c r="D273" t="s">
        <v>531</v>
      </c>
      <c r="E273">
        <v>1.3</v>
      </c>
      <c r="F273" t="s">
        <v>534</v>
      </c>
      <c r="G273" t="s">
        <v>32</v>
      </c>
      <c r="H273" t="s">
        <v>33</v>
      </c>
      <c r="I273" t="s">
        <v>100</v>
      </c>
      <c r="J273" t="s">
        <v>101</v>
      </c>
      <c r="K273" t="s">
        <v>287</v>
      </c>
      <c r="L273" t="s">
        <v>288</v>
      </c>
      <c r="M273">
        <v>6</v>
      </c>
      <c r="N273" t="s">
        <v>38</v>
      </c>
      <c r="O273">
        <v>3</v>
      </c>
      <c r="P273" t="s">
        <v>306</v>
      </c>
      <c r="Q273" t="s">
        <v>307</v>
      </c>
      <c r="R273" t="s">
        <v>308</v>
      </c>
      <c r="S273" t="s">
        <v>524</v>
      </c>
      <c r="T273">
        <v>3000</v>
      </c>
      <c r="U273" t="s">
        <v>42</v>
      </c>
      <c r="V273">
        <v>3361</v>
      </c>
      <c r="W273" t="s">
        <v>169</v>
      </c>
      <c r="X273">
        <v>0</v>
      </c>
      <c r="Y273" t="s">
        <v>44</v>
      </c>
      <c r="Z273" s="2">
        <v>32115265</v>
      </c>
      <c r="AA273" s="2"/>
      <c r="AB273" s="2">
        <f t="shared" si="12"/>
        <v>32115265</v>
      </c>
      <c r="AC273" s="2">
        <v>10500000</v>
      </c>
      <c r="AD273" s="2">
        <v>29637070.68</v>
      </c>
      <c r="AE273" s="2">
        <v>29637070.68</v>
      </c>
      <c r="AF273" s="2">
        <v>29637070.670000002</v>
      </c>
      <c r="AG273" s="2">
        <v>27564288.07</v>
      </c>
      <c r="AH273" s="2">
        <v>27564288.07</v>
      </c>
      <c r="AI273" s="2">
        <f t="shared" si="13"/>
        <v>2478194.3200000003</v>
      </c>
      <c r="AJ273" s="2">
        <f t="shared" si="14"/>
        <v>2478194.3200000003</v>
      </c>
      <c r="AK273" s="2">
        <v>18599700</v>
      </c>
      <c r="AL273" s="2">
        <v>3015565</v>
      </c>
      <c r="AM273">
        <v>0</v>
      </c>
      <c r="AN273">
        <v>0</v>
      </c>
      <c r="AO273" s="2">
        <v>21615265</v>
      </c>
    </row>
    <row r="274" spans="1:41" hidden="1" x14ac:dyDescent="0.3">
      <c r="A274" t="s">
        <v>45</v>
      </c>
      <c r="B274" t="s">
        <v>46</v>
      </c>
      <c r="C274">
        <v>1</v>
      </c>
      <c r="D274" t="s">
        <v>531</v>
      </c>
      <c r="E274">
        <v>1.3</v>
      </c>
      <c r="F274" t="s">
        <v>534</v>
      </c>
      <c r="G274" t="s">
        <v>32</v>
      </c>
      <c r="H274" t="s">
        <v>33</v>
      </c>
      <c r="I274" t="s">
        <v>362</v>
      </c>
      <c r="J274" t="s">
        <v>363</v>
      </c>
      <c r="K274" t="s">
        <v>102</v>
      </c>
      <c r="L274" t="s">
        <v>103</v>
      </c>
      <c r="M274">
        <v>3</v>
      </c>
      <c r="N274" t="s">
        <v>125</v>
      </c>
      <c r="O274">
        <v>37</v>
      </c>
      <c r="P274" t="s">
        <v>364</v>
      </c>
      <c r="Q274" t="s">
        <v>365</v>
      </c>
      <c r="R274" t="s">
        <v>366</v>
      </c>
      <c r="S274" t="s">
        <v>524</v>
      </c>
      <c r="T274">
        <v>3000</v>
      </c>
      <c r="U274" t="s">
        <v>42</v>
      </c>
      <c r="V274">
        <v>3361</v>
      </c>
      <c r="W274" t="s">
        <v>169</v>
      </c>
      <c r="X274">
        <v>0</v>
      </c>
      <c r="Y274" t="s">
        <v>44</v>
      </c>
      <c r="Z274" s="2">
        <v>20000</v>
      </c>
      <c r="AA274" s="2"/>
      <c r="AB274" s="2">
        <f t="shared" si="12"/>
        <v>20000</v>
      </c>
      <c r="AC274" s="2">
        <v>20000</v>
      </c>
      <c r="AD274">
        <v>0</v>
      </c>
      <c r="AE274">
        <v>0</v>
      </c>
      <c r="AF274">
        <v>0</v>
      </c>
      <c r="AG274">
        <v>0</v>
      </c>
      <c r="AH274">
        <v>0</v>
      </c>
      <c r="AI274" s="2">
        <f t="shared" si="13"/>
        <v>20000</v>
      </c>
      <c r="AJ274" s="2">
        <f t="shared" si="14"/>
        <v>20000</v>
      </c>
      <c r="AK274">
        <v>0</v>
      </c>
      <c r="AL274">
        <v>0</v>
      </c>
      <c r="AM274">
        <v>0</v>
      </c>
      <c r="AN274">
        <v>0</v>
      </c>
      <c r="AO274">
        <v>0</v>
      </c>
    </row>
    <row r="275" spans="1:41" hidden="1" x14ac:dyDescent="0.3">
      <c r="A275" t="s">
        <v>459</v>
      </c>
      <c r="B275" t="s">
        <v>460</v>
      </c>
      <c r="C275">
        <v>1</v>
      </c>
      <c r="D275" t="s">
        <v>531</v>
      </c>
      <c r="E275">
        <v>1.7</v>
      </c>
      <c r="F275" t="s">
        <v>535</v>
      </c>
      <c r="G275" t="s">
        <v>220</v>
      </c>
      <c r="H275" t="s">
        <v>221</v>
      </c>
      <c r="I275" t="s">
        <v>49</v>
      </c>
      <c r="J275" t="s">
        <v>50</v>
      </c>
      <c r="K275" t="s">
        <v>222</v>
      </c>
      <c r="L275" t="s">
        <v>223</v>
      </c>
      <c r="M275">
        <v>7</v>
      </c>
      <c r="N275" t="s">
        <v>224</v>
      </c>
      <c r="O275">
        <v>41</v>
      </c>
      <c r="P275" t="s">
        <v>230</v>
      </c>
      <c r="Q275" t="s">
        <v>226</v>
      </c>
      <c r="R275" t="s">
        <v>227</v>
      </c>
      <c r="S275" t="s">
        <v>524</v>
      </c>
      <c r="T275">
        <v>3000</v>
      </c>
      <c r="U275" t="s">
        <v>42</v>
      </c>
      <c r="V275">
        <v>3361</v>
      </c>
      <c r="W275" t="s">
        <v>169</v>
      </c>
      <c r="X275">
        <v>0</v>
      </c>
      <c r="Y275" t="s">
        <v>44</v>
      </c>
      <c r="Z275">
        <v>0</v>
      </c>
      <c r="AB275" s="2">
        <f t="shared" si="12"/>
        <v>0</v>
      </c>
      <c r="AC275">
        <v>0</v>
      </c>
      <c r="AD275">
        <v>0</v>
      </c>
      <c r="AE275">
        <v>0</v>
      </c>
      <c r="AF275">
        <v>0</v>
      </c>
      <c r="AG275">
        <v>0</v>
      </c>
      <c r="AH275">
        <v>0</v>
      </c>
      <c r="AI275" s="2">
        <f t="shared" si="13"/>
        <v>0</v>
      </c>
      <c r="AJ275" s="2">
        <f t="shared" si="14"/>
        <v>0</v>
      </c>
      <c r="AK275">
        <v>0</v>
      </c>
      <c r="AL275">
        <v>0</v>
      </c>
      <c r="AM275">
        <v>0</v>
      </c>
      <c r="AN275">
        <v>0</v>
      </c>
      <c r="AO275">
        <v>0</v>
      </c>
    </row>
    <row r="276" spans="1:41" hidden="1" x14ac:dyDescent="0.3">
      <c r="A276" t="s">
        <v>463</v>
      </c>
      <c r="B276" t="s">
        <v>464</v>
      </c>
      <c r="C276">
        <v>1</v>
      </c>
      <c r="D276" t="s">
        <v>531</v>
      </c>
      <c r="E276">
        <v>1.7</v>
      </c>
      <c r="F276" t="s">
        <v>535</v>
      </c>
      <c r="G276" t="s">
        <v>220</v>
      </c>
      <c r="H276" t="s">
        <v>221</v>
      </c>
      <c r="I276" t="s">
        <v>49</v>
      </c>
      <c r="J276" t="s">
        <v>50</v>
      </c>
      <c r="K276" t="s">
        <v>222</v>
      </c>
      <c r="L276" t="s">
        <v>223</v>
      </c>
      <c r="M276">
        <v>7</v>
      </c>
      <c r="N276" t="s">
        <v>224</v>
      </c>
      <c r="O276">
        <v>41</v>
      </c>
      <c r="P276" t="s">
        <v>230</v>
      </c>
      <c r="Q276" t="s">
        <v>226</v>
      </c>
      <c r="R276" t="s">
        <v>227</v>
      </c>
      <c r="S276" t="s">
        <v>524</v>
      </c>
      <c r="T276">
        <v>3000</v>
      </c>
      <c r="U276" t="s">
        <v>42</v>
      </c>
      <c r="V276">
        <v>3361</v>
      </c>
      <c r="W276" t="s">
        <v>169</v>
      </c>
      <c r="X276">
        <v>0</v>
      </c>
      <c r="Y276" t="s">
        <v>44</v>
      </c>
      <c r="Z276">
        <v>0</v>
      </c>
      <c r="AA276" s="3">
        <f>27000+25000</f>
        <v>52000</v>
      </c>
      <c r="AB276" s="2">
        <f t="shared" si="12"/>
        <v>52000</v>
      </c>
      <c r="AC276">
        <v>0</v>
      </c>
      <c r="AD276" s="2">
        <v>35806.879999999997</v>
      </c>
      <c r="AE276" s="2">
        <v>35806.879999999997</v>
      </c>
      <c r="AF276" s="2">
        <v>35806.879999999997</v>
      </c>
      <c r="AG276" s="2">
        <v>35806.879999999997</v>
      </c>
      <c r="AH276">
        <v>0</v>
      </c>
      <c r="AI276" s="2">
        <f t="shared" si="13"/>
        <v>-35806.879999999997</v>
      </c>
      <c r="AJ276" s="2">
        <f t="shared" si="14"/>
        <v>16193.120000000003</v>
      </c>
      <c r="AK276">
        <v>0</v>
      </c>
      <c r="AL276">
        <v>0</v>
      </c>
      <c r="AM276">
        <v>0</v>
      </c>
      <c r="AN276">
        <v>0</v>
      </c>
      <c r="AO276">
        <v>0</v>
      </c>
    </row>
    <row r="277" spans="1:41" hidden="1" x14ac:dyDescent="0.3">
      <c r="A277" t="s">
        <v>463</v>
      </c>
      <c r="B277" t="s">
        <v>464</v>
      </c>
      <c r="C277">
        <v>1</v>
      </c>
      <c r="D277" t="s">
        <v>531</v>
      </c>
      <c r="E277">
        <v>1.3</v>
      </c>
      <c r="F277" t="s">
        <v>534</v>
      </c>
      <c r="G277" t="s">
        <v>32</v>
      </c>
      <c r="H277" t="s">
        <v>33</v>
      </c>
      <c r="I277" t="s">
        <v>100</v>
      </c>
      <c r="J277" t="s">
        <v>101</v>
      </c>
      <c r="K277" t="s">
        <v>287</v>
      </c>
      <c r="L277" t="s">
        <v>288</v>
      </c>
      <c r="M277">
        <v>6</v>
      </c>
      <c r="N277" t="s">
        <v>38</v>
      </c>
      <c r="O277">
        <v>3</v>
      </c>
      <c r="P277" t="s">
        <v>306</v>
      </c>
      <c r="Q277" t="s">
        <v>307</v>
      </c>
      <c r="R277" t="s">
        <v>308</v>
      </c>
      <c r="S277" t="s">
        <v>524</v>
      </c>
      <c r="T277">
        <v>3000</v>
      </c>
      <c r="U277" t="s">
        <v>42</v>
      </c>
      <c r="V277">
        <v>3361</v>
      </c>
      <c r="W277" t="s">
        <v>169</v>
      </c>
      <c r="X277">
        <v>0</v>
      </c>
      <c r="Y277" t="s">
        <v>44</v>
      </c>
      <c r="Z277" s="2">
        <v>25000</v>
      </c>
      <c r="AA277" s="3">
        <v>-25000</v>
      </c>
      <c r="AB277" s="2">
        <f t="shared" si="12"/>
        <v>0</v>
      </c>
      <c r="AC277">
        <v>0</v>
      </c>
      <c r="AD277">
        <v>0</v>
      </c>
      <c r="AE277">
        <v>0</v>
      </c>
      <c r="AF277">
        <v>0</v>
      </c>
      <c r="AG277">
        <v>0</v>
      </c>
      <c r="AH277">
        <v>0</v>
      </c>
      <c r="AI277" s="2">
        <f t="shared" si="13"/>
        <v>25000</v>
      </c>
      <c r="AJ277" s="2">
        <f t="shared" si="14"/>
        <v>0</v>
      </c>
      <c r="AK277" s="2">
        <v>25000</v>
      </c>
      <c r="AL277">
        <v>0</v>
      </c>
      <c r="AM277">
        <v>0</v>
      </c>
      <c r="AN277">
        <v>0</v>
      </c>
      <c r="AO277" s="2">
        <v>25000</v>
      </c>
    </row>
    <row r="278" spans="1:41" hidden="1" x14ac:dyDescent="0.3">
      <c r="A278" t="s">
        <v>45</v>
      </c>
      <c r="B278" t="s">
        <v>46</v>
      </c>
      <c r="C278">
        <v>1</v>
      </c>
      <c r="D278" t="s">
        <v>531</v>
      </c>
      <c r="E278">
        <v>1.3</v>
      </c>
      <c r="F278" t="s">
        <v>534</v>
      </c>
      <c r="G278" t="s">
        <v>32</v>
      </c>
      <c r="H278" t="s">
        <v>33</v>
      </c>
      <c r="I278" t="s">
        <v>100</v>
      </c>
      <c r="J278" t="s">
        <v>101</v>
      </c>
      <c r="K278" t="s">
        <v>136</v>
      </c>
      <c r="L278" t="s">
        <v>137</v>
      </c>
      <c r="M278">
        <v>6</v>
      </c>
      <c r="N278" t="s">
        <v>38</v>
      </c>
      <c r="O278">
        <v>21</v>
      </c>
      <c r="P278" t="s">
        <v>316</v>
      </c>
      <c r="Q278" t="s">
        <v>139</v>
      </c>
      <c r="R278" t="s">
        <v>140</v>
      </c>
      <c r="S278" t="s">
        <v>524</v>
      </c>
      <c r="T278">
        <v>3000</v>
      </c>
      <c r="U278" t="s">
        <v>42</v>
      </c>
      <c r="V278">
        <v>3371</v>
      </c>
      <c r="W278" t="s">
        <v>320</v>
      </c>
      <c r="X278">
        <v>0</v>
      </c>
      <c r="Y278" t="s">
        <v>44</v>
      </c>
      <c r="Z278" s="2">
        <v>20000000</v>
      </c>
      <c r="AA278" s="2"/>
      <c r="AB278" s="2">
        <f t="shared" si="12"/>
        <v>20000000</v>
      </c>
      <c r="AC278" s="2">
        <v>20000000</v>
      </c>
      <c r="AD278" s="2">
        <v>19075154.960000001</v>
      </c>
      <c r="AE278" s="2">
        <v>19075154.960000001</v>
      </c>
      <c r="AF278" s="2">
        <v>17174995.34</v>
      </c>
      <c r="AG278" s="2">
        <v>15196245.720000001</v>
      </c>
      <c r="AH278" s="2">
        <v>15039065.720000001</v>
      </c>
      <c r="AI278" s="2">
        <f t="shared" si="13"/>
        <v>924845.03999999911</v>
      </c>
      <c r="AJ278" s="2">
        <f t="shared" si="14"/>
        <v>924845.03999999911</v>
      </c>
      <c r="AK278">
        <v>0</v>
      </c>
      <c r="AL278">
        <v>0</v>
      </c>
      <c r="AM278">
        <v>0</v>
      </c>
      <c r="AN278">
        <v>0</v>
      </c>
      <c r="AO278">
        <v>0</v>
      </c>
    </row>
    <row r="279" spans="1:41" hidden="1" x14ac:dyDescent="0.3">
      <c r="A279" t="s">
        <v>45</v>
      </c>
      <c r="B279" t="s">
        <v>46</v>
      </c>
      <c r="C279">
        <v>1</v>
      </c>
      <c r="D279" t="s">
        <v>531</v>
      </c>
      <c r="E279">
        <v>1.3</v>
      </c>
      <c r="F279" t="s">
        <v>534</v>
      </c>
      <c r="G279" t="s">
        <v>32</v>
      </c>
      <c r="H279" t="s">
        <v>33</v>
      </c>
      <c r="I279" t="s">
        <v>100</v>
      </c>
      <c r="J279" t="s">
        <v>101</v>
      </c>
      <c r="K279" t="s">
        <v>102</v>
      </c>
      <c r="L279" t="s">
        <v>103</v>
      </c>
      <c r="M279">
        <v>3</v>
      </c>
      <c r="N279" t="s">
        <v>125</v>
      </c>
      <c r="O279">
        <v>33</v>
      </c>
      <c r="P279" t="s">
        <v>347</v>
      </c>
      <c r="Q279" t="s">
        <v>348</v>
      </c>
      <c r="R279" t="s">
        <v>349</v>
      </c>
      <c r="S279" t="s">
        <v>524</v>
      </c>
      <c r="T279">
        <v>3000</v>
      </c>
      <c r="U279" t="s">
        <v>42</v>
      </c>
      <c r="V279">
        <v>3371</v>
      </c>
      <c r="W279" t="s">
        <v>320</v>
      </c>
      <c r="X279">
        <v>0</v>
      </c>
      <c r="Y279" t="s">
        <v>44</v>
      </c>
      <c r="Z279" s="2">
        <v>6033929.3899999997</v>
      </c>
      <c r="AA279" s="2"/>
      <c r="AB279" s="2">
        <f t="shared" si="12"/>
        <v>6033929.3899999997</v>
      </c>
      <c r="AC279" s="2">
        <v>5006935</v>
      </c>
      <c r="AD279" s="2">
        <v>5161140.3099999996</v>
      </c>
      <c r="AE279" s="2">
        <v>5161140.3099999996</v>
      </c>
      <c r="AF279" s="2">
        <v>3890293.78</v>
      </c>
      <c r="AG279" s="2">
        <v>3453719.24</v>
      </c>
      <c r="AH279" s="2">
        <v>3453719.24</v>
      </c>
      <c r="AI279" s="2">
        <f t="shared" si="13"/>
        <v>872789.08000000007</v>
      </c>
      <c r="AJ279" s="2">
        <f t="shared" si="14"/>
        <v>872789.08000000007</v>
      </c>
      <c r="AK279">
        <v>0</v>
      </c>
      <c r="AL279" s="2">
        <v>1026994.39</v>
      </c>
      <c r="AM279">
        <v>0</v>
      </c>
      <c r="AN279">
        <v>0</v>
      </c>
      <c r="AO279" s="2">
        <v>1026994.39</v>
      </c>
    </row>
    <row r="280" spans="1:41" hidden="1" x14ac:dyDescent="0.3">
      <c r="A280" t="s">
        <v>45</v>
      </c>
      <c r="B280" t="s">
        <v>46</v>
      </c>
      <c r="C280">
        <v>2</v>
      </c>
      <c r="D280" t="s">
        <v>532</v>
      </c>
      <c r="E280">
        <v>2.2000000000000002</v>
      </c>
      <c r="F280" t="s">
        <v>537</v>
      </c>
      <c r="G280" t="s">
        <v>74</v>
      </c>
      <c r="H280" t="s">
        <v>75</v>
      </c>
      <c r="I280" t="s">
        <v>100</v>
      </c>
      <c r="J280" t="s">
        <v>101</v>
      </c>
      <c r="K280" t="s">
        <v>102</v>
      </c>
      <c r="L280" t="s">
        <v>103</v>
      </c>
      <c r="M280">
        <v>2</v>
      </c>
      <c r="N280" t="s">
        <v>104</v>
      </c>
      <c r="O280">
        <v>36</v>
      </c>
      <c r="P280" t="s">
        <v>105</v>
      </c>
      <c r="Q280" t="s">
        <v>106</v>
      </c>
      <c r="R280" t="s">
        <v>107</v>
      </c>
      <c r="S280" t="s">
        <v>524</v>
      </c>
      <c r="T280">
        <v>3000</v>
      </c>
      <c r="U280" t="s">
        <v>42</v>
      </c>
      <c r="V280">
        <v>3381</v>
      </c>
      <c r="W280" t="s">
        <v>120</v>
      </c>
      <c r="X280">
        <v>0</v>
      </c>
      <c r="Y280" t="s">
        <v>44</v>
      </c>
      <c r="Z280" s="2">
        <v>42994257.600000001</v>
      </c>
      <c r="AA280" s="2"/>
      <c r="AB280" s="2">
        <f t="shared" si="12"/>
        <v>42994257.600000001</v>
      </c>
      <c r="AC280" s="2">
        <v>42000000</v>
      </c>
      <c r="AD280" s="2">
        <v>36510138.829999998</v>
      </c>
      <c r="AE280" s="2">
        <v>36510138.829999998</v>
      </c>
      <c r="AF280" s="2">
        <v>32809696.140000001</v>
      </c>
      <c r="AG280" s="2">
        <v>29109253.449999999</v>
      </c>
      <c r="AH280" s="2">
        <v>29109253.449999999</v>
      </c>
      <c r="AI280" s="2">
        <f t="shared" si="13"/>
        <v>6484118.7700000033</v>
      </c>
      <c r="AJ280" s="2">
        <f t="shared" si="14"/>
        <v>6484118.7700000033</v>
      </c>
      <c r="AK280" s="2">
        <v>994257.6</v>
      </c>
      <c r="AL280">
        <v>0</v>
      </c>
      <c r="AM280">
        <v>0</v>
      </c>
      <c r="AN280">
        <v>0</v>
      </c>
      <c r="AO280" s="2">
        <v>994257.6</v>
      </c>
    </row>
    <row r="281" spans="1:41" hidden="1" x14ac:dyDescent="0.3">
      <c r="A281" t="s">
        <v>45</v>
      </c>
      <c r="B281" t="s">
        <v>46</v>
      </c>
      <c r="C281">
        <v>1</v>
      </c>
      <c r="D281" t="s">
        <v>531</v>
      </c>
      <c r="E281">
        <v>1.3</v>
      </c>
      <c r="F281" t="s">
        <v>534</v>
      </c>
      <c r="G281" t="s">
        <v>32</v>
      </c>
      <c r="H281" t="s">
        <v>33</v>
      </c>
      <c r="I281" t="s">
        <v>76</v>
      </c>
      <c r="J281" t="s">
        <v>77</v>
      </c>
      <c r="K281" t="s">
        <v>78</v>
      </c>
      <c r="L281" t="s">
        <v>79</v>
      </c>
      <c r="M281">
        <v>1</v>
      </c>
      <c r="N281" t="s">
        <v>80</v>
      </c>
      <c r="O281">
        <v>14</v>
      </c>
      <c r="P281" t="s">
        <v>281</v>
      </c>
      <c r="Q281" t="s">
        <v>90</v>
      </c>
      <c r="R281" t="s">
        <v>91</v>
      </c>
      <c r="S281" t="s">
        <v>524</v>
      </c>
      <c r="T281">
        <v>3000</v>
      </c>
      <c r="U281" t="s">
        <v>42</v>
      </c>
      <c r="V281">
        <v>3381</v>
      </c>
      <c r="W281" t="s">
        <v>120</v>
      </c>
      <c r="X281">
        <v>0</v>
      </c>
      <c r="Y281" t="s">
        <v>44</v>
      </c>
      <c r="Z281" s="2">
        <v>5216144</v>
      </c>
      <c r="AA281" s="2"/>
      <c r="AB281" s="2">
        <f t="shared" si="12"/>
        <v>5216144</v>
      </c>
      <c r="AC281" s="2">
        <v>1000000</v>
      </c>
      <c r="AD281" s="2">
        <v>5176384</v>
      </c>
      <c r="AE281" s="2">
        <v>4116144</v>
      </c>
      <c r="AF281" s="2">
        <v>3596232</v>
      </c>
      <c r="AG281" s="2">
        <v>3596232</v>
      </c>
      <c r="AH281" s="2">
        <v>3596232</v>
      </c>
      <c r="AI281" s="2">
        <f t="shared" si="13"/>
        <v>39760</v>
      </c>
      <c r="AJ281" s="2">
        <f t="shared" si="14"/>
        <v>1100000</v>
      </c>
      <c r="AK281" s="2">
        <v>2878044</v>
      </c>
      <c r="AL281" s="2">
        <v>1338100</v>
      </c>
      <c r="AM281">
        <v>0</v>
      </c>
      <c r="AN281">
        <v>0</v>
      </c>
      <c r="AO281" s="2">
        <v>4216144</v>
      </c>
    </row>
    <row r="282" spans="1:41" hidden="1" x14ac:dyDescent="0.3">
      <c r="A282" t="s">
        <v>45</v>
      </c>
      <c r="B282" t="s">
        <v>46</v>
      </c>
      <c r="C282">
        <v>2</v>
      </c>
      <c r="D282" t="s">
        <v>532</v>
      </c>
      <c r="E282">
        <v>2.2000000000000002</v>
      </c>
      <c r="F282" t="s">
        <v>537</v>
      </c>
      <c r="G282" t="s">
        <v>74</v>
      </c>
      <c r="H282" t="s">
        <v>75</v>
      </c>
      <c r="I282" t="s">
        <v>76</v>
      </c>
      <c r="J282" t="s">
        <v>77</v>
      </c>
      <c r="K282" t="s">
        <v>78</v>
      </c>
      <c r="L282" t="s">
        <v>79</v>
      </c>
      <c r="M282">
        <v>1</v>
      </c>
      <c r="N282" t="s">
        <v>80</v>
      </c>
      <c r="O282">
        <v>10</v>
      </c>
      <c r="P282" t="s">
        <v>81</v>
      </c>
      <c r="Q282" t="s">
        <v>82</v>
      </c>
      <c r="R282" t="s">
        <v>83</v>
      </c>
      <c r="S282" t="s">
        <v>524</v>
      </c>
      <c r="T282">
        <v>3000</v>
      </c>
      <c r="U282" t="s">
        <v>42</v>
      </c>
      <c r="V282">
        <v>3391</v>
      </c>
      <c r="W282" t="s">
        <v>84</v>
      </c>
      <c r="X282">
        <v>0</v>
      </c>
      <c r="Y282" t="s">
        <v>44</v>
      </c>
      <c r="Z282" s="2">
        <v>500000</v>
      </c>
      <c r="AA282" s="2"/>
      <c r="AB282" s="2">
        <f t="shared" si="12"/>
        <v>500000</v>
      </c>
      <c r="AC282" s="2">
        <v>500000</v>
      </c>
      <c r="AD282">
        <v>0</v>
      </c>
      <c r="AE282">
        <v>0</v>
      </c>
      <c r="AF282">
        <v>0</v>
      </c>
      <c r="AG282">
        <v>0</v>
      </c>
      <c r="AH282">
        <v>0</v>
      </c>
      <c r="AI282" s="2">
        <f t="shared" si="13"/>
        <v>500000</v>
      </c>
      <c r="AJ282" s="2">
        <f t="shared" si="14"/>
        <v>500000</v>
      </c>
      <c r="AK282">
        <v>0</v>
      </c>
      <c r="AL282">
        <v>0</v>
      </c>
      <c r="AM282">
        <v>0</v>
      </c>
      <c r="AN282">
        <v>0</v>
      </c>
      <c r="AO282">
        <v>0</v>
      </c>
    </row>
    <row r="283" spans="1:41" hidden="1" x14ac:dyDescent="0.3">
      <c r="A283" t="s">
        <v>45</v>
      </c>
      <c r="B283" t="s">
        <v>46</v>
      </c>
      <c r="C283">
        <v>2</v>
      </c>
      <c r="D283" t="s">
        <v>532</v>
      </c>
      <c r="E283">
        <v>2.2000000000000002</v>
      </c>
      <c r="F283" t="s">
        <v>537</v>
      </c>
      <c r="G283" t="s">
        <v>74</v>
      </c>
      <c r="H283" t="s">
        <v>75</v>
      </c>
      <c r="I283" t="s">
        <v>76</v>
      </c>
      <c r="J283" t="s">
        <v>77</v>
      </c>
      <c r="K283" t="s">
        <v>78</v>
      </c>
      <c r="L283" t="s">
        <v>79</v>
      </c>
      <c r="M283">
        <v>1</v>
      </c>
      <c r="N283" t="s">
        <v>80</v>
      </c>
      <c r="O283">
        <v>16</v>
      </c>
      <c r="P283" t="s">
        <v>89</v>
      </c>
      <c r="Q283" t="s">
        <v>90</v>
      </c>
      <c r="R283" t="s">
        <v>91</v>
      </c>
      <c r="S283" t="s">
        <v>524</v>
      </c>
      <c r="T283">
        <v>3000</v>
      </c>
      <c r="U283" t="s">
        <v>42</v>
      </c>
      <c r="V283">
        <v>3391</v>
      </c>
      <c r="W283" t="s">
        <v>84</v>
      </c>
      <c r="X283">
        <v>0</v>
      </c>
      <c r="Y283" t="s">
        <v>44</v>
      </c>
      <c r="Z283" s="2">
        <v>180000</v>
      </c>
      <c r="AA283" s="2"/>
      <c r="AB283" s="2">
        <f t="shared" si="12"/>
        <v>180000</v>
      </c>
      <c r="AC283" s="2">
        <v>230000</v>
      </c>
      <c r="AD283" s="2">
        <v>174000</v>
      </c>
      <c r="AE283">
        <v>0</v>
      </c>
      <c r="AF283">
        <v>0</v>
      </c>
      <c r="AG283">
        <v>0</v>
      </c>
      <c r="AH283">
        <v>0</v>
      </c>
      <c r="AI283" s="2">
        <f t="shared" si="13"/>
        <v>6000</v>
      </c>
      <c r="AJ283" s="2">
        <f t="shared" si="14"/>
        <v>180000</v>
      </c>
      <c r="AK283">
        <v>0</v>
      </c>
      <c r="AL283">
        <v>0</v>
      </c>
      <c r="AM283">
        <v>0</v>
      </c>
      <c r="AN283" s="2">
        <v>50000</v>
      </c>
      <c r="AO283" s="2">
        <v>-50000</v>
      </c>
    </row>
    <row r="284" spans="1:41" hidden="1" x14ac:dyDescent="0.3">
      <c r="A284" t="s">
        <v>45</v>
      </c>
      <c r="B284" t="s">
        <v>46</v>
      </c>
      <c r="C284">
        <v>2</v>
      </c>
      <c r="D284" t="s">
        <v>532</v>
      </c>
      <c r="E284">
        <v>2.2000000000000002</v>
      </c>
      <c r="F284" t="s">
        <v>537</v>
      </c>
      <c r="G284" t="s">
        <v>74</v>
      </c>
      <c r="H284" t="s">
        <v>75</v>
      </c>
      <c r="I284" t="s">
        <v>100</v>
      </c>
      <c r="J284" t="s">
        <v>101</v>
      </c>
      <c r="K284" t="s">
        <v>102</v>
      </c>
      <c r="L284" t="s">
        <v>103</v>
      </c>
      <c r="M284">
        <v>2</v>
      </c>
      <c r="N284" t="s">
        <v>104</v>
      </c>
      <c r="O284">
        <v>36</v>
      </c>
      <c r="P284" t="s">
        <v>105</v>
      </c>
      <c r="Q284" t="s">
        <v>106</v>
      </c>
      <c r="R284" t="s">
        <v>107</v>
      </c>
      <c r="S284" t="s">
        <v>524</v>
      </c>
      <c r="T284">
        <v>3000</v>
      </c>
      <c r="U284" t="s">
        <v>42</v>
      </c>
      <c r="V284">
        <v>3391</v>
      </c>
      <c r="W284" t="s">
        <v>84</v>
      </c>
      <c r="X284">
        <v>0</v>
      </c>
      <c r="Y284" t="s">
        <v>44</v>
      </c>
      <c r="Z284" s="2">
        <v>1489.4</v>
      </c>
      <c r="AA284" s="2"/>
      <c r="AB284" s="2">
        <f t="shared" si="12"/>
        <v>1489.4</v>
      </c>
      <c r="AC284">
        <v>0</v>
      </c>
      <c r="AD284">
        <v>0</v>
      </c>
      <c r="AE284">
        <v>0</v>
      </c>
      <c r="AF284">
        <v>0</v>
      </c>
      <c r="AG284">
        <v>0</v>
      </c>
      <c r="AH284">
        <v>0</v>
      </c>
      <c r="AI284" s="2">
        <f t="shared" si="13"/>
        <v>1489.4</v>
      </c>
      <c r="AJ284" s="2">
        <f t="shared" si="14"/>
        <v>1489.4</v>
      </c>
      <c r="AK284">
        <v>0</v>
      </c>
      <c r="AL284" s="2">
        <v>17801489.399999999</v>
      </c>
      <c r="AM284">
        <v>0</v>
      </c>
      <c r="AN284" s="2">
        <v>17800000</v>
      </c>
      <c r="AO284" s="2">
        <v>1489.4</v>
      </c>
    </row>
    <row r="285" spans="1:41" hidden="1" x14ac:dyDescent="0.3">
      <c r="A285" t="s">
        <v>45</v>
      </c>
      <c r="B285" t="s">
        <v>46</v>
      </c>
      <c r="C285">
        <v>3</v>
      </c>
      <c r="D285" t="s">
        <v>533</v>
      </c>
      <c r="E285">
        <v>3.8</v>
      </c>
      <c r="F285" t="s">
        <v>543</v>
      </c>
      <c r="G285" t="s">
        <v>142</v>
      </c>
      <c r="H285" t="s">
        <v>143</v>
      </c>
      <c r="I285" t="s">
        <v>100</v>
      </c>
      <c r="J285" t="s">
        <v>101</v>
      </c>
      <c r="K285" t="s">
        <v>144</v>
      </c>
      <c r="L285" t="s">
        <v>145</v>
      </c>
      <c r="M285">
        <v>6</v>
      </c>
      <c r="N285" t="s">
        <v>38</v>
      </c>
      <c r="O285">
        <v>50</v>
      </c>
      <c r="P285" t="s">
        <v>166</v>
      </c>
      <c r="Q285" t="s">
        <v>147</v>
      </c>
      <c r="R285" t="s">
        <v>148</v>
      </c>
      <c r="S285" t="s">
        <v>524</v>
      </c>
      <c r="T285">
        <v>3000</v>
      </c>
      <c r="U285" t="s">
        <v>42</v>
      </c>
      <c r="V285">
        <v>3391</v>
      </c>
      <c r="W285" t="s">
        <v>84</v>
      </c>
      <c r="X285">
        <v>0</v>
      </c>
      <c r="Y285" t="s">
        <v>44</v>
      </c>
      <c r="Z285" s="2">
        <v>600000</v>
      </c>
      <c r="AA285" s="2"/>
      <c r="AB285" s="2">
        <f t="shared" si="12"/>
        <v>600000</v>
      </c>
      <c r="AC285" s="2">
        <v>600000</v>
      </c>
      <c r="AD285" s="2">
        <v>599140</v>
      </c>
      <c r="AE285" s="2">
        <v>599140</v>
      </c>
      <c r="AF285" s="2">
        <v>599140</v>
      </c>
      <c r="AG285">
        <v>0</v>
      </c>
      <c r="AH285">
        <v>0</v>
      </c>
      <c r="AI285" s="2">
        <f t="shared" si="13"/>
        <v>860</v>
      </c>
      <c r="AJ285" s="2">
        <f t="shared" si="14"/>
        <v>860</v>
      </c>
      <c r="AK285">
        <v>0</v>
      </c>
      <c r="AL285">
        <v>0</v>
      </c>
      <c r="AM285">
        <v>0</v>
      </c>
      <c r="AN285">
        <v>0</v>
      </c>
      <c r="AO285">
        <v>0</v>
      </c>
    </row>
    <row r="286" spans="1:41" hidden="1" x14ac:dyDescent="0.3">
      <c r="A286" t="s">
        <v>45</v>
      </c>
      <c r="B286" t="s">
        <v>46</v>
      </c>
      <c r="C286">
        <v>2</v>
      </c>
      <c r="D286" t="s">
        <v>532</v>
      </c>
      <c r="E286">
        <v>2.2999999999999998</v>
      </c>
      <c r="F286" t="s">
        <v>538</v>
      </c>
      <c r="G286" t="s">
        <v>177</v>
      </c>
      <c r="H286" t="s">
        <v>178</v>
      </c>
      <c r="I286" t="s">
        <v>100</v>
      </c>
      <c r="J286" t="s">
        <v>101</v>
      </c>
      <c r="K286" t="s">
        <v>102</v>
      </c>
      <c r="L286" t="s">
        <v>103</v>
      </c>
      <c r="M286">
        <v>3</v>
      </c>
      <c r="N286" t="s">
        <v>125</v>
      </c>
      <c r="O286">
        <v>39</v>
      </c>
      <c r="P286" t="s">
        <v>179</v>
      </c>
      <c r="Q286" t="s">
        <v>180</v>
      </c>
      <c r="R286" t="s">
        <v>181</v>
      </c>
      <c r="S286" t="s">
        <v>524</v>
      </c>
      <c r="T286">
        <v>3000</v>
      </c>
      <c r="U286" t="s">
        <v>42</v>
      </c>
      <c r="V286">
        <v>3391</v>
      </c>
      <c r="W286" t="s">
        <v>84</v>
      </c>
      <c r="X286">
        <v>0</v>
      </c>
      <c r="Y286" t="s">
        <v>44</v>
      </c>
      <c r="Z286" s="2">
        <v>12000000</v>
      </c>
      <c r="AA286" s="2"/>
      <c r="AB286" s="2">
        <f t="shared" si="12"/>
        <v>12000000</v>
      </c>
      <c r="AC286" s="2">
        <v>4000000</v>
      </c>
      <c r="AD286" s="2">
        <v>6839491.3300000001</v>
      </c>
      <c r="AE286" s="2">
        <v>6839491.3300000001</v>
      </c>
      <c r="AF286" s="2">
        <v>6839491.3300000001</v>
      </c>
      <c r="AG286" s="2">
        <v>6007279.6299999999</v>
      </c>
      <c r="AH286" s="2">
        <v>6007279.6399999997</v>
      </c>
      <c r="AI286" s="2">
        <f t="shared" si="13"/>
        <v>5160508.67</v>
      </c>
      <c r="AJ286" s="2">
        <f t="shared" si="14"/>
        <v>5160508.67</v>
      </c>
      <c r="AK286">
        <v>0</v>
      </c>
      <c r="AL286" s="2">
        <v>8000000</v>
      </c>
      <c r="AM286">
        <v>0</v>
      </c>
      <c r="AN286">
        <v>0</v>
      </c>
      <c r="AO286" s="2">
        <v>8000000</v>
      </c>
    </row>
    <row r="287" spans="1:41" hidden="1" x14ac:dyDescent="0.3">
      <c r="A287" t="s">
        <v>45</v>
      </c>
      <c r="B287" t="s">
        <v>46</v>
      </c>
      <c r="C287">
        <v>2</v>
      </c>
      <c r="D287" t="s">
        <v>532</v>
      </c>
      <c r="E287">
        <v>2.7</v>
      </c>
      <c r="F287" t="s">
        <v>189</v>
      </c>
      <c r="G287" t="s">
        <v>188</v>
      </c>
      <c r="H287" t="s">
        <v>189</v>
      </c>
      <c r="I287" t="s">
        <v>100</v>
      </c>
      <c r="J287" t="s">
        <v>101</v>
      </c>
      <c r="K287" t="s">
        <v>211</v>
      </c>
      <c r="L287" t="s">
        <v>212</v>
      </c>
      <c r="M287">
        <v>4</v>
      </c>
      <c r="N287" t="s">
        <v>53</v>
      </c>
      <c r="O287">
        <v>48</v>
      </c>
      <c r="P287" t="s">
        <v>213</v>
      </c>
      <c r="Q287" t="s">
        <v>214</v>
      </c>
      <c r="R287" t="s">
        <v>215</v>
      </c>
      <c r="S287" t="s">
        <v>524</v>
      </c>
      <c r="T287">
        <v>3000</v>
      </c>
      <c r="U287" t="s">
        <v>42</v>
      </c>
      <c r="V287">
        <v>3391</v>
      </c>
      <c r="W287" t="s">
        <v>84</v>
      </c>
      <c r="X287">
        <v>0</v>
      </c>
      <c r="Y287" t="s">
        <v>44</v>
      </c>
      <c r="Z287" s="2">
        <v>600000</v>
      </c>
      <c r="AA287" s="2"/>
      <c r="AB287" s="2">
        <f t="shared" si="12"/>
        <v>600000</v>
      </c>
      <c r="AC287" s="2">
        <v>600000</v>
      </c>
      <c r="AD287">
        <v>0</v>
      </c>
      <c r="AE287">
        <v>0</v>
      </c>
      <c r="AF287">
        <v>0</v>
      </c>
      <c r="AG287">
        <v>0</v>
      </c>
      <c r="AH287">
        <v>0</v>
      </c>
      <c r="AI287" s="2">
        <f t="shared" si="13"/>
        <v>600000</v>
      </c>
      <c r="AJ287" s="2">
        <f t="shared" si="14"/>
        <v>600000</v>
      </c>
      <c r="AK287">
        <v>0</v>
      </c>
      <c r="AL287">
        <v>0</v>
      </c>
      <c r="AM287">
        <v>0</v>
      </c>
      <c r="AN287">
        <v>0</v>
      </c>
      <c r="AO287">
        <v>0</v>
      </c>
    </row>
    <row r="288" spans="1:41" hidden="1" x14ac:dyDescent="0.3">
      <c r="A288" t="s">
        <v>45</v>
      </c>
      <c r="B288" t="s">
        <v>46</v>
      </c>
      <c r="C288">
        <v>1</v>
      </c>
      <c r="D288" t="s">
        <v>531</v>
      </c>
      <c r="E288">
        <v>1.7</v>
      </c>
      <c r="F288" t="s">
        <v>535</v>
      </c>
      <c r="G288" t="s">
        <v>220</v>
      </c>
      <c r="H288" t="s">
        <v>221</v>
      </c>
      <c r="I288" t="s">
        <v>49</v>
      </c>
      <c r="J288" t="s">
        <v>50</v>
      </c>
      <c r="K288" t="s">
        <v>222</v>
      </c>
      <c r="L288" t="s">
        <v>223</v>
      </c>
      <c r="M288">
        <v>7</v>
      </c>
      <c r="N288" t="s">
        <v>224</v>
      </c>
      <c r="O288">
        <v>41</v>
      </c>
      <c r="P288" t="s">
        <v>230</v>
      </c>
      <c r="Q288" t="s">
        <v>226</v>
      </c>
      <c r="R288" t="s">
        <v>227</v>
      </c>
      <c r="S288" t="s">
        <v>524</v>
      </c>
      <c r="T288">
        <v>3000</v>
      </c>
      <c r="U288" t="s">
        <v>42</v>
      </c>
      <c r="V288">
        <v>3391</v>
      </c>
      <c r="W288" t="s">
        <v>84</v>
      </c>
      <c r="X288">
        <v>0</v>
      </c>
      <c r="Y288" t="s">
        <v>44</v>
      </c>
      <c r="Z288" s="2">
        <v>1900000</v>
      </c>
      <c r="AA288" s="2"/>
      <c r="AB288" s="2">
        <f t="shared" si="12"/>
        <v>1900000</v>
      </c>
      <c r="AC288" s="2">
        <v>1900000</v>
      </c>
      <c r="AD288" s="2">
        <v>1281010</v>
      </c>
      <c r="AE288" s="2">
        <v>1281010</v>
      </c>
      <c r="AF288" s="2">
        <v>1281010</v>
      </c>
      <c r="AG288" s="2">
        <v>1281010</v>
      </c>
      <c r="AH288" s="2">
        <v>1281010</v>
      </c>
      <c r="AI288" s="2">
        <f t="shared" si="13"/>
        <v>618990</v>
      </c>
      <c r="AJ288" s="2">
        <f t="shared" si="14"/>
        <v>618990</v>
      </c>
      <c r="AK288">
        <v>0</v>
      </c>
      <c r="AL288">
        <v>0</v>
      </c>
      <c r="AM288">
        <v>0</v>
      </c>
      <c r="AN288">
        <v>0</v>
      </c>
      <c r="AO288">
        <v>0</v>
      </c>
    </row>
    <row r="289" spans="1:41" hidden="1" x14ac:dyDescent="0.3">
      <c r="A289" t="s">
        <v>45</v>
      </c>
      <c r="B289" t="s">
        <v>46</v>
      </c>
      <c r="C289">
        <v>1</v>
      </c>
      <c r="D289" t="s">
        <v>531</v>
      </c>
      <c r="E289">
        <v>1.3</v>
      </c>
      <c r="F289" t="s">
        <v>534</v>
      </c>
      <c r="G289" t="s">
        <v>32</v>
      </c>
      <c r="H289" t="s">
        <v>33</v>
      </c>
      <c r="I289" t="s">
        <v>76</v>
      </c>
      <c r="J289" t="s">
        <v>77</v>
      </c>
      <c r="K289" t="s">
        <v>78</v>
      </c>
      <c r="L289" t="s">
        <v>79</v>
      </c>
      <c r="M289">
        <v>1</v>
      </c>
      <c r="N289" t="s">
        <v>80</v>
      </c>
      <c r="O289">
        <v>14</v>
      </c>
      <c r="P289" t="s">
        <v>281</v>
      </c>
      <c r="Q289" t="s">
        <v>90</v>
      </c>
      <c r="R289" t="s">
        <v>91</v>
      </c>
      <c r="S289" t="s">
        <v>524</v>
      </c>
      <c r="T289">
        <v>3000</v>
      </c>
      <c r="U289" t="s">
        <v>42</v>
      </c>
      <c r="V289">
        <v>3391</v>
      </c>
      <c r="W289" t="s">
        <v>84</v>
      </c>
      <c r="X289">
        <v>0</v>
      </c>
      <c r="Y289" t="s">
        <v>44</v>
      </c>
      <c r="Z289" s="2">
        <v>1882356</v>
      </c>
      <c r="AA289" s="2"/>
      <c r="AB289" s="2">
        <f t="shared" si="12"/>
        <v>1882356</v>
      </c>
      <c r="AC289" s="2">
        <v>500000</v>
      </c>
      <c r="AD289" s="2">
        <v>411800</v>
      </c>
      <c r="AE289" s="2">
        <v>98600</v>
      </c>
      <c r="AF289" s="2">
        <v>98600</v>
      </c>
      <c r="AG289">
        <v>0</v>
      </c>
      <c r="AH289">
        <v>0</v>
      </c>
      <c r="AI289" s="2">
        <f t="shared" si="13"/>
        <v>1470556</v>
      </c>
      <c r="AJ289" s="2">
        <f t="shared" si="14"/>
        <v>1783756</v>
      </c>
      <c r="AK289" s="2">
        <v>1470456</v>
      </c>
      <c r="AL289">
        <v>0</v>
      </c>
      <c r="AM289">
        <v>0</v>
      </c>
      <c r="AN289" s="2">
        <v>88100</v>
      </c>
      <c r="AO289" s="2">
        <v>1382356</v>
      </c>
    </row>
    <row r="290" spans="1:41" hidden="1" x14ac:dyDescent="0.3">
      <c r="A290" t="s">
        <v>45</v>
      </c>
      <c r="B290" t="s">
        <v>46</v>
      </c>
      <c r="C290">
        <v>1</v>
      </c>
      <c r="D290" t="s">
        <v>531</v>
      </c>
      <c r="E290">
        <v>1.3</v>
      </c>
      <c r="F290" t="s">
        <v>534</v>
      </c>
      <c r="G290" t="s">
        <v>32</v>
      </c>
      <c r="H290" t="s">
        <v>33</v>
      </c>
      <c r="I290" t="s">
        <v>283</v>
      </c>
      <c r="J290" t="s">
        <v>284</v>
      </c>
      <c r="K290" t="s">
        <v>78</v>
      </c>
      <c r="L290" t="s">
        <v>79</v>
      </c>
      <c r="M290">
        <v>1</v>
      </c>
      <c r="N290" t="s">
        <v>80</v>
      </c>
      <c r="O290">
        <v>15</v>
      </c>
      <c r="P290" t="s">
        <v>285</v>
      </c>
      <c r="Q290" t="s">
        <v>90</v>
      </c>
      <c r="R290" t="s">
        <v>91</v>
      </c>
      <c r="S290" t="s">
        <v>524</v>
      </c>
      <c r="T290">
        <v>3000</v>
      </c>
      <c r="U290" t="s">
        <v>42</v>
      </c>
      <c r="V290">
        <v>3391</v>
      </c>
      <c r="W290" t="s">
        <v>84</v>
      </c>
      <c r="X290">
        <v>0</v>
      </c>
      <c r="Y290" t="s">
        <v>44</v>
      </c>
      <c r="Z290" s="2">
        <v>600000</v>
      </c>
      <c r="AA290" s="2"/>
      <c r="AB290" s="2">
        <f t="shared" si="12"/>
        <v>600000</v>
      </c>
      <c r="AC290" s="2">
        <v>500000</v>
      </c>
      <c r="AD290" s="2">
        <v>584640</v>
      </c>
      <c r="AE290" s="2">
        <v>584640</v>
      </c>
      <c r="AF290" s="2">
        <v>584640</v>
      </c>
      <c r="AG290" s="2">
        <v>584640</v>
      </c>
      <c r="AH290" s="2">
        <v>584640</v>
      </c>
      <c r="AI290" s="2">
        <f t="shared" si="13"/>
        <v>15360</v>
      </c>
      <c r="AJ290" s="2">
        <f t="shared" si="14"/>
        <v>15360</v>
      </c>
      <c r="AK290">
        <v>0</v>
      </c>
      <c r="AL290" s="2">
        <v>100000</v>
      </c>
      <c r="AM290">
        <v>0</v>
      </c>
      <c r="AN290">
        <v>0</v>
      </c>
      <c r="AO290" s="2">
        <v>100000</v>
      </c>
    </row>
    <row r="291" spans="1:41" hidden="1" x14ac:dyDescent="0.3">
      <c r="A291" t="s">
        <v>45</v>
      </c>
      <c r="B291" t="s">
        <v>46</v>
      </c>
      <c r="C291">
        <v>1</v>
      </c>
      <c r="D291" t="s">
        <v>531</v>
      </c>
      <c r="E291">
        <v>1.3</v>
      </c>
      <c r="F291" t="s">
        <v>534</v>
      </c>
      <c r="G291" t="s">
        <v>32</v>
      </c>
      <c r="H291" t="s">
        <v>33</v>
      </c>
      <c r="I291" t="s">
        <v>100</v>
      </c>
      <c r="J291" t="s">
        <v>101</v>
      </c>
      <c r="K291" t="s">
        <v>287</v>
      </c>
      <c r="L291" t="s">
        <v>288</v>
      </c>
      <c r="M291">
        <v>6</v>
      </c>
      <c r="N291" t="s">
        <v>38</v>
      </c>
      <c r="O291">
        <v>4</v>
      </c>
      <c r="P291" t="s">
        <v>309</v>
      </c>
      <c r="Q291" t="s">
        <v>310</v>
      </c>
      <c r="R291" t="s">
        <v>311</v>
      </c>
      <c r="S291" t="s">
        <v>524</v>
      </c>
      <c r="T291">
        <v>3000</v>
      </c>
      <c r="U291" t="s">
        <v>42</v>
      </c>
      <c r="V291">
        <v>3391</v>
      </c>
      <c r="W291" t="s">
        <v>84</v>
      </c>
      <c r="X291">
        <v>0</v>
      </c>
      <c r="Y291" t="s">
        <v>44</v>
      </c>
      <c r="Z291" s="2">
        <v>450000</v>
      </c>
      <c r="AA291" s="2"/>
      <c r="AB291" s="2">
        <f t="shared" si="12"/>
        <v>450000</v>
      </c>
      <c r="AC291" s="2">
        <v>450000</v>
      </c>
      <c r="AD291" s="2">
        <v>262800</v>
      </c>
      <c r="AE291" s="2">
        <v>262800</v>
      </c>
      <c r="AF291" s="2">
        <v>204400</v>
      </c>
      <c r="AG291" s="2">
        <v>204400</v>
      </c>
      <c r="AH291">
        <v>0</v>
      </c>
      <c r="AI291" s="2">
        <f t="shared" si="13"/>
        <v>187200</v>
      </c>
      <c r="AJ291" s="2">
        <f t="shared" si="14"/>
        <v>187200</v>
      </c>
      <c r="AK291">
        <v>0</v>
      </c>
      <c r="AL291">
        <v>0</v>
      </c>
      <c r="AM291">
        <v>0</v>
      </c>
      <c r="AN291">
        <v>0</v>
      </c>
      <c r="AO291">
        <v>0</v>
      </c>
    </row>
    <row r="292" spans="1:41" hidden="1" x14ac:dyDescent="0.3">
      <c r="A292" t="s">
        <v>45</v>
      </c>
      <c r="B292" t="s">
        <v>46</v>
      </c>
      <c r="C292">
        <v>1</v>
      </c>
      <c r="D292" t="s">
        <v>531</v>
      </c>
      <c r="E292">
        <v>1.3</v>
      </c>
      <c r="F292" t="s">
        <v>534</v>
      </c>
      <c r="G292" t="s">
        <v>32</v>
      </c>
      <c r="H292" t="s">
        <v>33</v>
      </c>
      <c r="I292" t="s">
        <v>240</v>
      </c>
      <c r="J292" t="s">
        <v>241</v>
      </c>
      <c r="K292" t="s">
        <v>78</v>
      </c>
      <c r="L292" t="s">
        <v>79</v>
      </c>
      <c r="M292">
        <v>1</v>
      </c>
      <c r="N292" t="s">
        <v>80</v>
      </c>
      <c r="O292">
        <v>7</v>
      </c>
      <c r="P292" t="s">
        <v>356</v>
      </c>
      <c r="Q292" t="s">
        <v>248</v>
      </c>
      <c r="R292" t="s">
        <v>249</v>
      </c>
      <c r="S292" t="s">
        <v>524</v>
      </c>
      <c r="T292">
        <v>3000</v>
      </c>
      <c r="U292" t="s">
        <v>42</v>
      </c>
      <c r="V292">
        <v>3391</v>
      </c>
      <c r="W292" t="s">
        <v>84</v>
      </c>
      <c r="X292">
        <v>0</v>
      </c>
      <c r="Y292" t="s">
        <v>44</v>
      </c>
      <c r="Z292" s="2">
        <v>200000</v>
      </c>
      <c r="AA292" s="2"/>
      <c r="AB292" s="2">
        <f t="shared" si="12"/>
        <v>200000</v>
      </c>
      <c r="AC292" s="2">
        <v>500000</v>
      </c>
      <c r="AD292">
        <v>0</v>
      </c>
      <c r="AE292">
        <v>0</v>
      </c>
      <c r="AF292">
        <v>0</v>
      </c>
      <c r="AG292">
        <v>0</v>
      </c>
      <c r="AH292">
        <v>0</v>
      </c>
      <c r="AI292" s="2">
        <f t="shared" si="13"/>
        <v>200000</v>
      </c>
      <c r="AJ292" s="2">
        <f t="shared" si="14"/>
        <v>200000</v>
      </c>
      <c r="AK292">
        <v>0</v>
      </c>
      <c r="AL292" s="2">
        <v>2000000</v>
      </c>
      <c r="AM292">
        <v>0</v>
      </c>
      <c r="AN292" s="2">
        <v>2300000</v>
      </c>
      <c r="AO292" s="2">
        <v>-300000</v>
      </c>
    </row>
    <row r="293" spans="1:41" hidden="1" x14ac:dyDescent="0.3">
      <c r="A293" t="s">
        <v>45</v>
      </c>
      <c r="B293" t="s">
        <v>46</v>
      </c>
      <c r="C293">
        <v>1</v>
      </c>
      <c r="D293" t="s">
        <v>531</v>
      </c>
      <c r="E293">
        <v>1.3</v>
      </c>
      <c r="F293" t="s">
        <v>534</v>
      </c>
      <c r="G293" t="s">
        <v>32</v>
      </c>
      <c r="H293" t="s">
        <v>33</v>
      </c>
      <c r="I293" t="s">
        <v>357</v>
      </c>
      <c r="J293" t="s">
        <v>358</v>
      </c>
      <c r="K293" t="s">
        <v>287</v>
      </c>
      <c r="L293" t="s">
        <v>288</v>
      </c>
      <c r="M293">
        <v>6</v>
      </c>
      <c r="N293" t="s">
        <v>38</v>
      </c>
      <c r="O293">
        <v>6</v>
      </c>
      <c r="P293" t="s">
        <v>359</v>
      </c>
      <c r="Q293" t="s">
        <v>360</v>
      </c>
      <c r="R293" t="s">
        <v>361</v>
      </c>
      <c r="S293" t="s">
        <v>524</v>
      </c>
      <c r="T293">
        <v>3000</v>
      </c>
      <c r="U293" t="s">
        <v>42</v>
      </c>
      <c r="V293">
        <v>3391</v>
      </c>
      <c r="W293" t="s">
        <v>84</v>
      </c>
      <c r="X293">
        <v>0</v>
      </c>
      <c r="Y293" t="s">
        <v>44</v>
      </c>
      <c r="Z293" s="2">
        <v>3000000</v>
      </c>
      <c r="AA293" s="2"/>
      <c r="AB293" s="2">
        <f t="shared" si="12"/>
        <v>3000000</v>
      </c>
      <c r="AC293" s="2">
        <v>1570000</v>
      </c>
      <c r="AD293" s="2">
        <v>2582239.5499999998</v>
      </c>
      <c r="AE293" s="2">
        <v>2582239.5499999998</v>
      </c>
      <c r="AF293" s="2">
        <v>2031239.55</v>
      </c>
      <c r="AG293" s="2">
        <v>1480239.55</v>
      </c>
      <c r="AH293" s="2">
        <v>1480239.55</v>
      </c>
      <c r="AI293" s="2">
        <f t="shared" si="13"/>
        <v>417760.45000000019</v>
      </c>
      <c r="AJ293" s="2">
        <f t="shared" si="14"/>
        <v>417760.45000000019</v>
      </c>
      <c r="AK293">
        <v>0</v>
      </c>
      <c r="AL293" s="2">
        <v>1430000</v>
      </c>
      <c r="AM293">
        <v>0</v>
      </c>
      <c r="AN293">
        <v>0</v>
      </c>
      <c r="AO293" s="2">
        <v>1430000</v>
      </c>
    </row>
    <row r="294" spans="1:41" hidden="1" x14ac:dyDescent="0.3">
      <c r="A294" t="s">
        <v>45</v>
      </c>
      <c r="B294" t="s">
        <v>46</v>
      </c>
      <c r="C294">
        <v>1</v>
      </c>
      <c r="D294" t="s">
        <v>531</v>
      </c>
      <c r="E294">
        <v>1.3</v>
      </c>
      <c r="F294" t="s">
        <v>534</v>
      </c>
      <c r="G294" t="s">
        <v>32</v>
      </c>
      <c r="H294" t="s">
        <v>33</v>
      </c>
      <c r="I294" t="s">
        <v>34</v>
      </c>
      <c r="J294" t="s">
        <v>35</v>
      </c>
      <c r="K294" t="s">
        <v>36</v>
      </c>
      <c r="L294" t="s">
        <v>37</v>
      </c>
      <c r="M294">
        <v>6</v>
      </c>
      <c r="N294" t="s">
        <v>38</v>
      </c>
      <c r="O294">
        <v>18</v>
      </c>
      <c r="P294" t="s">
        <v>252</v>
      </c>
      <c r="Q294" t="s">
        <v>253</v>
      </c>
      <c r="R294" t="s">
        <v>254</v>
      </c>
      <c r="S294" t="s">
        <v>524</v>
      </c>
      <c r="T294">
        <v>3000</v>
      </c>
      <c r="U294" t="s">
        <v>42</v>
      </c>
      <c r="V294">
        <v>3411</v>
      </c>
      <c r="W294" t="s">
        <v>261</v>
      </c>
      <c r="X294">
        <v>0</v>
      </c>
      <c r="Y294" t="s">
        <v>44</v>
      </c>
      <c r="Z294" s="2">
        <v>26464300</v>
      </c>
      <c r="AA294" s="2"/>
      <c r="AB294" s="2">
        <f t="shared" si="12"/>
        <v>26464300</v>
      </c>
      <c r="AC294" s="2">
        <v>7000000</v>
      </c>
      <c r="AD294" s="2">
        <v>11468882.279999999</v>
      </c>
      <c r="AE294" s="2">
        <v>11468882.279999999</v>
      </c>
      <c r="AF294" s="2">
        <v>11468882.279999999</v>
      </c>
      <c r="AG294" s="2">
        <v>11468882.279999999</v>
      </c>
      <c r="AH294" s="2">
        <v>11468882.279999999</v>
      </c>
      <c r="AI294" s="2">
        <f t="shared" si="13"/>
        <v>14995417.720000001</v>
      </c>
      <c r="AJ294" s="2">
        <f t="shared" si="14"/>
        <v>14995417.720000001</v>
      </c>
      <c r="AK294" s="2">
        <v>15000000</v>
      </c>
      <c r="AL294" s="2">
        <v>4500000</v>
      </c>
      <c r="AM294">
        <v>0</v>
      </c>
      <c r="AN294" s="2">
        <v>35700</v>
      </c>
      <c r="AO294" s="2">
        <v>19464300</v>
      </c>
    </row>
    <row r="295" spans="1:41" hidden="1" x14ac:dyDescent="0.3">
      <c r="A295" t="s">
        <v>45</v>
      </c>
      <c r="B295" t="s">
        <v>46</v>
      </c>
      <c r="C295">
        <v>1</v>
      </c>
      <c r="D295" t="s">
        <v>531</v>
      </c>
      <c r="E295">
        <v>1.3</v>
      </c>
      <c r="F295" t="s">
        <v>534</v>
      </c>
      <c r="G295" t="s">
        <v>32</v>
      </c>
      <c r="H295" t="s">
        <v>33</v>
      </c>
      <c r="I295" t="s">
        <v>100</v>
      </c>
      <c r="J295" t="s">
        <v>101</v>
      </c>
      <c r="K295" t="s">
        <v>136</v>
      </c>
      <c r="L295" t="s">
        <v>137</v>
      </c>
      <c r="M295">
        <v>6</v>
      </c>
      <c r="N295" t="s">
        <v>38</v>
      </c>
      <c r="O295">
        <v>21</v>
      </c>
      <c r="P295" t="s">
        <v>316</v>
      </c>
      <c r="Q295" t="s">
        <v>139</v>
      </c>
      <c r="R295" t="s">
        <v>140</v>
      </c>
      <c r="S295" t="s">
        <v>524</v>
      </c>
      <c r="T295">
        <v>3000</v>
      </c>
      <c r="U295" t="s">
        <v>42</v>
      </c>
      <c r="V295">
        <v>3411</v>
      </c>
      <c r="W295" t="s">
        <v>261</v>
      </c>
      <c r="X295">
        <v>0</v>
      </c>
      <c r="Y295" t="s">
        <v>44</v>
      </c>
      <c r="Z295" s="2">
        <v>2000</v>
      </c>
      <c r="AA295" s="2"/>
      <c r="AB295" s="2">
        <f t="shared" si="12"/>
        <v>2000</v>
      </c>
      <c r="AC295">
        <v>0</v>
      </c>
      <c r="AD295">
        <v>92.8</v>
      </c>
      <c r="AE295">
        <v>92.8</v>
      </c>
      <c r="AF295">
        <v>92.8</v>
      </c>
      <c r="AG295">
        <v>92.8</v>
      </c>
      <c r="AH295">
        <v>92.8</v>
      </c>
      <c r="AI295" s="2">
        <f t="shared" si="13"/>
        <v>1907.2</v>
      </c>
      <c r="AJ295" s="2">
        <f t="shared" si="14"/>
        <v>1907.2</v>
      </c>
      <c r="AK295">
        <v>0</v>
      </c>
      <c r="AL295" s="2">
        <v>2000</v>
      </c>
      <c r="AM295">
        <v>0</v>
      </c>
      <c r="AN295">
        <v>0</v>
      </c>
      <c r="AO295" s="2">
        <v>2000</v>
      </c>
    </row>
    <row r="296" spans="1:41" hidden="1" x14ac:dyDescent="0.3">
      <c r="A296" t="s">
        <v>45</v>
      </c>
      <c r="B296" t="s">
        <v>46</v>
      </c>
      <c r="C296">
        <v>1</v>
      </c>
      <c r="D296" t="s">
        <v>531</v>
      </c>
      <c r="E296">
        <v>1.3</v>
      </c>
      <c r="F296" t="s">
        <v>534</v>
      </c>
      <c r="G296" t="s">
        <v>32</v>
      </c>
      <c r="H296" t="s">
        <v>33</v>
      </c>
      <c r="I296" t="s">
        <v>100</v>
      </c>
      <c r="J296" t="s">
        <v>101</v>
      </c>
      <c r="K296" t="s">
        <v>136</v>
      </c>
      <c r="L296" t="s">
        <v>137</v>
      </c>
      <c r="M296">
        <v>6</v>
      </c>
      <c r="N296" t="s">
        <v>38</v>
      </c>
      <c r="O296">
        <v>24</v>
      </c>
      <c r="P296" t="s">
        <v>328</v>
      </c>
      <c r="Q296" t="s">
        <v>139</v>
      </c>
      <c r="R296" t="s">
        <v>140</v>
      </c>
      <c r="S296" t="s">
        <v>524</v>
      </c>
      <c r="T296">
        <v>3000</v>
      </c>
      <c r="U296" t="s">
        <v>42</v>
      </c>
      <c r="V296">
        <v>3411</v>
      </c>
      <c r="W296" t="s">
        <v>261</v>
      </c>
      <c r="X296">
        <v>0</v>
      </c>
      <c r="Y296" t="s">
        <v>44</v>
      </c>
      <c r="Z296" s="2">
        <v>67497510.510000005</v>
      </c>
      <c r="AA296" s="2"/>
      <c r="AB296" s="2">
        <f t="shared" si="12"/>
        <v>67497510.510000005</v>
      </c>
      <c r="AC296" s="2">
        <v>1000000</v>
      </c>
      <c r="AD296" s="2">
        <v>52219625.93</v>
      </c>
      <c r="AE296" s="2">
        <v>52219625.93</v>
      </c>
      <c r="AF296" s="2">
        <v>52219625.93</v>
      </c>
      <c r="AG296" s="2">
        <v>52219625.93</v>
      </c>
      <c r="AH296" s="2">
        <v>52219625.93</v>
      </c>
      <c r="AI296" s="2">
        <f t="shared" si="13"/>
        <v>15277884.580000006</v>
      </c>
      <c r="AJ296" s="2">
        <f t="shared" si="14"/>
        <v>15277884.580000006</v>
      </c>
      <c r="AK296" s="2">
        <v>66497510.509999998</v>
      </c>
      <c r="AL296">
        <v>0</v>
      </c>
      <c r="AM296">
        <v>0</v>
      </c>
      <c r="AN296">
        <v>0</v>
      </c>
      <c r="AO296" s="2">
        <v>66497510.509999998</v>
      </c>
    </row>
    <row r="297" spans="1:41" hidden="1" x14ac:dyDescent="0.3">
      <c r="A297" t="s">
        <v>45</v>
      </c>
      <c r="B297" t="s">
        <v>46</v>
      </c>
      <c r="C297">
        <v>1</v>
      </c>
      <c r="D297" t="s">
        <v>531</v>
      </c>
      <c r="E297">
        <v>1.3</v>
      </c>
      <c r="F297" t="s">
        <v>534</v>
      </c>
      <c r="G297" t="s">
        <v>32</v>
      </c>
      <c r="H297" t="s">
        <v>33</v>
      </c>
      <c r="I297" t="s">
        <v>240</v>
      </c>
      <c r="J297" t="s">
        <v>241</v>
      </c>
      <c r="K297" t="s">
        <v>78</v>
      </c>
      <c r="L297" t="s">
        <v>79</v>
      </c>
      <c r="M297">
        <v>1</v>
      </c>
      <c r="N297" t="s">
        <v>80</v>
      </c>
      <c r="O297">
        <v>7</v>
      </c>
      <c r="P297" t="s">
        <v>356</v>
      </c>
      <c r="Q297" t="s">
        <v>248</v>
      </c>
      <c r="R297" t="s">
        <v>249</v>
      </c>
      <c r="S297" t="s">
        <v>524</v>
      </c>
      <c r="T297">
        <v>3000</v>
      </c>
      <c r="U297" t="s">
        <v>42</v>
      </c>
      <c r="V297">
        <v>3411</v>
      </c>
      <c r="W297" t="s">
        <v>261</v>
      </c>
      <c r="X297">
        <v>0</v>
      </c>
      <c r="Y297" t="s">
        <v>44</v>
      </c>
      <c r="Z297" s="2">
        <v>1200000</v>
      </c>
      <c r="AA297" s="2"/>
      <c r="AB297" s="2">
        <f t="shared" si="12"/>
        <v>1200000</v>
      </c>
      <c r="AC297" s="2">
        <v>1000000</v>
      </c>
      <c r="AD297" s="2">
        <v>966883.28</v>
      </c>
      <c r="AE297" s="2">
        <v>966883.28</v>
      </c>
      <c r="AF297" s="2">
        <v>589651.28</v>
      </c>
      <c r="AG297" s="2">
        <v>589651.28</v>
      </c>
      <c r="AH297" s="2">
        <v>589651.28</v>
      </c>
      <c r="AI297" s="2">
        <f t="shared" si="13"/>
        <v>233116.71999999997</v>
      </c>
      <c r="AJ297" s="2">
        <f t="shared" si="14"/>
        <v>233116.71999999997</v>
      </c>
      <c r="AK297" s="2">
        <v>200000</v>
      </c>
      <c r="AL297">
        <v>0</v>
      </c>
      <c r="AM297">
        <v>0</v>
      </c>
      <c r="AN297">
        <v>0</v>
      </c>
      <c r="AO297" s="2">
        <v>200000</v>
      </c>
    </row>
    <row r="298" spans="1:41" hidden="1" x14ac:dyDescent="0.3">
      <c r="A298" t="s">
        <v>45</v>
      </c>
      <c r="B298" t="s">
        <v>46</v>
      </c>
      <c r="C298">
        <v>1</v>
      </c>
      <c r="D298" t="s">
        <v>531</v>
      </c>
      <c r="E298">
        <v>1.3</v>
      </c>
      <c r="F298" t="s">
        <v>534</v>
      </c>
      <c r="G298" t="s">
        <v>32</v>
      </c>
      <c r="H298" t="s">
        <v>33</v>
      </c>
      <c r="I298" t="s">
        <v>34</v>
      </c>
      <c r="J298" t="s">
        <v>35</v>
      </c>
      <c r="K298" t="s">
        <v>36</v>
      </c>
      <c r="L298" t="s">
        <v>37</v>
      </c>
      <c r="M298">
        <v>6</v>
      </c>
      <c r="N298" t="s">
        <v>38</v>
      </c>
      <c r="O298">
        <v>18</v>
      </c>
      <c r="P298" t="s">
        <v>252</v>
      </c>
      <c r="Q298" t="s">
        <v>253</v>
      </c>
      <c r="R298" t="s">
        <v>254</v>
      </c>
      <c r="S298" t="s">
        <v>524</v>
      </c>
      <c r="T298">
        <v>3000</v>
      </c>
      <c r="U298" t="s">
        <v>42</v>
      </c>
      <c r="V298">
        <v>3421</v>
      </c>
      <c r="W298" t="s">
        <v>262</v>
      </c>
      <c r="X298">
        <v>0</v>
      </c>
      <c r="Y298" t="s">
        <v>44</v>
      </c>
      <c r="Z298" s="2">
        <v>79910000</v>
      </c>
      <c r="AA298" s="2"/>
      <c r="AB298" s="2">
        <f t="shared" si="12"/>
        <v>79910000</v>
      </c>
      <c r="AC298" s="2">
        <v>30000000</v>
      </c>
      <c r="AD298" s="2">
        <v>44560152.75</v>
      </c>
      <c r="AE298" s="2">
        <v>44560152.75</v>
      </c>
      <c r="AF298" s="2">
        <v>36550324.869999997</v>
      </c>
      <c r="AG298" s="2">
        <v>36546002.18</v>
      </c>
      <c r="AH298" s="2">
        <v>36124933.539999999</v>
      </c>
      <c r="AI298" s="2">
        <f t="shared" si="13"/>
        <v>35349847.25</v>
      </c>
      <c r="AJ298" s="2">
        <f t="shared" si="14"/>
        <v>35349847.25</v>
      </c>
      <c r="AK298">
        <v>0</v>
      </c>
      <c r="AL298" s="2">
        <v>49910000</v>
      </c>
      <c r="AM298">
        <v>0</v>
      </c>
      <c r="AN298">
        <v>0</v>
      </c>
      <c r="AO298" s="2">
        <v>49910000</v>
      </c>
    </row>
    <row r="299" spans="1:41" hidden="1" x14ac:dyDescent="0.3">
      <c r="A299" t="s">
        <v>45</v>
      </c>
      <c r="B299" t="s">
        <v>46</v>
      </c>
      <c r="C299">
        <v>1</v>
      </c>
      <c r="D299" t="s">
        <v>531</v>
      </c>
      <c r="E299">
        <v>1.3</v>
      </c>
      <c r="F299" t="s">
        <v>534</v>
      </c>
      <c r="G299" t="s">
        <v>32</v>
      </c>
      <c r="H299" t="s">
        <v>33</v>
      </c>
      <c r="I299" t="s">
        <v>34</v>
      </c>
      <c r="J299" t="s">
        <v>35</v>
      </c>
      <c r="K299" t="s">
        <v>36</v>
      </c>
      <c r="L299" t="s">
        <v>37</v>
      </c>
      <c r="M299">
        <v>6</v>
      </c>
      <c r="N299" t="s">
        <v>38</v>
      </c>
      <c r="O299">
        <v>18</v>
      </c>
      <c r="P299" t="s">
        <v>252</v>
      </c>
      <c r="Q299" t="s">
        <v>253</v>
      </c>
      <c r="R299" t="s">
        <v>254</v>
      </c>
      <c r="S299" t="s">
        <v>524</v>
      </c>
      <c r="T299">
        <v>3000</v>
      </c>
      <c r="U299" t="s">
        <v>42</v>
      </c>
      <c r="V299">
        <v>3431</v>
      </c>
      <c r="W299" t="s">
        <v>263</v>
      </c>
      <c r="X299">
        <v>0</v>
      </c>
      <c r="Y299" t="s">
        <v>44</v>
      </c>
      <c r="Z299" s="2">
        <v>1950000</v>
      </c>
      <c r="AA299" s="2"/>
      <c r="AB299" s="2">
        <f t="shared" si="12"/>
        <v>1950000</v>
      </c>
      <c r="AC299" s="2">
        <v>850000</v>
      </c>
      <c r="AD299" s="2">
        <v>1930000</v>
      </c>
      <c r="AE299" s="2">
        <v>1700000</v>
      </c>
      <c r="AF299" s="2">
        <v>819979.61</v>
      </c>
      <c r="AG299" s="2">
        <v>819979.61</v>
      </c>
      <c r="AH299" s="2">
        <v>819979.61</v>
      </c>
      <c r="AI299" s="2">
        <f t="shared" si="13"/>
        <v>20000</v>
      </c>
      <c r="AJ299" s="2">
        <f t="shared" si="14"/>
        <v>250000</v>
      </c>
      <c r="AK299">
        <v>0</v>
      </c>
      <c r="AL299" s="2">
        <v>1100000</v>
      </c>
      <c r="AM299">
        <v>0</v>
      </c>
      <c r="AN299">
        <v>0</v>
      </c>
      <c r="AO299" s="2">
        <v>1100000</v>
      </c>
    </row>
    <row r="300" spans="1:41" hidden="1" x14ac:dyDescent="0.3">
      <c r="A300" t="s">
        <v>45</v>
      </c>
      <c r="B300" t="s">
        <v>46</v>
      </c>
      <c r="C300">
        <v>1</v>
      </c>
      <c r="D300" t="s">
        <v>531</v>
      </c>
      <c r="E300">
        <v>1.3</v>
      </c>
      <c r="F300" t="s">
        <v>534</v>
      </c>
      <c r="G300" t="s">
        <v>32</v>
      </c>
      <c r="H300" t="s">
        <v>33</v>
      </c>
      <c r="I300" t="s">
        <v>100</v>
      </c>
      <c r="J300" t="s">
        <v>101</v>
      </c>
      <c r="K300" t="s">
        <v>136</v>
      </c>
      <c r="L300" t="s">
        <v>137</v>
      </c>
      <c r="M300">
        <v>6</v>
      </c>
      <c r="N300" t="s">
        <v>38</v>
      </c>
      <c r="O300">
        <v>21</v>
      </c>
      <c r="P300" t="s">
        <v>316</v>
      </c>
      <c r="Q300" t="s">
        <v>139</v>
      </c>
      <c r="R300" t="s">
        <v>140</v>
      </c>
      <c r="S300" t="s">
        <v>524</v>
      </c>
      <c r="T300">
        <v>3000</v>
      </c>
      <c r="U300" t="s">
        <v>42</v>
      </c>
      <c r="V300">
        <v>3441</v>
      </c>
      <c r="W300" t="s">
        <v>321</v>
      </c>
      <c r="X300">
        <v>0</v>
      </c>
      <c r="Y300" t="s">
        <v>44</v>
      </c>
      <c r="Z300" s="2">
        <v>160000</v>
      </c>
      <c r="AA300" s="2"/>
      <c r="AB300" s="2">
        <f t="shared" si="12"/>
        <v>160000</v>
      </c>
      <c r="AC300" s="2">
        <v>160000</v>
      </c>
      <c r="AD300" s="2">
        <v>139176.79999999999</v>
      </c>
      <c r="AE300" s="2">
        <v>139176.79999999999</v>
      </c>
      <c r="AF300" s="2">
        <v>138599.44</v>
      </c>
      <c r="AG300" s="2">
        <v>138599.44</v>
      </c>
      <c r="AH300" s="2">
        <v>138599.44</v>
      </c>
      <c r="AI300" s="2">
        <f t="shared" si="13"/>
        <v>20823.200000000012</v>
      </c>
      <c r="AJ300" s="2">
        <f t="shared" si="14"/>
        <v>20823.200000000012</v>
      </c>
      <c r="AK300">
        <v>0</v>
      </c>
      <c r="AL300">
        <v>0</v>
      </c>
      <c r="AM300">
        <v>0</v>
      </c>
      <c r="AN300">
        <v>0</v>
      </c>
      <c r="AO300">
        <v>0</v>
      </c>
    </row>
    <row r="301" spans="1:41" hidden="1" x14ac:dyDescent="0.3">
      <c r="A301" t="s">
        <v>45</v>
      </c>
      <c r="B301" t="s">
        <v>46</v>
      </c>
      <c r="C301">
        <v>1</v>
      </c>
      <c r="D301" t="s">
        <v>531</v>
      </c>
      <c r="E301">
        <v>1.3</v>
      </c>
      <c r="F301" t="s">
        <v>534</v>
      </c>
      <c r="G301" t="s">
        <v>32</v>
      </c>
      <c r="H301" t="s">
        <v>33</v>
      </c>
      <c r="I301" t="s">
        <v>100</v>
      </c>
      <c r="J301" t="s">
        <v>101</v>
      </c>
      <c r="K301" t="s">
        <v>136</v>
      </c>
      <c r="L301" t="s">
        <v>137</v>
      </c>
      <c r="M301">
        <v>6</v>
      </c>
      <c r="N301" t="s">
        <v>38</v>
      </c>
      <c r="O301">
        <v>21</v>
      </c>
      <c r="P301" t="s">
        <v>316</v>
      </c>
      <c r="Q301" t="s">
        <v>139</v>
      </c>
      <c r="R301" t="s">
        <v>140</v>
      </c>
      <c r="S301" t="s">
        <v>524</v>
      </c>
      <c r="T301">
        <v>3000</v>
      </c>
      <c r="U301" t="s">
        <v>42</v>
      </c>
      <c r="V301">
        <v>3451</v>
      </c>
      <c r="W301" t="s">
        <v>322</v>
      </c>
      <c r="X301">
        <v>0</v>
      </c>
      <c r="Y301" t="s">
        <v>44</v>
      </c>
      <c r="Z301" s="2">
        <v>6000000</v>
      </c>
      <c r="AA301" s="2"/>
      <c r="AB301" s="2">
        <f t="shared" si="12"/>
        <v>6000000</v>
      </c>
      <c r="AC301" s="2">
        <v>6000000</v>
      </c>
      <c r="AD301" s="2">
        <v>4706853.3600000003</v>
      </c>
      <c r="AE301" s="2">
        <v>4706853.3600000003</v>
      </c>
      <c r="AF301" s="2">
        <v>4706853.3600000003</v>
      </c>
      <c r="AG301" s="2">
        <v>4706853.3600000003</v>
      </c>
      <c r="AH301" s="2">
        <v>4706853.3600000003</v>
      </c>
      <c r="AI301" s="2">
        <f t="shared" si="13"/>
        <v>1293146.6399999997</v>
      </c>
      <c r="AJ301" s="2">
        <f t="shared" si="14"/>
        <v>1293146.6399999997</v>
      </c>
      <c r="AK301">
        <v>0</v>
      </c>
      <c r="AL301">
        <v>0</v>
      </c>
      <c r="AM301">
        <v>0</v>
      </c>
      <c r="AN301">
        <v>0</v>
      </c>
      <c r="AO301">
        <v>0</v>
      </c>
    </row>
    <row r="302" spans="1:41" hidden="1" x14ac:dyDescent="0.3">
      <c r="A302" t="s">
        <v>45</v>
      </c>
      <c r="B302" t="s">
        <v>46</v>
      </c>
      <c r="C302">
        <v>3</v>
      </c>
      <c r="D302" t="s">
        <v>533</v>
      </c>
      <c r="E302">
        <v>3.8</v>
      </c>
      <c r="F302" t="s">
        <v>543</v>
      </c>
      <c r="G302" t="s">
        <v>142</v>
      </c>
      <c r="H302" t="s">
        <v>143</v>
      </c>
      <c r="I302" t="s">
        <v>100</v>
      </c>
      <c r="J302" t="s">
        <v>101</v>
      </c>
      <c r="K302" t="s">
        <v>144</v>
      </c>
      <c r="L302" t="s">
        <v>145</v>
      </c>
      <c r="M302">
        <v>6</v>
      </c>
      <c r="N302" t="s">
        <v>38</v>
      </c>
      <c r="O302">
        <v>49</v>
      </c>
      <c r="P302" t="s">
        <v>146</v>
      </c>
      <c r="Q302" t="s">
        <v>147</v>
      </c>
      <c r="R302" t="s">
        <v>148</v>
      </c>
      <c r="S302" t="s">
        <v>524</v>
      </c>
      <c r="T302">
        <v>3000</v>
      </c>
      <c r="U302" t="s">
        <v>42</v>
      </c>
      <c r="V302">
        <v>3471</v>
      </c>
      <c r="W302" t="s">
        <v>158</v>
      </c>
      <c r="X302">
        <v>0</v>
      </c>
      <c r="Y302" t="s">
        <v>44</v>
      </c>
      <c r="Z302">
        <v>70</v>
      </c>
      <c r="AB302" s="2">
        <f t="shared" si="12"/>
        <v>70</v>
      </c>
      <c r="AC302" s="2">
        <v>400000</v>
      </c>
      <c r="AD302">
        <v>0</v>
      </c>
      <c r="AE302">
        <v>0</v>
      </c>
      <c r="AF302">
        <v>0</v>
      </c>
      <c r="AG302">
        <v>0</v>
      </c>
      <c r="AH302">
        <v>0</v>
      </c>
      <c r="AI302" s="2">
        <f t="shared" si="13"/>
        <v>70</v>
      </c>
      <c r="AJ302" s="2">
        <f t="shared" si="14"/>
        <v>70</v>
      </c>
      <c r="AK302">
        <v>0</v>
      </c>
      <c r="AL302">
        <v>0</v>
      </c>
      <c r="AM302">
        <v>0</v>
      </c>
      <c r="AN302" s="2">
        <v>399930</v>
      </c>
      <c r="AO302" s="2">
        <v>-399930</v>
      </c>
    </row>
    <row r="303" spans="1:41" hidden="1" x14ac:dyDescent="0.3">
      <c r="A303" t="s">
        <v>45</v>
      </c>
      <c r="B303" t="s">
        <v>46</v>
      </c>
      <c r="C303">
        <v>1</v>
      </c>
      <c r="D303" t="s">
        <v>531</v>
      </c>
      <c r="E303">
        <v>1.3</v>
      </c>
      <c r="F303" t="s">
        <v>534</v>
      </c>
      <c r="G303" t="s">
        <v>32</v>
      </c>
      <c r="H303" t="s">
        <v>33</v>
      </c>
      <c r="I303" t="s">
        <v>100</v>
      </c>
      <c r="J303" t="s">
        <v>101</v>
      </c>
      <c r="K303" t="s">
        <v>136</v>
      </c>
      <c r="L303" t="s">
        <v>137</v>
      </c>
      <c r="M303">
        <v>6</v>
      </c>
      <c r="N303" t="s">
        <v>38</v>
      </c>
      <c r="O303">
        <v>21</v>
      </c>
      <c r="P303" t="s">
        <v>316</v>
      </c>
      <c r="Q303" t="s">
        <v>139</v>
      </c>
      <c r="R303" t="s">
        <v>140</v>
      </c>
      <c r="S303" t="s">
        <v>524</v>
      </c>
      <c r="T303">
        <v>3000</v>
      </c>
      <c r="U303" t="s">
        <v>42</v>
      </c>
      <c r="V303">
        <v>3481</v>
      </c>
      <c r="W303" t="s">
        <v>323</v>
      </c>
      <c r="X303">
        <v>0</v>
      </c>
      <c r="Y303" t="s">
        <v>44</v>
      </c>
      <c r="Z303" s="2">
        <v>1180000</v>
      </c>
      <c r="AA303" s="2"/>
      <c r="AB303" s="2">
        <f t="shared" si="12"/>
        <v>1180000</v>
      </c>
      <c r="AC303" s="2">
        <v>1180000</v>
      </c>
      <c r="AD303" s="2">
        <v>662785.91</v>
      </c>
      <c r="AE303" s="2">
        <v>593402.07999999996</v>
      </c>
      <c r="AF303" s="2">
        <v>593402.06999999995</v>
      </c>
      <c r="AG303" s="2">
        <v>593402.06999999995</v>
      </c>
      <c r="AH303" s="2">
        <v>593402.06999999995</v>
      </c>
      <c r="AI303" s="2">
        <f t="shared" si="13"/>
        <v>517214.08999999997</v>
      </c>
      <c r="AJ303" s="2">
        <f t="shared" si="14"/>
        <v>586597.92000000004</v>
      </c>
      <c r="AK303">
        <v>0</v>
      </c>
      <c r="AL303">
        <v>0</v>
      </c>
      <c r="AM303">
        <v>0</v>
      </c>
      <c r="AN303">
        <v>0</v>
      </c>
      <c r="AO303">
        <v>0</v>
      </c>
    </row>
    <row r="304" spans="1:41" hidden="1" x14ac:dyDescent="0.3">
      <c r="A304" t="s">
        <v>45</v>
      </c>
      <c r="B304" t="s">
        <v>46</v>
      </c>
      <c r="C304">
        <v>1</v>
      </c>
      <c r="D304" t="s">
        <v>531</v>
      </c>
      <c r="E304">
        <v>1.3</v>
      </c>
      <c r="F304" t="s">
        <v>534</v>
      </c>
      <c r="G304" t="s">
        <v>32</v>
      </c>
      <c r="H304" t="s">
        <v>33</v>
      </c>
      <c r="I304" t="s">
        <v>34</v>
      </c>
      <c r="J304" t="s">
        <v>35</v>
      </c>
      <c r="K304" t="s">
        <v>36</v>
      </c>
      <c r="L304" t="s">
        <v>37</v>
      </c>
      <c r="M304">
        <v>6</v>
      </c>
      <c r="N304" t="s">
        <v>38</v>
      </c>
      <c r="O304">
        <v>19</v>
      </c>
      <c r="P304" t="s">
        <v>39</v>
      </c>
      <c r="Q304" t="s">
        <v>40</v>
      </c>
      <c r="R304" t="s">
        <v>41</v>
      </c>
      <c r="S304" t="s">
        <v>524</v>
      </c>
      <c r="T304">
        <v>3000</v>
      </c>
      <c r="U304" t="s">
        <v>42</v>
      </c>
      <c r="V304">
        <v>3491</v>
      </c>
      <c r="W304" t="s">
        <v>272</v>
      </c>
      <c r="X304">
        <v>0</v>
      </c>
      <c r="Y304" t="s">
        <v>44</v>
      </c>
      <c r="Z304">
        <v>0</v>
      </c>
      <c r="AB304" s="2">
        <f t="shared" si="12"/>
        <v>0</v>
      </c>
      <c r="AC304">
        <v>0</v>
      </c>
      <c r="AD304">
        <v>0</v>
      </c>
      <c r="AE304">
        <v>0</v>
      </c>
      <c r="AF304">
        <v>0</v>
      </c>
      <c r="AG304">
        <v>0</v>
      </c>
      <c r="AH304">
        <v>0</v>
      </c>
      <c r="AI304" s="2">
        <f t="shared" si="13"/>
        <v>0</v>
      </c>
      <c r="AJ304" s="2">
        <f t="shared" si="14"/>
        <v>0</v>
      </c>
      <c r="AK304">
        <v>0</v>
      </c>
      <c r="AL304">
        <v>0</v>
      </c>
      <c r="AM304">
        <v>0</v>
      </c>
      <c r="AN304">
        <v>0</v>
      </c>
      <c r="AO304">
        <v>0</v>
      </c>
    </row>
    <row r="305" spans="1:41" hidden="1" x14ac:dyDescent="0.3">
      <c r="A305" t="s">
        <v>45</v>
      </c>
      <c r="B305" t="s">
        <v>46</v>
      </c>
      <c r="C305">
        <v>1</v>
      </c>
      <c r="D305" t="s">
        <v>531</v>
      </c>
      <c r="E305">
        <v>1.3</v>
      </c>
      <c r="F305" t="s">
        <v>534</v>
      </c>
      <c r="G305" t="s">
        <v>32</v>
      </c>
      <c r="H305" t="s">
        <v>33</v>
      </c>
      <c r="I305" t="s">
        <v>34</v>
      </c>
      <c r="J305" t="s">
        <v>35</v>
      </c>
      <c r="K305" t="s">
        <v>36</v>
      </c>
      <c r="L305" t="s">
        <v>37</v>
      </c>
      <c r="M305">
        <v>6</v>
      </c>
      <c r="N305" t="s">
        <v>38</v>
      </c>
      <c r="O305">
        <v>18</v>
      </c>
      <c r="P305" t="s">
        <v>252</v>
      </c>
      <c r="Q305" t="s">
        <v>253</v>
      </c>
      <c r="R305" t="s">
        <v>254</v>
      </c>
      <c r="S305" t="s">
        <v>524</v>
      </c>
      <c r="T305">
        <v>3000</v>
      </c>
      <c r="U305" t="s">
        <v>42</v>
      </c>
      <c r="V305">
        <v>3511</v>
      </c>
      <c r="W305" t="s">
        <v>264</v>
      </c>
      <c r="X305">
        <v>0</v>
      </c>
      <c r="Y305" t="s">
        <v>44</v>
      </c>
      <c r="Z305" s="2">
        <v>21370861</v>
      </c>
      <c r="AA305" s="2"/>
      <c r="AB305" s="2">
        <f t="shared" si="12"/>
        <v>21370861</v>
      </c>
      <c r="AC305" s="2">
        <v>18000000</v>
      </c>
      <c r="AD305" s="2">
        <v>12466078.99</v>
      </c>
      <c r="AE305" s="2">
        <v>12466078.99</v>
      </c>
      <c r="AF305" s="2">
        <v>12466078.99</v>
      </c>
      <c r="AG305" s="2">
        <v>12466078.99</v>
      </c>
      <c r="AH305" s="2">
        <v>12466078.99</v>
      </c>
      <c r="AI305" s="2">
        <f t="shared" si="13"/>
        <v>8904782.0099999998</v>
      </c>
      <c r="AJ305" s="2">
        <f t="shared" si="14"/>
        <v>8904782.0099999998</v>
      </c>
      <c r="AK305" s="2">
        <v>2500000</v>
      </c>
      <c r="AL305" s="2">
        <v>1000000</v>
      </c>
      <c r="AM305">
        <v>0</v>
      </c>
      <c r="AN305" s="2">
        <v>129139</v>
      </c>
      <c r="AO305" s="2">
        <v>3370861</v>
      </c>
    </row>
    <row r="306" spans="1:41" hidden="1" x14ac:dyDescent="0.3">
      <c r="A306" t="s">
        <v>45</v>
      </c>
      <c r="B306" t="s">
        <v>46</v>
      </c>
      <c r="C306">
        <v>1</v>
      </c>
      <c r="D306" t="s">
        <v>531</v>
      </c>
      <c r="E306">
        <v>1.3</v>
      </c>
      <c r="F306" t="s">
        <v>534</v>
      </c>
      <c r="G306" t="s">
        <v>32</v>
      </c>
      <c r="H306" t="s">
        <v>33</v>
      </c>
      <c r="I306" t="s">
        <v>100</v>
      </c>
      <c r="J306" t="s">
        <v>101</v>
      </c>
      <c r="K306" t="s">
        <v>136</v>
      </c>
      <c r="L306" t="s">
        <v>137</v>
      </c>
      <c r="M306">
        <v>6</v>
      </c>
      <c r="N306" t="s">
        <v>38</v>
      </c>
      <c r="O306">
        <v>21</v>
      </c>
      <c r="P306" t="s">
        <v>316</v>
      </c>
      <c r="Q306" t="s">
        <v>139</v>
      </c>
      <c r="R306" t="s">
        <v>140</v>
      </c>
      <c r="S306" t="s">
        <v>524</v>
      </c>
      <c r="T306">
        <v>3000</v>
      </c>
      <c r="U306" t="s">
        <v>42</v>
      </c>
      <c r="V306">
        <v>3511</v>
      </c>
      <c r="W306" t="s">
        <v>264</v>
      </c>
      <c r="X306">
        <v>0</v>
      </c>
      <c r="Y306" t="s">
        <v>44</v>
      </c>
      <c r="Z306" s="2">
        <v>235740</v>
      </c>
      <c r="AA306" s="2"/>
      <c r="AB306" s="2">
        <f t="shared" si="12"/>
        <v>235740</v>
      </c>
      <c r="AC306" s="2">
        <v>685740</v>
      </c>
      <c r="AD306" s="2">
        <v>143933.53</v>
      </c>
      <c r="AE306" s="2">
        <v>143933.53</v>
      </c>
      <c r="AF306" s="2">
        <v>94933.53</v>
      </c>
      <c r="AG306" s="2">
        <v>84385.36</v>
      </c>
      <c r="AH306" s="2">
        <v>76682.73</v>
      </c>
      <c r="AI306" s="2">
        <f t="shared" si="13"/>
        <v>91806.47</v>
      </c>
      <c r="AJ306" s="2">
        <f t="shared" si="14"/>
        <v>91806.47</v>
      </c>
      <c r="AK306">
        <v>0</v>
      </c>
      <c r="AL306">
        <v>0</v>
      </c>
      <c r="AM306">
        <v>0</v>
      </c>
      <c r="AN306" s="2">
        <v>450000</v>
      </c>
      <c r="AO306" s="2">
        <v>-450000</v>
      </c>
    </row>
    <row r="307" spans="1:41" hidden="1" x14ac:dyDescent="0.3">
      <c r="A307" t="s">
        <v>45</v>
      </c>
      <c r="B307" t="s">
        <v>46</v>
      </c>
      <c r="C307">
        <v>1</v>
      </c>
      <c r="D307" t="s">
        <v>531</v>
      </c>
      <c r="E307">
        <v>1.7</v>
      </c>
      <c r="F307" t="s">
        <v>535</v>
      </c>
      <c r="G307" t="s">
        <v>123</v>
      </c>
      <c r="H307" t="s">
        <v>124</v>
      </c>
      <c r="I307" t="s">
        <v>100</v>
      </c>
      <c r="J307" t="s">
        <v>101</v>
      </c>
      <c r="K307" t="s">
        <v>78</v>
      </c>
      <c r="L307" t="s">
        <v>79</v>
      </c>
      <c r="M307">
        <v>3</v>
      </c>
      <c r="N307" t="s">
        <v>125</v>
      </c>
      <c r="O307">
        <v>11</v>
      </c>
      <c r="P307" t="s">
        <v>126</v>
      </c>
      <c r="Q307" t="s">
        <v>127</v>
      </c>
      <c r="R307" t="s">
        <v>128</v>
      </c>
      <c r="S307" t="s">
        <v>524</v>
      </c>
      <c r="T307">
        <v>3000</v>
      </c>
      <c r="U307" t="s">
        <v>42</v>
      </c>
      <c r="V307">
        <v>3521</v>
      </c>
      <c r="W307" t="s">
        <v>134</v>
      </c>
      <c r="X307">
        <v>0</v>
      </c>
      <c r="Y307" t="s">
        <v>44</v>
      </c>
      <c r="Z307" s="2">
        <v>40000</v>
      </c>
      <c r="AA307" s="2"/>
      <c r="AB307" s="2">
        <f t="shared" si="12"/>
        <v>40000</v>
      </c>
      <c r="AC307">
        <v>0</v>
      </c>
      <c r="AD307" s="2">
        <v>22177.05</v>
      </c>
      <c r="AE307" s="2">
        <v>22177.05</v>
      </c>
      <c r="AF307" s="2">
        <v>22177.05</v>
      </c>
      <c r="AG307" s="2">
        <v>22177.05</v>
      </c>
      <c r="AH307" s="2">
        <v>22177.05</v>
      </c>
      <c r="AI307" s="2">
        <f t="shared" si="13"/>
        <v>17822.95</v>
      </c>
      <c r="AJ307" s="2">
        <f t="shared" si="14"/>
        <v>17822.95</v>
      </c>
      <c r="AK307">
        <v>0</v>
      </c>
      <c r="AL307" s="2">
        <v>40000</v>
      </c>
      <c r="AM307">
        <v>0</v>
      </c>
      <c r="AN307">
        <v>0</v>
      </c>
      <c r="AO307" s="2">
        <v>40000</v>
      </c>
    </row>
    <row r="308" spans="1:41" hidden="1" x14ac:dyDescent="0.3">
      <c r="A308" t="s">
        <v>45</v>
      </c>
      <c r="B308" t="s">
        <v>46</v>
      </c>
      <c r="C308">
        <v>3</v>
      </c>
      <c r="D308" t="s">
        <v>533</v>
      </c>
      <c r="E308">
        <v>3.8</v>
      </c>
      <c r="F308" t="s">
        <v>543</v>
      </c>
      <c r="G308" t="s">
        <v>142</v>
      </c>
      <c r="H308" t="s">
        <v>143</v>
      </c>
      <c r="I308" t="s">
        <v>100</v>
      </c>
      <c r="J308" t="s">
        <v>101</v>
      </c>
      <c r="K308" t="s">
        <v>144</v>
      </c>
      <c r="L308" t="s">
        <v>145</v>
      </c>
      <c r="M308">
        <v>6</v>
      </c>
      <c r="N308" t="s">
        <v>38</v>
      </c>
      <c r="O308">
        <v>49</v>
      </c>
      <c r="P308" t="s">
        <v>146</v>
      </c>
      <c r="Q308" t="s">
        <v>147</v>
      </c>
      <c r="R308" t="s">
        <v>148</v>
      </c>
      <c r="S308" t="s">
        <v>524</v>
      </c>
      <c r="T308">
        <v>3000</v>
      </c>
      <c r="U308" t="s">
        <v>42</v>
      </c>
      <c r="V308">
        <v>3521</v>
      </c>
      <c r="W308" t="s">
        <v>134</v>
      </c>
      <c r="X308">
        <v>0</v>
      </c>
      <c r="Y308" t="s">
        <v>44</v>
      </c>
      <c r="Z308" s="2">
        <v>45074</v>
      </c>
      <c r="AA308" s="2"/>
      <c r="AB308" s="2">
        <f t="shared" si="12"/>
        <v>45074</v>
      </c>
      <c r="AC308" s="2">
        <v>25000</v>
      </c>
      <c r="AD308" s="2">
        <v>44684</v>
      </c>
      <c r="AE308" s="2">
        <v>44684</v>
      </c>
      <c r="AF308" s="2">
        <v>44684</v>
      </c>
      <c r="AG308">
        <v>0</v>
      </c>
      <c r="AH308">
        <v>0</v>
      </c>
      <c r="AI308" s="2">
        <f t="shared" si="13"/>
        <v>390</v>
      </c>
      <c r="AJ308" s="2">
        <f t="shared" si="14"/>
        <v>390</v>
      </c>
      <c r="AK308">
        <v>0</v>
      </c>
      <c r="AL308" s="2">
        <v>26700</v>
      </c>
      <c r="AM308">
        <v>0</v>
      </c>
      <c r="AN308" s="2">
        <v>6626</v>
      </c>
      <c r="AO308" s="2">
        <v>20074</v>
      </c>
    </row>
    <row r="309" spans="1:41" hidden="1" x14ac:dyDescent="0.3">
      <c r="A309" t="s">
        <v>45</v>
      </c>
      <c r="B309" t="s">
        <v>46</v>
      </c>
      <c r="C309">
        <v>1</v>
      </c>
      <c r="D309" t="s">
        <v>531</v>
      </c>
      <c r="E309">
        <v>1.3</v>
      </c>
      <c r="F309" t="s">
        <v>534</v>
      </c>
      <c r="G309" t="s">
        <v>238</v>
      </c>
      <c r="H309" t="s">
        <v>239</v>
      </c>
      <c r="I309" t="s">
        <v>240</v>
      </c>
      <c r="J309" t="s">
        <v>241</v>
      </c>
      <c r="K309" t="s">
        <v>242</v>
      </c>
      <c r="L309" t="s">
        <v>243</v>
      </c>
      <c r="M309">
        <v>1</v>
      </c>
      <c r="N309" t="s">
        <v>80</v>
      </c>
      <c r="O309">
        <v>17</v>
      </c>
      <c r="P309" t="s">
        <v>244</v>
      </c>
      <c r="Q309" t="s">
        <v>245</v>
      </c>
      <c r="R309" t="s">
        <v>246</v>
      </c>
      <c r="S309" t="s">
        <v>524</v>
      </c>
      <c r="T309">
        <v>3000</v>
      </c>
      <c r="U309" t="s">
        <v>42</v>
      </c>
      <c r="V309">
        <v>3521</v>
      </c>
      <c r="W309" t="s">
        <v>134</v>
      </c>
      <c r="X309">
        <v>0</v>
      </c>
      <c r="Y309" t="s">
        <v>44</v>
      </c>
      <c r="Z309" s="2">
        <v>8000</v>
      </c>
      <c r="AA309" s="2"/>
      <c r="AB309" s="2">
        <f t="shared" si="12"/>
        <v>8000</v>
      </c>
      <c r="AC309" s="2">
        <v>8000</v>
      </c>
      <c r="AD309">
        <v>0</v>
      </c>
      <c r="AE309">
        <v>0</v>
      </c>
      <c r="AF309">
        <v>0</v>
      </c>
      <c r="AG309">
        <v>0</v>
      </c>
      <c r="AH309">
        <v>0</v>
      </c>
      <c r="AI309" s="2">
        <f t="shared" si="13"/>
        <v>8000</v>
      </c>
      <c r="AJ309" s="2">
        <f t="shared" si="14"/>
        <v>8000</v>
      </c>
      <c r="AK309">
        <v>0</v>
      </c>
      <c r="AL309">
        <v>0</v>
      </c>
      <c r="AM309">
        <v>0</v>
      </c>
      <c r="AN309">
        <v>0</v>
      </c>
      <c r="AO309">
        <v>0</v>
      </c>
    </row>
    <row r="310" spans="1:41" hidden="1" x14ac:dyDescent="0.3">
      <c r="A310" t="s">
        <v>45</v>
      </c>
      <c r="B310" t="s">
        <v>46</v>
      </c>
      <c r="C310">
        <v>1</v>
      </c>
      <c r="D310" t="s">
        <v>531</v>
      </c>
      <c r="E310">
        <v>1.3</v>
      </c>
      <c r="F310" t="s">
        <v>534</v>
      </c>
      <c r="G310" t="s">
        <v>32</v>
      </c>
      <c r="H310" t="s">
        <v>33</v>
      </c>
      <c r="I310" t="s">
        <v>34</v>
      </c>
      <c r="J310" t="s">
        <v>35</v>
      </c>
      <c r="K310" t="s">
        <v>36</v>
      </c>
      <c r="L310" t="s">
        <v>37</v>
      </c>
      <c r="M310">
        <v>6</v>
      </c>
      <c r="N310" t="s">
        <v>38</v>
      </c>
      <c r="O310">
        <v>18</v>
      </c>
      <c r="P310" t="s">
        <v>252</v>
      </c>
      <c r="Q310" t="s">
        <v>253</v>
      </c>
      <c r="R310" t="s">
        <v>254</v>
      </c>
      <c r="S310" t="s">
        <v>524</v>
      </c>
      <c r="T310">
        <v>3000</v>
      </c>
      <c r="U310" t="s">
        <v>42</v>
      </c>
      <c r="V310">
        <v>3521</v>
      </c>
      <c r="W310" t="s">
        <v>134</v>
      </c>
      <c r="X310">
        <v>0</v>
      </c>
      <c r="Y310" t="s">
        <v>44</v>
      </c>
      <c r="Z310">
        <v>348</v>
      </c>
      <c r="AB310" s="2">
        <f t="shared" si="12"/>
        <v>348</v>
      </c>
      <c r="AC310">
        <v>0</v>
      </c>
      <c r="AD310">
        <v>348</v>
      </c>
      <c r="AE310">
        <v>348</v>
      </c>
      <c r="AF310">
        <v>348</v>
      </c>
      <c r="AG310">
        <v>348</v>
      </c>
      <c r="AH310">
        <v>348</v>
      </c>
      <c r="AI310" s="2">
        <f t="shared" si="13"/>
        <v>0</v>
      </c>
      <c r="AJ310" s="2">
        <f t="shared" si="14"/>
        <v>0</v>
      </c>
      <c r="AK310">
        <v>0</v>
      </c>
      <c r="AL310">
        <v>348</v>
      </c>
      <c r="AM310">
        <v>0</v>
      </c>
      <c r="AN310">
        <v>0</v>
      </c>
      <c r="AO310">
        <v>348</v>
      </c>
    </row>
    <row r="311" spans="1:41" hidden="1" x14ac:dyDescent="0.3">
      <c r="A311" t="s">
        <v>45</v>
      </c>
      <c r="B311" t="s">
        <v>46</v>
      </c>
      <c r="C311">
        <v>1</v>
      </c>
      <c r="D311" t="s">
        <v>531</v>
      </c>
      <c r="E311">
        <v>1.3</v>
      </c>
      <c r="F311" t="s">
        <v>534</v>
      </c>
      <c r="G311" t="s">
        <v>32</v>
      </c>
      <c r="H311" t="s">
        <v>33</v>
      </c>
      <c r="I311" t="s">
        <v>100</v>
      </c>
      <c r="J311" t="s">
        <v>101</v>
      </c>
      <c r="K311" t="s">
        <v>136</v>
      </c>
      <c r="L311" t="s">
        <v>137</v>
      </c>
      <c r="M311">
        <v>6</v>
      </c>
      <c r="N311" t="s">
        <v>38</v>
      </c>
      <c r="O311">
        <v>21</v>
      </c>
      <c r="P311" t="s">
        <v>316</v>
      </c>
      <c r="Q311" t="s">
        <v>139</v>
      </c>
      <c r="R311" t="s">
        <v>140</v>
      </c>
      <c r="S311" t="s">
        <v>524</v>
      </c>
      <c r="T311">
        <v>3000</v>
      </c>
      <c r="U311" t="s">
        <v>42</v>
      </c>
      <c r="V311">
        <v>3521</v>
      </c>
      <c r="W311" t="s">
        <v>134</v>
      </c>
      <c r="X311">
        <v>0</v>
      </c>
      <c r="Y311" t="s">
        <v>44</v>
      </c>
      <c r="Z311" s="2">
        <v>26000</v>
      </c>
      <c r="AA311" s="2"/>
      <c r="AB311" s="2">
        <f t="shared" si="12"/>
        <v>26000</v>
      </c>
      <c r="AC311" s="2">
        <v>26000</v>
      </c>
      <c r="AD311">
        <v>0</v>
      </c>
      <c r="AE311">
        <v>0</v>
      </c>
      <c r="AF311">
        <v>0</v>
      </c>
      <c r="AG311">
        <v>0</v>
      </c>
      <c r="AH311">
        <v>0</v>
      </c>
      <c r="AI311" s="2">
        <f t="shared" si="13"/>
        <v>26000</v>
      </c>
      <c r="AJ311" s="2">
        <f t="shared" si="14"/>
        <v>26000</v>
      </c>
      <c r="AK311">
        <v>0</v>
      </c>
      <c r="AL311">
        <v>0</v>
      </c>
      <c r="AM311">
        <v>0</v>
      </c>
      <c r="AN311">
        <v>0</v>
      </c>
      <c r="AO311">
        <v>0</v>
      </c>
    </row>
    <row r="312" spans="1:41" hidden="1" x14ac:dyDescent="0.3">
      <c r="A312" t="s">
        <v>45</v>
      </c>
      <c r="B312" t="s">
        <v>46</v>
      </c>
      <c r="C312">
        <v>3</v>
      </c>
      <c r="D312" t="s">
        <v>533</v>
      </c>
      <c r="E312">
        <v>3.8</v>
      </c>
      <c r="F312" t="s">
        <v>543</v>
      </c>
      <c r="G312" t="s">
        <v>142</v>
      </c>
      <c r="H312" t="s">
        <v>143</v>
      </c>
      <c r="I312" t="s">
        <v>100</v>
      </c>
      <c r="J312" t="s">
        <v>101</v>
      </c>
      <c r="K312" t="s">
        <v>144</v>
      </c>
      <c r="L312" t="s">
        <v>145</v>
      </c>
      <c r="M312">
        <v>6</v>
      </c>
      <c r="N312" t="s">
        <v>38</v>
      </c>
      <c r="O312">
        <v>49</v>
      </c>
      <c r="P312" t="s">
        <v>146</v>
      </c>
      <c r="Q312" t="s">
        <v>147</v>
      </c>
      <c r="R312" t="s">
        <v>148</v>
      </c>
      <c r="S312" t="s">
        <v>524</v>
      </c>
      <c r="T312">
        <v>3000</v>
      </c>
      <c r="U312" t="s">
        <v>42</v>
      </c>
      <c r="V312">
        <v>3531</v>
      </c>
      <c r="W312" t="s">
        <v>159</v>
      </c>
      <c r="X312">
        <v>0</v>
      </c>
      <c r="Y312" t="s">
        <v>44</v>
      </c>
      <c r="Z312" s="2">
        <v>375919</v>
      </c>
      <c r="AA312" s="2"/>
      <c r="AB312" s="2">
        <f t="shared" si="12"/>
        <v>375919</v>
      </c>
      <c r="AC312" s="2">
        <v>129193</v>
      </c>
      <c r="AD312" s="2">
        <v>374574.73</v>
      </c>
      <c r="AE312" s="2">
        <v>374574.73</v>
      </c>
      <c r="AF312" s="2">
        <v>374574.73</v>
      </c>
      <c r="AG312" s="2">
        <v>9334.73</v>
      </c>
      <c r="AH312" s="2">
        <v>9334.73</v>
      </c>
      <c r="AI312" s="2">
        <f t="shared" si="13"/>
        <v>1344.2700000000186</v>
      </c>
      <c r="AJ312" s="2">
        <f t="shared" si="14"/>
        <v>1344.2700000000186</v>
      </c>
      <c r="AK312">
        <v>0</v>
      </c>
      <c r="AL312" s="2">
        <v>246726</v>
      </c>
      <c r="AM312">
        <v>0</v>
      </c>
      <c r="AN312">
        <v>0</v>
      </c>
      <c r="AO312" s="2">
        <v>246726</v>
      </c>
    </row>
    <row r="313" spans="1:41" hidden="1" x14ac:dyDescent="0.3">
      <c r="A313" t="s">
        <v>45</v>
      </c>
      <c r="B313" t="s">
        <v>46</v>
      </c>
      <c r="C313">
        <v>2</v>
      </c>
      <c r="D313" t="s">
        <v>532</v>
      </c>
      <c r="E313">
        <v>2.2999999999999998</v>
      </c>
      <c r="F313" t="s">
        <v>538</v>
      </c>
      <c r="G313" t="s">
        <v>177</v>
      </c>
      <c r="H313" t="s">
        <v>178</v>
      </c>
      <c r="I313" t="s">
        <v>100</v>
      </c>
      <c r="J313" t="s">
        <v>101</v>
      </c>
      <c r="K313" t="s">
        <v>102</v>
      </c>
      <c r="L313" t="s">
        <v>103</v>
      </c>
      <c r="M313">
        <v>3</v>
      </c>
      <c r="N313" t="s">
        <v>125</v>
      </c>
      <c r="O313">
        <v>39</v>
      </c>
      <c r="P313" t="s">
        <v>179</v>
      </c>
      <c r="Q313" t="s">
        <v>180</v>
      </c>
      <c r="R313" t="s">
        <v>181</v>
      </c>
      <c r="S313" t="s">
        <v>524</v>
      </c>
      <c r="T313">
        <v>3000</v>
      </c>
      <c r="U313" t="s">
        <v>42</v>
      </c>
      <c r="V313">
        <v>3541</v>
      </c>
      <c r="W313" t="s">
        <v>184</v>
      </c>
      <c r="X313">
        <v>0</v>
      </c>
      <c r="Y313" t="s">
        <v>44</v>
      </c>
      <c r="Z313" s="2">
        <v>650000</v>
      </c>
      <c r="AA313" s="2"/>
      <c r="AB313" s="2">
        <f t="shared" si="12"/>
        <v>650000</v>
      </c>
      <c r="AC313" s="2">
        <v>650000</v>
      </c>
      <c r="AD313" s="2">
        <v>468827.83</v>
      </c>
      <c r="AE313" s="2">
        <v>468827.83</v>
      </c>
      <c r="AF313" s="2">
        <v>364643.86</v>
      </c>
      <c r="AG313" s="2">
        <v>364643.86</v>
      </c>
      <c r="AH313" s="2">
        <v>364643.86</v>
      </c>
      <c r="AI313" s="2">
        <f t="shared" si="13"/>
        <v>181172.16999999998</v>
      </c>
      <c r="AJ313" s="2">
        <f t="shared" si="14"/>
        <v>181172.16999999998</v>
      </c>
      <c r="AK313">
        <v>0</v>
      </c>
      <c r="AL313">
        <v>0</v>
      </c>
      <c r="AM313">
        <v>0</v>
      </c>
      <c r="AN313">
        <v>0</v>
      </c>
      <c r="AO313">
        <v>0</v>
      </c>
    </row>
    <row r="314" spans="1:41" hidden="1" x14ac:dyDescent="0.3">
      <c r="A314" t="s">
        <v>45</v>
      </c>
      <c r="B314" t="s">
        <v>46</v>
      </c>
      <c r="C314">
        <v>1</v>
      </c>
      <c r="D314" t="s">
        <v>531</v>
      </c>
      <c r="E314">
        <v>1.7</v>
      </c>
      <c r="F314" t="s">
        <v>535</v>
      </c>
      <c r="G314" t="s">
        <v>220</v>
      </c>
      <c r="H314" t="s">
        <v>221</v>
      </c>
      <c r="I314" t="s">
        <v>49</v>
      </c>
      <c r="J314" t="s">
        <v>50</v>
      </c>
      <c r="K314" t="s">
        <v>222</v>
      </c>
      <c r="L314" t="s">
        <v>223</v>
      </c>
      <c r="M314">
        <v>7</v>
      </c>
      <c r="N314" t="s">
        <v>224</v>
      </c>
      <c r="O314">
        <v>41</v>
      </c>
      <c r="P314" t="s">
        <v>230</v>
      </c>
      <c r="Q314" t="s">
        <v>226</v>
      </c>
      <c r="R314" t="s">
        <v>227</v>
      </c>
      <c r="S314" t="s">
        <v>524</v>
      </c>
      <c r="T314">
        <v>3000</v>
      </c>
      <c r="U314" t="s">
        <v>42</v>
      </c>
      <c r="V314">
        <v>3551</v>
      </c>
      <c r="W314" t="s">
        <v>235</v>
      </c>
      <c r="X314">
        <v>0</v>
      </c>
      <c r="Y314" t="s">
        <v>44</v>
      </c>
      <c r="Z314" s="2">
        <v>1276</v>
      </c>
      <c r="AA314" s="2"/>
      <c r="AB314" s="2">
        <f t="shared" si="12"/>
        <v>1276</v>
      </c>
      <c r="AC314">
        <v>0</v>
      </c>
      <c r="AD314">
        <v>0</v>
      </c>
      <c r="AE314">
        <v>0</v>
      </c>
      <c r="AF314">
        <v>0</v>
      </c>
      <c r="AG314">
        <v>0</v>
      </c>
      <c r="AH314">
        <v>0</v>
      </c>
      <c r="AI314" s="2">
        <f t="shared" si="13"/>
        <v>1276</v>
      </c>
      <c r="AJ314" s="2">
        <f t="shared" si="14"/>
        <v>1276</v>
      </c>
      <c r="AK314">
        <v>0</v>
      </c>
      <c r="AL314" s="2">
        <v>1276</v>
      </c>
      <c r="AM314">
        <v>0</v>
      </c>
      <c r="AN314">
        <v>0</v>
      </c>
      <c r="AO314" s="2">
        <v>1276</v>
      </c>
    </row>
    <row r="315" spans="1:41" hidden="1" x14ac:dyDescent="0.3">
      <c r="A315" t="s">
        <v>45</v>
      </c>
      <c r="B315" t="s">
        <v>46</v>
      </c>
      <c r="C315">
        <v>1</v>
      </c>
      <c r="D315" t="s">
        <v>531</v>
      </c>
      <c r="E315">
        <v>1.3</v>
      </c>
      <c r="F315" t="s">
        <v>534</v>
      </c>
      <c r="G315" t="s">
        <v>32</v>
      </c>
      <c r="H315" t="s">
        <v>33</v>
      </c>
      <c r="I315" t="s">
        <v>100</v>
      </c>
      <c r="J315" t="s">
        <v>101</v>
      </c>
      <c r="K315" t="s">
        <v>136</v>
      </c>
      <c r="L315" t="s">
        <v>137</v>
      </c>
      <c r="M315">
        <v>6</v>
      </c>
      <c r="N315" t="s">
        <v>38</v>
      </c>
      <c r="O315">
        <v>21</v>
      </c>
      <c r="P315" t="s">
        <v>316</v>
      </c>
      <c r="Q315" t="s">
        <v>139</v>
      </c>
      <c r="R315" t="s">
        <v>140</v>
      </c>
      <c r="S315" t="s">
        <v>524</v>
      </c>
      <c r="T315">
        <v>3000</v>
      </c>
      <c r="U315" t="s">
        <v>42</v>
      </c>
      <c r="V315">
        <v>3551</v>
      </c>
      <c r="W315" t="s">
        <v>235</v>
      </c>
      <c r="X315">
        <v>0</v>
      </c>
      <c r="Y315" t="s">
        <v>44</v>
      </c>
      <c r="Z315" s="2">
        <v>17209320.34</v>
      </c>
      <c r="AA315" s="2"/>
      <c r="AB315" s="2">
        <f t="shared" si="12"/>
        <v>17209320.34</v>
      </c>
      <c r="AC315" s="2">
        <v>7000000</v>
      </c>
      <c r="AD315" s="2">
        <v>17178891.690000001</v>
      </c>
      <c r="AE315" s="2">
        <v>16746601.029999999</v>
      </c>
      <c r="AF315" s="2">
        <v>16492453.619999999</v>
      </c>
      <c r="AG315" s="2">
        <v>15038502.9</v>
      </c>
      <c r="AH315" s="2">
        <v>14361151.77</v>
      </c>
      <c r="AI315" s="2">
        <f t="shared" si="13"/>
        <v>30428.64999999851</v>
      </c>
      <c r="AJ315" s="2">
        <f t="shared" si="14"/>
        <v>462719.31000000052</v>
      </c>
      <c r="AK315" s="2">
        <v>9759320.3399999999</v>
      </c>
      <c r="AL315" s="2">
        <v>450000</v>
      </c>
      <c r="AM315">
        <v>0</v>
      </c>
      <c r="AN315">
        <v>0</v>
      </c>
      <c r="AO315" s="2">
        <v>10209320.34</v>
      </c>
    </row>
    <row r="316" spans="1:41" hidden="1" x14ac:dyDescent="0.3">
      <c r="A316" t="s">
        <v>45</v>
      </c>
      <c r="B316" t="s">
        <v>46</v>
      </c>
      <c r="C316">
        <v>2</v>
      </c>
      <c r="D316" t="s">
        <v>532</v>
      </c>
      <c r="E316">
        <v>2.2999999999999998</v>
      </c>
      <c r="F316" t="s">
        <v>538</v>
      </c>
      <c r="G316" t="s">
        <v>177</v>
      </c>
      <c r="H316" t="s">
        <v>178</v>
      </c>
      <c r="I316" t="s">
        <v>100</v>
      </c>
      <c r="J316" t="s">
        <v>101</v>
      </c>
      <c r="K316" t="s">
        <v>102</v>
      </c>
      <c r="L316" t="s">
        <v>103</v>
      </c>
      <c r="M316">
        <v>3</v>
      </c>
      <c r="N316" t="s">
        <v>125</v>
      </c>
      <c r="O316">
        <v>39</v>
      </c>
      <c r="P316" t="s">
        <v>179</v>
      </c>
      <c r="Q316" t="s">
        <v>180</v>
      </c>
      <c r="R316" t="s">
        <v>181</v>
      </c>
      <c r="S316" t="s">
        <v>524</v>
      </c>
      <c r="T316">
        <v>3000</v>
      </c>
      <c r="U316" t="s">
        <v>42</v>
      </c>
      <c r="V316">
        <v>3561</v>
      </c>
      <c r="W316" t="s">
        <v>185</v>
      </c>
      <c r="X316">
        <v>0</v>
      </c>
      <c r="Y316" t="s">
        <v>44</v>
      </c>
      <c r="Z316" s="2">
        <v>30000</v>
      </c>
      <c r="AA316" s="2"/>
      <c r="AB316" s="2">
        <f t="shared" si="12"/>
        <v>30000</v>
      </c>
      <c r="AC316" s="2">
        <v>30000</v>
      </c>
      <c r="AD316" s="2">
        <v>11109.32</v>
      </c>
      <c r="AE316" s="2">
        <v>8209.32</v>
      </c>
      <c r="AF316" s="2">
        <v>8209.32</v>
      </c>
      <c r="AG316">
        <v>0</v>
      </c>
      <c r="AH316">
        <v>0</v>
      </c>
      <c r="AI316" s="2">
        <f t="shared" si="13"/>
        <v>18890.68</v>
      </c>
      <c r="AJ316" s="2">
        <f t="shared" si="14"/>
        <v>21790.68</v>
      </c>
      <c r="AK316">
        <v>0</v>
      </c>
      <c r="AL316">
        <v>0</v>
      </c>
      <c r="AM316">
        <v>0</v>
      </c>
      <c r="AN316">
        <v>0</v>
      </c>
      <c r="AO316">
        <v>0</v>
      </c>
    </row>
    <row r="317" spans="1:41" hidden="1" x14ac:dyDescent="0.3">
      <c r="A317" t="s">
        <v>45</v>
      </c>
      <c r="B317" t="s">
        <v>46</v>
      </c>
      <c r="C317">
        <v>2</v>
      </c>
      <c r="D317" t="s">
        <v>532</v>
      </c>
      <c r="E317">
        <v>2.2000000000000002</v>
      </c>
      <c r="F317" t="s">
        <v>537</v>
      </c>
      <c r="G317" t="s">
        <v>74</v>
      </c>
      <c r="H317" t="s">
        <v>75</v>
      </c>
      <c r="I317" t="s">
        <v>100</v>
      </c>
      <c r="J317" t="s">
        <v>101</v>
      </c>
      <c r="K317" t="s">
        <v>102</v>
      </c>
      <c r="L317" t="s">
        <v>103</v>
      </c>
      <c r="M317">
        <v>2</v>
      </c>
      <c r="N317" t="s">
        <v>104</v>
      </c>
      <c r="O317">
        <v>36</v>
      </c>
      <c r="P317" t="s">
        <v>105</v>
      </c>
      <c r="Q317" t="s">
        <v>106</v>
      </c>
      <c r="R317" t="s">
        <v>107</v>
      </c>
      <c r="S317" t="s">
        <v>524</v>
      </c>
      <c r="T317">
        <v>3000</v>
      </c>
      <c r="U317" t="s">
        <v>42</v>
      </c>
      <c r="V317">
        <v>3571</v>
      </c>
      <c r="W317" t="s">
        <v>121</v>
      </c>
      <c r="X317">
        <v>0</v>
      </c>
      <c r="Y317" t="s">
        <v>44</v>
      </c>
      <c r="Z317" s="2">
        <v>251819047.43000001</v>
      </c>
      <c r="AA317" s="2"/>
      <c r="AB317" s="2">
        <f t="shared" si="12"/>
        <v>251819047.43000001</v>
      </c>
      <c r="AC317" s="2">
        <v>61975132.049999997</v>
      </c>
      <c r="AD317" s="2">
        <v>207339421.69999999</v>
      </c>
      <c r="AE317" s="2">
        <v>206909293.69999999</v>
      </c>
      <c r="AF317" s="2">
        <v>196871024.5</v>
      </c>
      <c r="AG317" s="2">
        <v>158474599.00999999</v>
      </c>
      <c r="AH317" s="2">
        <v>156253955.38</v>
      </c>
      <c r="AI317" s="2">
        <f t="shared" si="13"/>
        <v>44479625.730000019</v>
      </c>
      <c r="AJ317" s="2">
        <f t="shared" si="14"/>
        <v>44909753.730000019</v>
      </c>
      <c r="AK317" s="2">
        <v>150278328.94999999</v>
      </c>
      <c r="AL317" s="2">
        <v>91265586.430000007</v>
      </c>
      <c r="AM317">
        <v>0</v>
      </c>
      <c r="AN317" s="2">
        <v>51700000</v>
      </c>
      <c r="AO317" s="2">
        <v>189843915.38</v>
      </c>
    </row>
    <row r="318" spans="1:41" hidden="1" x14ac:dyDescent="0.3">
      <c r="A318" t="s">
        <v>45</v>
      </c>
      <c r="B318" t="s">
        <v>46</v>
      </c>
      <c r="C318">
        <v>1</v>
      </c>
      <c r="D318" t="s">
        <v>531</v>
      </c>
      <c r="E318">
        <v>1.7</v>
      </c>
      <c r="F318" t="s">
        <v>535</v>
      </c>
      <c r="G318" t="s">
        <v>123</v>
      </c>
      <c r="H318" t="s">
        <v>124</v>
      </c>
      <c r="I318" t="s">
        <v>100</v>
      </c>
      <c r="J318" t="s">
        <v>101</v>
      </c>
      <c r="K318" t="s">
        <v>78</v>
      </c>
      <c r="L318" t="s">
        <v>79</v>
      </c>
      <c r="M318">
        <v>3</v>
      </c>
      <c r="N318" t="s">
        <v>125</v>
      </c>
      <c r="O318">
        <v>11</v>
      </c>
      <c r="P318" t="s">
        <v>126</v>
      </c>
      <c r="Q318" t="s">
        <v>127</v>
      </c>
      <c r="R318" t="s">
        <v>128</v>
      </c>
      <c r="S318" t="s">
        <v>524</v>
      </c>
      <c r="T318">
        <v>3000</v>
      </c>
      <c r="U318" t="s">
        <v>42</v>
      </c>
      <c r="V318">
        <v>3571</v>
      </c>
      <c r="W318" t="s">
        <v>121</v>
      </c>
      <c r="X318">
        <v>0</v>
      </c>
      <c r="Y318" t="s">
        <v>44</v>
      </c>
      <c r="Z318" s="2">
        <v>40000</v>
      </c>
      <c r="AA318" s="2"/>
      <c r="AB318" s="2">
        <f t="shared" si="12"/>
        <v>40000</v>
      </c>
      <c r="AC318" s="2">
        <v>80000</v>
      </c>
      <c r="AD318">
        <v>0</v>
      </c>
      <c r="AE318">
        <v>0</v>
      </c>
      <c r="AF318">
        <v>0</v>
      </c>
      <c r="AG318">
        <v>0</v>
      </c>
      <c r="AH318">
        <v>0</v>
      </c>
      <c r="AI318" s="2">
        <f t="shared" si="13"/>
        <v>40000</v>
      </c>
      <c r="AJ318" s="2">
        <f t="shared" si="14"/>
        <v>40000</v>
      </c>
      <c r="AK318">
        <v>0</v>
      </c>
      <c r="AL318">
        <v>0</v>
      </c>
      <c r="AM318">
        <v>0</v>
      </c>
      <c r="AN318" s="2">
        <v>40000</v>
      </c>
      <c r="AO318" s="2">
        <v>-40000</v>
      </c>
    </row>
    <row r="319" spans="1:41" hidden="1" x14ac:dyDescent="0.3">
      <c r="A319" t="s">
        <v>45</v>
      </c>
      <c r="B319" t="s">
        <v>46</v>
      </c>
      <c r="C319">
        <v>1</v>
      </c>
      <c r="D319" t="s">
        <v>531</v>
      </c>
      <c r="E319">
        <v>1.3</v>
      </c>
      <c r="F319" t="s">
        <v>534</v>
      </c>
      <c r="G319" t="s">
        <v>32</v>
      </c>
      <c r="H319" t="s">
        <v>33</v>
      </c>
      <c r="I319" t="s">
        <v>100</v>
      </c>
      <c r="J319" t="s">
        <v>101</v>
      </c>
      <c r="K319" t="s">
        <v>136</v>
      </c>
      <c r="L319" t="s">
        <v>137</v>
      </c>
      <c r="M319">
        <v>6</v>
      </c>
      <c r="N319" t="s">
        <v>38</v>
      </c>
      <c r="O319">
        <v>21</v>
      </c>
      <c r="P319" t="s">
        <v>316</v>
      </c>
      <c r="Q319" t="s">
        <v>139</v>
      </c>
      <c r="R319" t="s">
        <v>140</v>
      </c>
      <c r="S319" t="s">
        <v>524</v>
      </c>
      <c r="T319">
        <v>3000</v>
      </c>
      <c r="U319" t="s">
        <v>42</v>
      </c>
      <c r="V319">
        <v>3571</v>
      </c>
      <c r="W319" t="s">
        <v>121</v>
      </c>
      <c r="X319">
        <v>0</v>
      </c>
      <c r="Y319" t="s">
        <v>44</v>
      </c>
      <c r="Z319" s="2">
        <v>20000000</v>
      </c>
      <c r="AA319" s="2"/>
      <c r="AB319" s="2">
        <f t="shared" si="12"/>
        <v>20000000</v>
      </c>
      <c r="AC319" s="2">
        <v>10000000</v>
      </c>
      <c r="AD319" s="2">
        <v>18171342.920000002</v>
      </c>
      <c r="AE319" s="2">
        <v>18102501.559999999</v>
      </c>
      <c r="AF319" s="2">
        <v>14287069.550000001</v>
      </c>
      <c r="AG319" s="2">
        <v>9317731.7699999996</v>
      </c>
      <c r="AH319" s="2">
        <v>9317731.7699999996</v>
      </c>
      <c r="AI319" s="2">
        <f t="shared" si="13"/>
        <v>1828657.0799999982</v>
      </c>
      <c r="AJ319" s="2">
        <f t="shared" si="14"/>
        <v>1897498.4400000013</v>
      </c>
      <c r="AK319" s="2">
        <v>10000000</v>
      </c>
      <c r="AL319">
        <v>0</v>
      </c>
      <c r="AM319">
        <v>0</v>
      </c>
      <c r="AN319">
        <v>0</v>
      </c>
      <c r="AO319" s="2">
        <v>10000000</v>
      </c>
    </row>
    <row r="320" spans="1:41" hidden="1" x14ac:dyDescent="0.3">
      <c r="A320" t="s">
        <v>45</v>
      </c>
      <c r="B320" t="s">
        <v>46</v>
      </c>
      <c r="C320">
        <v>1</v>
      </c>
      <c r="D320" t="s">
        <v>531</v>
      </c>
      <c r="E320">
        <v>1.3</v>
      </c>
      <c r="F320" t="s">
        <v>534</v>
      </c>
      <c r="G320" t="s">
        <v>32</v>
      </c>
      <c r="H320" t="s">
        <v>33</v>
      </c>
      <c r="I320" t="s">
        <v>100</v>
      </c>
      <c r="J320" t="s">
        <v>101</v>
      </c>
      <c r="K320" t="s">
        <v>351</v>
      </c>
      <c r="L320" t="s">
        <v>352</v>
      </c>
      <c r="M320">
        <v>3</v>
      </c>
      <c r="N320" t="s">
        <v>125</v>
      </c>
      <c r="O320">
        <v>43</v>
      </c>
      <c r="P320" t="s">
        <v>353</v>
      </c>
      <c r="Q320" t="s">
        <v>354</v>
      </c>
      <c r="R320" t="s">
        <v>355</v>
      </c>
      <c r="S320" t="s">
        <v>524</v>
      </c>
      <c r="T320">
        <v>3000</v>
      </c>
      <c r="U320" t="s">
        <v>42</v>
      </c>
      <c r="V320">
        <v>3571</v>
      </c>
      <c r="W320" t="s">
        <v>121</v>
      </c>
      <c r="X320">
        <v>0</v>
      </c>
      <c r="Y320" t="s">
        <v>44</v>
      </c>
      <c r="Z320" s="2">
        <v>100000</v>
      </c>
      <c r="AA320" s="2"/>
      <c r="AB320" s="2">
        <f t="shared" si="12"/>
        <v>100000</v>
      </c>
      <c r="AC320" s="2">
        <v>300000</v>
      </c>
      <c r="AD320" s="2">
        <v>93960</v>
      </c>
      <c r="AE320" s="2">
        <v>93960</v>
      </c>
      <c r="AF320">
        <v>0</v>
      </c>
      <c r="AG320">
        <v>0</v>
      </c>
      <c r="AH320">
        <v>0</v>
      </c>
      <c r="AI320" s="2">
        <f t="shared" si="13"/>
        <v>6040</v>
      </c>
      <c r="AJ320" s="2">
        <f t="shared" si="14"/>
        <v>6040</v>
      </c>
      <c r="AK320">
        <v>0</v>
      </c>
      <c r="AL320">
        <v>0</v>
      </c>
      <c r="AM320">
        <v>0</v>
      </c>
      <c r="AN320" s="2">
        <v>200000</v>
      </c>
      <c r="AO320" s="2">
        <v>-200000</v>
      </c>
    </row>
    <row r="321" spans="1:41" hidden="1" x14ac:dyDescent="0.3">
      <c r="A321" t="s">
        <v>45</v>
      </c>
      <c r="B321" t="s">
        <v>46</v>
      </c>
      <c r="C321">
        <v>2</v>
      </c>
      <c r="D321" t="s">
        <v>532</v>
      </c>
      <c r="E321">
        <v>2.1</v>
      </c>
      <c r="F321" t="s">
        <v>536</v>
      </c>
      <c r="G321" t="s">
        <v>47</v>
      </c>
      <c r="H321" t="s">
        <v>48</v>
      </c>
      <c r="I321" t="s">
        <v>49</v>
      </c>
      <c r="J321" t="s">
        <v>50</v>
      </c>
      <c r="K321" t="s">
        <v>51</v>
      </c>
      <c r="L321" t="s">
        <v>52</v>
      </c>
      <c r="M321">
        <v>4</v>
      </c>
      <c r="N321" t="s">
        <v>53</v>
      </c>
      <c r="O321">
        <v>56</v>
      </c>
      <c r="P321" t="s">
        <v>54</v>
      </c>
      <c r="Q321" t="s">
        <v>55</v>
      </c>
      <c r="R321" t="s">
        <v>56</v>
      </c>
      <c r="S321" t="s">
        <v>524</v>
      </c>
      <c r="T321">
        <v>3000</v>
      </c>
      <c r="U321" t="s">
        <v>42</v>
      </c>
      <c r="V321">
        <v>3581</v>
      </c>
      <c r="W321" t="s">
        <v>64</v>
      </c>
      <c r="X321">
        <v>0</v>
      </c>
      <c r="Y321" t="s">
        <v>44</v>
      </c>
      <c r="Z321">
        <v>0</v>
      </c>
      <c r="AB321" s="2">
        <f t="shared" si="12"/>
        <v>0</v>
      </c>
      <c r="AC321" s="2">
        <v>80000</v>
      </c>
      <c r="AD321">
        <v>0</v>
      </c>
      <c r="AE321">
        <v>0</v>
      </c>
      <c r="AF321">
        <v>0</v>
      </c>
      <c r="AG321">
        <v>0</v>
      </c>
      <c r="AH321">
        <v>0</v>
      </c>
      <c r="AI321" s="2">
        <f t="shared" si="13"/>
        <v>0</v>
      </c>
      <c r="AJ321" s="2">
        <f t="shared" si="14"/>
        <v>0</v>
      </c>
      <c r="AK321">
        <v>0</v>
      </c>
      <c r="AL321">
        <v>0</v>
      </c>
      <c r="AM321">
        <v>0</v>
      </c>
      <c r="AN321" s="2">
        <v>80000</v>
      </c>
      <c r="AO321" s="2">
        <v>-80000</v>
      </c>
    </row>
    <row r="322" spans="1:41" hidden="1" x14ac:dyDescent="0.3">
      <c r="A322" t="s">
        <v>45</v>
      </c>
      <c r="B322" t="s">
        <v>46</v>
      </c>
      <c r="C322">
        <v>2</v>
      </c>
      <c r="D322" t="s">
        <v>532</v>
      </c>
      <c r="E322">
        <v>2.1</v>
      </c>
      <c r="F322" t="s">
        <v>536</v>
      </c>
      <c r="G322" t="s">
        <v>172</v>
      </c>
      <c r="H322" t="s">
        <v>173</v>
      </c>
      <c r="I322" t="s">
        <v>100</v>
      </c>
      <c r="J322" t="s">
        <v>101</v>
      </c>
      <c r="K322" t="s">
        <v>102</v>
      </c>
      <c r="L322" t="s">
        <v>103</v>
      </c>
      <c r="M322">
        <v>3</v>
      </c>
      <c r="N322" t="s">
        <v>125</v>
      </c>
      <c r="O322">
        <v>35</v>
      </c>
      <c r="P322" t="s">
        <v>174</v>
      </c>
      <c r="Q322" t="s">
        <v>175</v>
      </c>
      <c r="R322" t="s">
        <v>176</v>
      </c>
      <c r="S322" t="s">
        <v>524</v>
      </c>
      <c r="T322">
        <v>3000</v>
      </c>
      <c r="U322" t="s">
        <v>42</v>
      </c>
      <c r="V322">
        <v>3581</v>
      </c>
      <c r="W322" t="s">
        <v>64</v>
      </c>
      <c r="X322">
        <v>0</v>
      </c>
      <c r="Y322" t="s">
        <v>44</v>
      </c>
      <c r="Z322" s="2">
        <v>42277287.939999998</v>
      </c>
      <c r="AA322" s="2"/>
      <c r="AB322" s="2">
        <f t="shared" ref="AB322:AB385" si="15">Z322+AA322</f>
        <v>42277287.939999998</v>
      </c>
      <c r="AC322" s="2">
        <v>10000000</v>
      </c>
      <c r="AD322" s="2">
        <v>42277287.939999998</v>
      </c>
      <c r="AE322" s="2">
        <v>42277287.939999998</v>
      </c>
      <c r="AF322" s="2">
        <v>42277287.939999998</v>
      </c>
      <c r="AG322" s="2">
        <v>42277287.939999998</v>
      </c>
      <c r="AH322" s="2">
        <v>42277287.939999998</v>
      </c>
      <c r="AI322" s="2">
        <f t="shared" ref="AI322:AI385" si="16">Z322-AD322</f>
        <v>0</v>
      </c>
      <c r="AJ322" s="2">
        <f t="shared" ref="AJ322:AJ385" si="17">AB322-AE322</f>
        <v>0</v>
      </c>
      <c r="AK322" s="2">
        <v>32277287.940000001</v>
      </c>
      <c r="AL322">
        <v>0</v>
      </c>
      <c r="AM322">
        <v>0</v>
      </c>
      <c r="AN322">
        <v>0</v>
      </c>
      <c r="AO322" s="2">
        <v>32277287.940000001</v>
      </c>
    </row>
    <row r="323" spans="1:41" hidden="1" x14ac:dyDescent="0.3">
      <c r="A323" t="s">
        <v>45</v>
      </c>
      <c r="B323" t="s">
        <v>46</v>
      </c>
      <c r="C323">
        <v>2</v>
      </c>
      <c r="D323" t="s">
        <v>532</v>
      </c>
      <c r="E323">
        <v>2.2999999999999998</v>
      </c>
      <c r="F323" t="s">
        <v>538</v>
      </c>
      <c r="G323" t="s">
        <v>177</v>
      </c>
      <c r="H323" t="s">
        <v>178</v>
      </c>
      <c r="I323" t="s">
        <v>100</v>
      </c>
      <c r="J323" t="s">
        <v>101</v>
      </c>
      <c r="K323" t="s">
        <v>102</v>
      </c>
      <c r="L323" t="s">
        <v>103</v>
      </c>
      <c r="M323">
        <v>3</v>
      </c>
      <c r="N323" t="s">
        <v>125</v>
      </c>
      <c r="O323">
        <v>39</v>
      </c>
      <c r="P323" t="s">
        <v>179</v>
      </c>
      <c r="Q323" t="s">
        <v>180</v>
      </c>
      <c r="R323" t="s">
        <v>181</v>
      </c>
      <c r="S323" t="s">
        <v>524</v>
      </c>
      <c r="T323">
        <v>3000</v>
      </c>
      <c r="U323" t="s">
        <v>42</v>
      </c>
      <c r="V323">
        <v>3581</v>
      </c>
      <c r="W323" t="s">
        <v>64</v>
      </c>
      <c r="X323">
        <v>0</v>
      </c>
      <c r="Y323" t="s">
        <v>44</v>
      </c>
      <c r="Z323" s="2">
        <v>1000000</v>
      </c>
      <c r="AA323" s="2"/>
      <c r="AB323" s="2">
        <f t="shared" si="15"/>
        <v>1000000</v>
      </c>
      <c r="AC323" s="2">
        <v>1000000</v>
      </c>
      <c r="AD323" s="2">
        <v>998329.24</v>
      </c>
      <c r="AE323" s="2">
        <v>998329.24</v>
      </c>
      <c r="AF323" s="2">
        <v>428572.53</v>
      </c>
      <c r="AG323" s="2">
        <v>428572.53</v>
      </c>
      <c r="AH323" s="2">
        <v>426016.82</v>
      </c>
      <c r="AI323" s="2">
        <f t="shared" si="16"/>
        <v>1670.7600000000093</v>
      </c>
      <c r="AJ323" s="2">
        <f t="shared" si="17"/>
        <v>1670.7600000000093</v>
      </c>
      <c r="AK323">
        <v>0</v>
      </c>
      <c r="AL323">
        <v>0</v>
      </c>
      <c r="AM323">
        <v>0</v>
      </c>
      <c r="AN323">
        <v>0</v>
      </c>
      <c r="AO323">
        <v>0</v>
      </c>
    </row>
    <row r="324" spans="1:41" hidden="1" x14ac:dyDescent="0.3">
      <c r="A324" t="s">
        <v>45</v>
      </c>
      <c r="B324" t="s">
        <v>46</v>
      </c>
      <c r="C324">
        <v>1</v>
      </c>
      <c r="D324" t="s">
        <v>531</v>
      </c>
      <c r="E324">
        <v>1.3</v>
      </c>
      <c r="F324" t="s">
        <v>534</v>
      </c>
      <c r="G324" t="s">
        <v>32</v>
      </c>
      <c r="H324" t="s">
        <v>33</v>
      </c>
      <c r="I324" t="s">
        <v>100</v>
      </c>
      <c r="J324" t="s">
        <v>101</v>
      </c>
      <c r="K324" t="s">
        <v>287</v>
      </c>
      <c r="L324" t="s">
        <v>288</v>
      </c>
      <c r="M324">
        <v>5</v>
      </c>
      <c r="N324" t="s">
        <v>198</v>
      </c>
      <c r="O324">
        <v>2</v>
      </c>
      <c r="P324" t="s">
        <v>298</v>
      </c>
      <c r="Q324" t="s">
        <v>299</v>
      </c>
      <c r="R324" t="s">
        <v>300</v>
      </c>
      <c r="S324" t="s">
        <v>524</v>
      </c>
      <c r="T324">
        <v>3000</v>
      </c>
      <c r="U324" t="s">
        <v>42</v>
      </c>
      <c r="V324">
        <v>3581</v>
      </c>
      <c r="W324" t="s">
        <v>64</v>
      </c>
      <c r="X324">
        <v>0</v>
      </c>
      <c r="Y324" t="s">
        <v>44</v>
      </c>
      <c r="Z324">
        <v>0</v>
      </c>
      <c r="AB324" s="2">
        <f t="shared" si="15"/>
        <v>0</v>
      </c>
      <c r="AC324" s="2">
        <v>15000</v>
      </c>
      <c r="AD324">
        <v>0</v>
      </c>
      <c r="AE324">
        <v>0</v>
      </c>
      <c r="AF324">
        <v>0</v>
      </c>
      <c r="AG324">
        <v>0</v>
      </c>
      <c r="AH324">
        <v>0</v>
      </c>
      <c r="AI324" s="2">
        <f t="shared" si="16"/>
        <v>0</v>
      </c>
      <c r="AJ324" s="2">
        <f t="shared" si="17"/>
        <v>0</v>
      </c>
      <c r="AK324">
        <v>0</v>
      </c>
      <c r="AL324">
        <v>0</v>
      </c>
      <c r="AM324">
        <v>0</v>
      </c>
      <c r="AN324" s="2">
        <v>15000</v>
      </c>
      <c r="AO324" s="2">
        <v>-15000</v>
      </c>
    </row>
    <row r="325" spans="1:41" hidden="1" x14ac:dyDescent="0.3">
      <c r="A325" t="s">
        <v>45</v>
      </c>
      <c r="B325" t="s">
        <v>46</v>
      </c>
      <c r="C325">
        <v>1</v>
      </c>
      <c r="D325" t="s">
        <v>531</v>
      </c>
      <c r="E325">
        <v>1.3</v>
      </c>
      <c r="F325" t="s">
        <v>534</v>
      </c>
      <c r="G325" t="s">
        <v>32</v>
      </c>
      <c r="H325" t="s">
        <v>33</v>
      </c>
      <c r="I325" t="s">
        <v>100</v>
      </c>
      <c r="J325" t="s">
        <v>101</v>
      </c>
      <c r="K325" t="s">
        <v>287</v>
      </c>
      <c r="L325" t="s">
        <v>288</v>
      </c>
      <c r="M325">
        <v>5</v>
      </c>
      <c r="N325" t="s">
        <v>198</v>
      </c>
      <c r="O325">
        <v>5</v>
      </c>
      <c r="P325" t="s">
        <v>301</v>
      </c>
      <c r="Q325" t="s">
        <v>302</v>
      </c>
      <c r="R325" t="s">
        <v>303</v>
      </c>
      <c r="S325" t="s">
        <v>524</v>
      </c>
      <c r="T325">
        <v>3000</v>
      </c>
      <c r="U325" t="s">
        <v>42</v>
      </c>
      <c r="V325">
        <v>3581</v>
      </c>
      <c r="W325" t="s">
        <v>64</v>
      </c>
      <c r="X325">
        <v>0</v>
      </c>
      <c r="Y325" t="s">
        <v>44</v>
      </c>
      <c r="Z325" s="2">
        <v>15000</v>
      </c>
      <c r="AA325" s="2"/>
      <c r="AB325" s="2">
        <f t="shared" si="15"/>
        <v>15000</v>
      </c>
      <c r="AC325">
        <v>0</v>
      </c>
      <c r="AD325">
        <v>820.82</v>
      </c>
      <c r="AE325">
        <v>820.82</v>
      </c>
      <c r="AF325">
        <v>820.82</v>
      </c>
      <c r="AG325">
        <v>820.82</v>
      </c>
      <c r="AH325">
        <v>820.82</v>
      </c>
      <c r="AI325" s="2">
        <f t="shared" si="16"/>
        <v>14179.18</v>
      </c>
      <c r="AJ325" s="2">
        <f t="shared" si="17"/>
        <v>14179.18</v>
      </c>
      <c r="AK325">
        <v>0</v>
      </c>
      <c r="AL325" s="2">
        <v>15000</v>
      </c>
      <c r="AM325">
        <v>0</v>
      </c>
      <c r="AN325">
        <v>0</v>
      </c>
      <c r="AO325" s="2">
        <v>15000</v>
      </c>
    </row>
    <row r="326" spans="1:41" hidden="1" x14ac:dyDescent="0.3">
      <c r="A326" t="s">
        <v>459</v>
      </c>
      <c r="B326" t="s">
        <v>460</v>
      </c>
      <c r="C326">
        <v>2</v>
      </c>
      <c r="D326" t="s">
        <v>532</v>
      </c>
      <c r="E326">
        <v>2.1</v>
      </c>
      <c r="F326" t="s">
        <v>536</v>
      </c>
      <c r="G326" t="s">
        <v>172</v>
      </c>
      <c r="H326" t="s">
        <v>173</v>
      </c>
      <c r="I326" t="s">
        <v>100</v>
      </c>
      <c r="J326" t="s">
        <v>101</v>
      </c>
      <c r="K326" t="s">
        <v>102</v>
      </c>
      <c r="L326" t="s">
        <v>103</v>
      </c>
      <c r="M326">
        <v>3</v>
      </c>
      <c r="N326" t="s">
        <v>125</v>
      </c>
      <c r="O326">
        <v>35</v>
      </c>
      <c r="P326" t="s">
        <v>174</v>
      </c>
      <c r="Q326" t="s">
        <v>175</v>
      </c>
      <c r="R326" t="s">
        <v>176</v>
      </c>
      <c r="S326" t="s">
        <v>524</v>
      </c>
      <c r="T326">
        <v>3000</v>
      </c>
      <c r="U326" t="s">
        <v>42</v>
      </c>
      <c r="V326">
        <v>3581</v>
      </c>
      <c r="W326" t="s">
        <v>64</v>
      </c>
      <c r="X326">
        <v>0</v>
      </c>
      <c r="Y326" t="s">
        <v>44</v>
      </c>
      <c r="Z326" s="2">
        <v>189500950.12</v>
      </c>
      <c r="AA326" s="2"/>
      <c r="AB326" s="2">
        <f t="shared" si="15"/>
        <v>189500950.12</v>
      </c>
      <c r="AC326" s="2">
        <v>100000000</v>
      </c>
      <c r="AD326" s="2">
        <v>126747899.01000001</v>
      </c>
      <c r="AE326" s="2">
        <v>126747899.01000001</v>
      </c>
      <c r="AF326" s="2">
        <v>116375577.41</v>
      </c>
      <c r="AG326" s="2">
        <v>116375577.41</v>
      </c>
      <c r="AH326" s="2">
        <v>116375577.41</v>
      </c>
      <c r="AI326" s="2">
        <f t="shared" si="16"/>
        <v>62753051.109999999</v>
      </c>
      <c r="AJ326" s="2">
        <f t="shared" si="17"/>
        <v>62753051.109999999</v>
      </c>
      <c r="AK326" s="2">
        <v>94240000</v>
      </c>
      <c r="AL326" s="2">
        <v>4739049.88</v>
      </c>
      <c r="AM326">
        <v>0</v>
      </c>
      <c r="AN326" s="2">
        <v>9478099.7599999998</v>
      </c>
      <c r="AO326" s="2">
        <v>89500950.120000005</v>
      </c>
    </row>
    <row r="327" spans="1:41" hidden="1" x14ac:dyDescent="0.3">
      <c r="A327" t="s">
        <v>45</v>
      </c>
      <c r="B327" t="s">
        <v>46</v>
      </c>
      <c r="C327">
        <v>1</v>
      </c>
      <c r="D327" t="s">
        <v>531</v>
      </c>
      <c r="E327">
        <v>1.3</v>
      </c>
      <c r="F327" t="s">
        <v>534</v>
      </c>
      <c r="G327" t="s">
        <v>32</v>
      </c>
      <c r="H327" t="s">
        <v>33</v>
      </c>
      <c r="I327" t="s">
        <v>100</v>
      </c>
      <c r="J327" t="s">
        <v>101</v>
      </c>
      <c r="K327" t="s">
        <v>287</v>
      </c>
      <c r="L327" t="s">
        <v>288</v>
      </c>
      <c r="M327">
        <v>6</v>
      </c>
      <c r="N327" t="s">
        <v>38</v>
      </c>
      <c r="O327">
        <v>4</v>
      </c>
      <c r="P327" t="s">
        <v>309</v>
      </c>
      <c r="Q327" t="s">
        <v>310</v>
      </c>
      <c r="R327" t="s">
        <v>311</v>
      </c>
      <c r="S327" t="s">
        <v>524</v>
      </c>
      <c r="T327">
        <v>3000</v>
      </c>
      <c r="U327" t="s">
        <v>42</v>
      </c>
      <c r="V327">
        <v>3611</v>
      </c>
      <c r="W327" t="s">
        <v>312</v>
      </c>
      <c r="X327">
        <v>0</v>
      </c>
      <c r="Y327" t="s">
        <v>44</v>
      </c>
      <c r="Z327" s="2">
        <v>35000000</v>
      </c>
      <c r="AA327" s="2"/>
      <c r="AB327" s="2">
        <f t="shared" si="15"/>
        <v>35000000</v>
      </c>
      <c r="AC327" s="2">
        <v>27900000</v>
      </c>
      <c r="AD327" s="2">
        <v>25957882</v>
      </c>
      <c r="AE327" s="2">
        <v>25957882</v>
      </c>
      <c r="AF327" s="2">
        <v>16155961.529999999</v>
      </c>
      <c r="AG327" s="2">
        <v>10005465.23</v>
      </c>
      <c r="AH327" s="2">
        <v>6340811.46</v>
      </c>
      <c r="AI327" s="2">
        <f t="shared" si="16"/>
        <v>9042118</v>
      </c>
      <c r="AJ327" s="2">
        <f t="shared" si="17"/>
        <v>9042118</v>
      </c>
      <c r="AK327">
        <v>0</v>
      </c>
      <c r="AL327" s="2">
        <v>7100000</v>
      </c>
      <c r="AM327">
        <v>0</v>
      </c>
      <c r="AN327">
        <v>0</v>
      </c>
      <c r="AO327" s="2">
        <v>7100000</v>
      </c>
    </row>
    <row r="328" spans="1:41" hidden="1" x14ac:dyDescent="0.3">
      <c r="A328" t="s">
        <v>45</v>
      </c>
      <c r="B328" t="s">
        <v>46</v>
      </c>
      <c r="C328">
        <v>1</v>
      </c>
      <c r="D328" t="s">
        <v>531</v>
      </c>
      <c r="E328">
        <v>1.3</v>
      </c>
      <c r="F328" t="s">
        <v>534</v>
      </c>
      <c r="G328" t="s">
        <v>32</v>
      </c>
      <c r="H328" t="s">
        <v>33</v>
      </c>
      <c r="I328" t="s">
        <v>100</v>
      </c>
      <c r="J328" t="s">
        <v>101</v>
      </c>
      <c r="K328" t="s">
        <v>287</v>
      </c>
      <c r="L328" t="s">
        <v>288</v>
      </c>
      <c r="M328">
        <v>6</v>
      </c>
      <c r="N328" t="s">
        <v>38</v>
      </c>
      <c r="O328">
        <v>4</v>
      </c>
      <c r="P328" t="s">
        <v>309</v>
      </c>
      <c r="Q328" t="s">
        <v>310</v>
      </c>
      <c r="R328" t="s">
        <v>311</v>
      </c>
      <c r="S328" t="s">
        <v>524</v>
      </c>
      <c r="T328">
        <v>3000</v>
      </c>
      <c r="U328" t="s">
        <v>42</v>
      </c>
      <c r="V328">
        <v>3611</v>
      </c>
      <c r="W328" t="s">
        <v>312</v>
      </c>
      <c r="X328">
        <v>1</v>
      </c>
      <c r="Y328" t="s">
        <v>313</v>
      </c>
      <c r="Z328" s="2">
        <v>1740000</v>
      </c>
      <c r="AA328" s="2"/>
      <c r="AB328" s="2">
        <f t="shared" si="15"/>
        <v>1740000</v>
      </c>
      <c r="AC328" s="2">
        <v>1500000</v>
      </c>
      <c r="AD328">
        <v>0</v>
      </c>
      <c r="AE328">
        <v>0</v>
      </c>
      <c r="AF328">
        <v>0</v>
      </c>
      <c r="AG328">
        <v>0</v>
      </c>
      <c r="AH328">
        <v>0</v>
      </c>
      <c r="AI328" s="2">
        <f t="shared" si="16"/>
        <v>1740000</v>
      </c>
      <c r="AJ328" s="2">
        <f t="shared" si="17"/>
        <v>1740000</v>
      </c>
      <c r="AK328">
        <v>0</v>
      </c>
      <c r="AL328" s="2">
        <v>240000</v>
      </c>
      <c r="AM328">
        <v>0</v>
      </c>
      <c r="AN328">
        <v>0</v>
      </c>
      <c r="AO328" s="2">
        <v>240000</v>
      </c>
    </row>
    <row r="329" spans="1:41" hidden="1" x14ac:dyDescent="0.3">
      <c r="A329" t="s">
        <v>45</v>
      </c>
      <c r="B329" t="s">
        <v>46</v>
      </c>
      <c r="C329">
        <v>1</v>
      </c>
      <c r="D329" t="s">
        <v>531</v>
      </c>
      <c r="E329">
        <v>1.3</v>
      </c>
      <c r="F329" t="s">
        <v>534</v>
      </c>
      <c r="G329" t="s">
        <v>32</v>
      </c>
      <c r="H329" t="s">
        <v>33</v>
      </c>
      <c r="I329" t="s">
        <v>100</v>
      </c>
      <c r="J329" t="s">
        <v>101</v>
      </c>
      <c r="K329" t="s">
        <v>136</v>
      </c>
      <c r="L329" t="s">
        <v>137</v>
      </c>
      <c r="M329">
        <v>6</v>
      </c>
      <c r="N329" t="s">
        <v>38</v>
      </c>
      <c r="O329">
        <v>21</v>
      </c>
      <c r="P329" t="s">
        <v>316</v>
      </c>
      <c r="Q329" t="s">
        <v>139</v>
      </c>
      <c r="R329" t="s">
        <v>140</v>
      </c>
      <c r="S329" t="s">
        <v>524</v>
      </c>
      <c r="T329">
        <v>3000</v>
      </c>
      <c r="U329" t="s">
        <v>42</v>
      </c>
      <c r="V329">
        <v>3631</v>
      </c>
      <c r="W329" t="s">
        <v>324</v>
      </c>
      <c r="X329">
        <v>0</v>
      </c>
      <c r="Y329" t="s">
        <v>44</v>
      </c>
      <c r="Z329" s="2">
        <v>4866666.55</v>
      </c>
      <c r="AA329" s="2"/>
      <c r="AB329" s="2">
        <f t="shared" si="15"/>
        <v>4866666.55</v>
      </c>
      <c r="AC329" s="2">
        <v>4866666.55</v>
      </c>
      <c r="AD329" s="2">
        <v>3649999.82</v>
      </c>
      <c r="AE329" s="2">
        <v>3649999.82</v>
      </c>
      <c r="AF329" s="2">
        <v>3649999.82</v>
      </c>
      <c r="AG329" s="2">
        <v>2838888.85</v>
      </c>
      <c r="AH329" s="2">
        <v>2838888.85</v>
      </c>
      <c r="AI329" s="2">
        <f t="shared" si="16"/>
        <v>1216666.73</v>
      </c>
      <c r="AJ329" s="2">
        <f t="shared" si="17"/>
        <v>1216666.73</v>
      </c>
      <c r="AK329">
        <v>0</v>
      </c>
      <c r="AL329">
        <v>0</v>
      </c>
      <c r="AM329">
        <v>0</v>
      </c>
      <c r="AN329">
        <v>0</v>
      </c>
      <c r="AO329">
        <v>0</v>
      </c>
    </row>
    <row r="330" spans="1:41" hidden="1" x14ac:dyDescent="0.3">
      <c r="A330" t="s">
        <v>45</v>
      </c>
      <c r="B330" t="s">
        <v>46</v>
      </c>
      <c r="C330">
        <v>1</v>
      </c>
      <c r="D330" t="s">
        <v>531</v>
      </c>
      <c r="E330">
        <v>1.3</v>
      </c>
      <c r="F330" t="s">
        <v>534</v>
      </c>
      <c r="G330" t="s">
        <v>32</v>
      </c>
      <c r="H330" t="s">
        <v>33</v>
      </c>
      <c r="I330" t="s">
        <v>100</v>
      </c>
      <c r="J330" t="s">
        <v>101</v>
      </c>
      <c r="K330" t="s">
        <v>287</v>
      </c>
      <c r="L330" t="s">
        <v>288</v>
      </c>
      <c r="M330">
        <v>6</v>
      </c>
      <c r="N330" t="s">
        <v>38</v>
      </c>
      <c r="O330">
        <v>4</v>
      </c>
      <c r="P330" t="s">
        <v>309</v>
      </c>
      <c r="Q330" t="s">
        <v>310</v>
      </c>
      <c r="R330" t="s">
        <v>311</v>
      </c>
      <c r="S330" t="s">
        <v>524</v>
      </c>
      <c r="T330">
        <v>3000</v>
      </c>
      <c r="U330" t="s">
        <v>42</v>
      </c>
      <c r="V330">
        <v>3651</v>
      </c>
      <c r="W330" t="s">
        <v>314</v>
      </c>
      <c r="X330">
        <v>0</v>
      </c>
      <c r="Y330" t="s">
        <v>44</v>
      </c>
      <c r="Z330" s="2">
        <v>4728216</v>
      </c>
      <c r="AA330" s="2"/>
      <c r="AB330" s="2">
        <f t="shared" si="15"/>
        <v>4728216</v>
      </c>
      <c r="AC330" s="2">
        <v>3000000</v>
      </c>
      <c r="AD330" s="2">
        <v>2336400</v>
      </c>
      <c r="AE330" s="2">
        <v>2336400</v>
      </c>
      <c r="AF330" s="2">
        <v>2336400</v>
      </c>
      <c r="AG330" s="2">
        <v>1817200</v>
      </c>
      <c r="AH330" s="2">
        <v>1817200</v>
      </c>
      <c r="AI330" s="2">
        <f t="shared" si="16"/>
        <v>2391816</v>
      </c>
      <c r="AJ330" s="2">
        <f t="shared" si="17"/>
        <v>2391816</v>
      </c>
      <c r="AK330">
        <v>0</v>
      </c>
      <c r="AL330" s="2">
        <v>1728216</v>
      </c>
      <c r="AM330">
        <v>0</v>
      </c>
      <c r="AN330">
        <v>0</v>
      </c>
      <c r="AO330" s="2">
        <v>1728216</v>
      </c>
    </row>
    <row r="331" spans="1:41" hidden="1" x14ac:dyDescent="0.3">
      <c r="A331" t="s">
        <v>45</v>
      </c>
      <c r="B331" t="s">
        <v>46</v>
      </c>
      <c r="C331">
        <v>1</v>
      </c>
      <c r="D331" t="s">
        <v>531</v>
      </c>
      <c r="E331">
        <v>1.3</v>
      </c>
      <c r="F331" t="s">
        <v>534</v>
      </c>
      <c r="G331" t="s">
        <v>32</v>
      </c>
      <c r="H331" t="s">
        <v>33</v>
      </c>
      <c r="I331" t="s">
        <v>100</v>
      </c>
      <c r="J331" t="s">
        <v>101</v>
      </c>
      <c r="K331" t="s">
        <v>287</v>
      </c>
      <c r="L331" t="s">
        <v>288</v>
      </c>
      <c r="M331">
        <v>6</v>
      </c>
      <c r="N331" t="s">
        <v>38</v>
      </c>
      <c r="O331">
        <v>4</v>
      </c>
      <c r="P331" t="s">
        <v>309</v>
      </c>
      <c r="Q331" t="s">
        <v>310</v>
      </c>
      <c r="R331" t="s">
        <v>311</v>
      </c>
      <c r="S331" t="s">
        <v>524</v>
      </c>
      <c r="T331">
        <v>3000</v>
      </c>
      <c r="U331" t="s">
        <v>42</v>
      </c>
      <c r="V331">
        <v>3661</v>
      </c>
      <c r="W331" t="s">
        <v>315</v>
      </c>
      <c r="X331">
        <v>0</v>
      </c>
      <c r="Y331" t="s">
        <v>44</v>
      </c>
      <c r="Z331" s="2">
        <v>8995784</v>
      </c>
      <c r="AA331" s="2"/>
      <c r="AB331" s="2">
        <f t="shared" si="15"/>
        <v>8995784</v>
      </c>
      <c r="AC331" s="2">
        <v>7000000</v>
      </c>
      <c r="AD331" s="2">
        <v>5421165.9800000004</v>
      </c>
      <c r="AE331" s="2">
        <v>5421165.9800000004</v>
      </c>
      <c r="AF331" s="2">
        <v>5421165.96</v>
      </c>
      <c r="AG331" s="2">
        <v>4883129.08</v>
      </c>
      <c r="AH331" s="2">
        <v>4883129.08</v>
      </c>
      <c r="AI331" s="2">
        <f t="shared" si="16"/>
        <v>3574618.0199999996</v>
      </c>
      <c r="AJ331" s="2">
        <f t="shared" si="17"/>
        <v>3574618.0199999996</v>
      </c>
      <c r="AK331">
        <v>0</v>
      </c>
      <c r="AL331" s="2">
        <v>1995784</v>
      </c>
      <c r="AM331">
        <v>0</v>
      </c>
      <c r="AN331">
        <v>0</v>
      </c>
      <c r="AO331" s="2">
        <v>1995784</v>
      </c>
    </row>
    <row r="332" spans="1:41" hidden="1" x14ac:dyDescent="0.3">
      <c r="A332" t="s">
        <v>45</v>
      </c>
      <c r="B332" t="s">
        <v>46</v>
      </c>
      <c r="C332">
        <v>3</v>
      </c>
      <c r="D332" t="s">
        <v>533</v>
      </c>
      <c r="E332">
        <v>3.8</v>
      </c>
      <c r="F332" t="s">
        <v>543</v>
      </c>
      <c r="G332" t="s">
        <v>142</v>
      </c>
      <c r="H332" t="s">
        <v>143</v>
      </c>
      <c r="I332" t="s">
        <v>100</v>
      </c>
      <c r="J332" t="s">
        <v>101</v>
      </c>
      <c r="K332" t="s">
        <v>144</v>
      </c>
      <c r="L332" t="s">
        <v>145</v>
      </c>
      <c r="M332">
        <v>6</v>
      </c>
      <c r="N332" t="s">
        <v>38</v>
      </c>
      <c r="O332">
        <v>49</v>
      </c>
      <c r="P332" t="s">
        <v>146</v>
      </c>
      <c r="Q332" t="s">
        <v>147</v>
      </c>
      <c r="R332" t="s">
        <v>148</v>
      </c>
      <c r="S332" t="s">
        <v>524</v>
      </c>
      <c r="T332">
        <v>3000</v>
      </c>
      <c r="U332" t="s">
        <v>42</v>
      </c>
      <c r="V332">
        <v>3711</v>
      </c>
      <c r="W332" t="s">
        <v>160</v>
      </c>
      <c r="X332">
        <v>0</v>
      </c>
      <c r="Y332" t="s">
        <v>44</v>
      </c>
      <c r="Z332" s="2">
        <v>30000</v>
      </c>
      <c r="AA332" s="2"/>
      <c r="AB332" s="2">
        <f t="shared" si="15"/>
        <v>30000</v>
      </c>
      <c r="AC332">
        <v>0</v>
      </c>
      <c r="AD332" s="2">
        <v>17056</v>
      </c>
      <c r="AE332" s="2">
        <v>17056</v>
      </c>
      <c r="AF332">
        <v>0</v>
      </c>
      <c r="AG332">
        <v>0</v>
      </c>
      <c r="AH332">
        <v>0</v>
      </c>
      <c r="AI332" s="2">
        <f t="shared" si="16"/>
        <v>12944</v>
      </c>
      <c r="AJ332" s="2">
        <f t="shared" si="17"/>
        <v>12944</v>
      </c>
      <c r="AK332">
        <v>0</v>
      </c>
      <c r="AL332" s="2">
        <v>30000</v>
      </c>
      <c r="AM332">
        <v>0</v>
      </c>
      <c r="AN332">
        <v>0</v>
      </c>
      <c r="AO332" s="2">
        <v>30000</v>
      </c>
    </row>
    <row r="333" spans="1:41" hidden="1" x14ac:dyDescent="0.3">
      <c r="A333" t="s">
        <v>45</v>
      </c>
      <c r="B333" t="s">
        <v>46</v>
      </c>
      <c r="C333">
        <v>1</v>
      </c>
      <c r="D333" t="s">
        <v>531</v>
      </c>
      <c r="E333">
        <v>1.7</v>
      </c>
      <c r="F333" t="s">
        <v>535</v>
      </c>
      <c r="G333" t="s">
        <v>220</v>
      </c>
      <c r="H333" t="s">
        <v>221</v>
      </c>
      <c r="I333" t="s">
        <v>49</v>
      </c>
      <c r="J333" t="s">
        <v>50</v>
      </c>
      <c r="K333" t="s">
        <v>222</v>
      </c>
      <c r="L333" t="s">
        <v>223</v>
      </c>
      <c r="M333">
        <v>7</v>
      </c>
      <c r="N333" t="s">
        <v>224</v>
      </c>
      <c r="O333">
        <v>41</v>
      </c>
      <c r="P333" t="s">
        <v>230</v>
      </c>
      <c r="Q333" t="s">
        <v>226</v>
      </c>
      <c r="R333" t="s">
        <v>227</v>
      </c>
      <c r="S333" t="s">
        <v>524</v>
      </c>
      <c r="T333">
        <v>3000</v>
      </c>
      <c r="U333" t="s">
        <v>42</v>
      </c>
      <c r="V333">
        <v>3711</v>
      </c>
      <c r="W333" t="s">
        <v>160</v>
      </c>
      <c r="X333">
        <v>0</v>
      </c>
      <c r="Y333" t="s">
        <v>44</v>
      </c>
      <c r="Z333" s="2">
        <v>35000</v>
      </c>
      <c r="AA333" s="2"/>
      <c r="AB333" s="2">
        <f t="shared" si="15"/>
        <v>35000</v>
      </c>
      <c r="AC333">
        <v>0</v>
      </c>
      <c r="AD333" s="2">
        <v>25193.52</v>
      </c>
      <c r="AE333" s="2">
        <v>25193.52</v>
      </c>
      <c r="AF333" s="2">
        <v>25193.52</v>
      </c>
      <c r="AG333" s="2">
        <v>25193.52</v>
      </c>
      <c r="AH333" s="2">
        <v>25193.52</v>
      </c>
      <c r="AI333" s="2">
        <f t="shared" si="16"/>
        <v>9806.48</v>
      </c>
      <c r="AJ333" s="2">
        <f t="shared" si="17"/>
        <v>9806.48</v>
      </c>
      <c r="AK333" s="2">
        <v>35000</v>
      </c>
      <c r="AL333">
        <v>0</v>
      </c>
      <c r="AM333">
        <v>0</v>
      </c>
      <c r="AN333">
        <v>0</v>
      </c>
      <c r="AO333" s="2">
        <v>35000</v>
      </c>
    </row>
    <row r="334" spans="1:41" hidden="1" x14ac:dyDescent="0.3">
      <c r="A334" t="s">
        <v>45</v>
      </c>
      <c r="B334" t="s">
        <v>46</v>
      </c>
      <c r="C334">
        <v>1</v>
      </c>
      <c r="D334" t="s">
        <v>531</v>
      </c>
      <c r="E334">
        <v>1.3</v>
      </c>
      <c r="F334" t="s">
        <v>534</v>
      </c>
      <c r="G334" t="s">
        <v>32</v>
      </c>
      <c r="H334" t="s">
        <v>33</v>
      </c>
      <c r="I334" t="s">
        <v>34</v>
      </c>
      <c r="J334" t="s">
        <v>35</v>
      </c>
      <c r="K334" t="s">
        <v>36</v>
      </c>
      <c r="L334" t="s">
        <v>37</v>
      </c>
      <c r="M334">
        <v>6</v>
      </c>
      <c r="N334" t="s">
        <v>38</v>
      </c>
      <c r="O334">
        <v>18</v>
      </c>
      <c r="P334" t="s">
        <v>252</v>
      </c>
      <c r="Q334" t="s">
        <v>253</v>
      </c>
      <c r="R334" t="s">
        <v>254</v>
      </c>
      <c r="S334" t="s">
        <v>524</v>
      </c>
      <c r="T334">
        <v>3000</v>
      </c>
      <c r="U334" t="s">
        <v>42</v>
      </c>
      <c r="V334">
        <v>3711</v>
      </c>
      <c r="W334" t="s">
        <v>160</v>
      </c>
      <c r="X334">
        <v>0</v>
      </c>
      <c r="Y334" t="s">
        <v>44</v>
      </c>
      <c r="Z334" s="2">
        <v>8960</v>
      </c>
      <c r="AA334" s="2"/>
      <c r="AB334" s="2">
        <f t="shared" si="15"/>
        <v>8960</v>
      </c>
      <c r="AC334" s="2">
        <v>8960</v>
      </c>
      <c r="AD334">
        <v>0</v>
      </c>
      <c r="AE334">
        <v>0</v>
      </c>
      <c r="AF334">
        <v>0</v>
      </c>
      <c r="AG334">
        <v>0</v>
      </c>
      <c r="AH334">
        <v>0</v>
      </c>
      <c r="AI334" s="2">
        <f t="shared" si="16"/>
        <v>8960</v>
      </c>
      <c r="AJ334" s="2">
        <f t="shared" si="17"/>
        <v>8960</v>
      </c>
      <c r="AK334">
        <v>0</v>
      </c>
      <c r="AL334">
        <v>0</v>
      </c>
      <c r="AM334">
        <v>0</v>
      </c>
      <c r="AN334">
        <v>0</v>
      </c>
      <c r="AO334">
        <v>0</v>
      </c>
    </row>
    <row r="335" spans="1:41" hidden="1" x14ac:dyDescent="0.3">
      <c r="A335" t="s">
        <v>45</v>
      </c>
      <c r="B335" t="s">
        <v>46</v>
      </c>
      <c r="C335">
        <v>1</v>
      </c>
      <c r="D335" t="s">
        <v>531</v>
      </c>
      <c r="E335">
        <v>1.3</v>
      </c>
      <c r="F335" t="s">
        <v>534</v>
      </c>
      <c r="G335" t="s">
        <v>32</v>
      </c>
      <c r="H335" t="s">
        <v>33</v>
      </c>
      <c r="I335" t="s">
        <v>100</v>
      </c>
      <c r="J335" t="s">
        <v>101</v>
      </c>
      <c r="K335" t="s">
        <v>287</v>
      </c>
      <c r="L335" t="s">
        <v>288</v>
      </c>
      <c r="M335">
        <v>6</v>
      </c>
      <c r="N335" t="s">
        <v>38</v>
      </c>
      <c r="O335">
        <v>3</v>
      </c>
      <c r="P335" t="s">
        <v>306</v>
      </c>
      <c r="Q335" t="s">
        <v>307</v>
      </c>
      <c r="R335" t="s">
        <v>308</v>
      </c>
      <c r="S335" t="s">
        <v>524</v>
      </c>
      <c r="T335">
        <v>3000</v>
      </c>
      <c r="U335" t="s">
        <v>42</v>
      </c>
      <c r="V335">
        <v>3711</v>
      </c>
      <c r="W335" t="s">
        <v>160</v>
      </c>
      <c r="X335">
        <v>0</v>
      </c>
      <c r="Y335" t="s">
        <v>44</v>
      </c>
      <c r="Z335" s="2">
        <v>14707.69</v>
      </c>
      <c r="AA335" s="2"/>
      <c r="AB335" s="2">
        <f t="shared" si="15"/>
        <v>14707.69</v>
      </c>
      <c r="AC335" s="2">
        <v>14707.69</v>
      </c>
      <c r="AD335">
        <v>0</v>
      </c>
      <c r="AE335">
        <v>0</v>
      </c>
      <c r="AF335">
        <v>0</v>
      </c>
      <c r="AG335">
        <v>0</v>
      </c>
      <c r="AH335">
        <v>0</v>
      </c>
      <c r="AI335" s="2">
        <f t="shared" si="16"/>
        <v>14707.69</v>
      </c>
      <c r="AJ335" s="2">
        <f t="shared" si="17"/>
        <v>14707.69</v>
      </c>
      <c r="AK335">
        <v>0</v>
      </c>
      <c r="AL335">
        <v>0</v>
      </c>
      <c r="AM335">
        <v>0</v>
      </c>
      <c r="AN335">
        <v>0</v>
      </c>
      <c r="AO335">
        <v>0</v>
      </c>
    </row>
    <row r="336" spans="1:41" hidden="1" x14ac:dyDescent="0.3">
      <c r="A336" t="s">
        <v>45</v>
      </c>
      <c r="B336" t="s">
        <v>46</v>
      </c>
      <c r="C336">
        <v>1</v>
      </c>
      <c r="D336" t="s">
        <v>531</v>
      </c>
      <c r="E336">
        <v>1.3</v>
      </c>
      <c r="F336" t="s">
        <v>534</v>
      </c>
      <c r="G336" t="s">
        <v>32</v>
      </c>
      <c r="H336" t="s">
        <v>33</v>
      </c>
      <c r="I336" t="s">
        <v>240</v>
      </c>
      <c r="J336" t="s">
        <v>241</v>
      </c>
      <c r="K336" t="s">
        <v>78</v>
      </c>
      <c r="L336" t="s">
        <v>79</v>
      </c>
      <c r="M336">
        <v>1</v>
      </c>
      <c r="N336" t="s">
        <v>80</v>
      </c>
      <c r="O336">
        <v>7</v>
      </c>
      <c r="P336" t="s">
        <v>356</v>
      </c>
      <c r="Q336" t="s">
        <v>248</v>
      </c>
      <c r="R336" t="s">
        <v>249</v>
      </c>
      <c r="S336" t="s">
        <v>524</v>
      </c>
      <c r="T336">
        <v>3000</v>
      </c>
      <c r="U336" t="s">
        <v>42</v>
      </c>
      <c r="V336">
        <v>3711</v>
      </c>
      <c r="W336" t="s">
        <v>160</v>
      </c>
      <c r="X336">
        <v>0</v>
      </c>
      <c r="Y336" t="s">
        <v>44</v>
      </c>
      <c r="Z336" s="2">
        <v>3700</v>
      </c>
      <c r="AA336" s="2"/>
      <c r="AB336" s="2">
        <f t="shared" si="15"/>
        <v>3700</v>
      </c>
      <c r="AC336">
        <v>0</v>
      </c>
      <c r="AD336">
        <v>0</v>
      </c>
      <c r="AE336">
        <v>0</v>
      </c>
      <c r="AF336">
        <v>0</v>
      </c>
      <c r="AG336">
        <v>0</v>
      </c>
      <c r="AH336">
        <v>0</v>
      </c>
      <c r="AI336" s="2">
        <f t="shared" si="16"/>
        <v>3700</v>
      </c>
      <c r="AJ336" s="2">
        <f t="shared" si="17"/>
        <v>3700</v>
      </c>
      <c r="AK336">
        <v>0</v>
      </c>
      <c r="AL336" s="2">
        <v>3700</v>
      </c>
      <c r="AM336">
        <v>0</v>
      </c>
      <c r="AN336">
        <v>0</v>
      </c>
      <c r="AO336" s="2">
        <v>3700</v>
      </c>
    </row>
    <row r="337" spans="1:41" hidden="1" x14ac:dyDescent="0.3">
      <c r="A337" t="s">
        <v>45</v>
      </c>
      <c r="B337" t="s">
        <v>46</v>
      </c>
      <c r="C337">
        <v>1</v>
      </c>
      <c r="D337" t="s">
        <v>531</v>
      </c>
      <c r="E337">
        <v>1.3</v>
      </c>
      <c r="F337" t="s">
        <v>534</v>
      </c>
      <c r="G337" t="s">
        <v>32</v>
      </c>
      <c r="H337" t="s">
        <v>33</v>
      </c>
      <c r="I337" t="s">
        <v>357</v>
      </c>
      <c r="J337" t="s">
        <v>358</v>
      </c>
      <c r="K337" t="s">
        <v>287</v>
      </c>
      <c r="L337" t="s">
        <v>288</v>
      </c>
      <c r="M337">
        <v>6</v>
      </c>
      <c r="N337" t="s">
        <v>38</v>
      </c>
      <c r="O337">
        <v>6</v>
      </c>
      <c r="P337" t="s">
        <v>359</v>
      </c>
      <c r="Q337" t="s">
        <v>360</v>
      </c>
      <c r="R337" t="s">
        <v>361</v>
      </c>
      <c r="S337" t="s">
        <v>524</v>
      </c>
      <c r="T337">
        <v>3000</v>
      </c>
      <c r="U337" t="s">
        <v>42</v>
      </c>
      <c r="V337">
        <v>3711</v>
      </c>
      <c r="W337" t="s">
        <v>160</v>
      </c>
      <c r="X337">
        <v>0</v>
      </c>
      <c r="Y337" t="s">
        <v>44</v>
      </c>
      <c r="Z337" s="2">
        <v>18100</v>
      </c>
      <c r="AA337" s="2"/>
      <c r="AB337" s="2">
        <f t="shared" si="15"/>
        <v>18100</v>
      </c>
      <c r="AC337">
        <v>0</v>
      </c>
      <c r="AD337" s="2">
        <v>15804</v>
      </c>
      <c r="AE337" s="2">
        <v>15804</v>
      </c>
      <c r="AF337" s="2">
        <v>15804</v>
      </c>
      <c r="AG337" s="2">
        <v>15804</v>
      </c>
      <c r="AH337" s="2">
        <v>15804</v>
      </c>
      <c r="AI337" s="2">
        <f t="shared" si="16"/>
        <v>2296</v>
      </c>
      <c r="AJ337" s="2">
        <f t="shared" si="17"/>
        <v>2296</v>
      </c>
      <c r="AK337">
        <v>0</v>
      </c>
      <c r="AL337" s="2">
        <v>18100</v>
      </c>
      <c r="AM337">
        <v>0</v>
      </c>
      <c r="AN337">
        <v>0</v>
      </c>
      <c r="AO337" s="2">
        <v>18100</v>
      </c>
    </row>
    <row r="338" spans="1:41" hidden="1" x14ac:dyDescent="0.3">
      <c r="A338" t="s">
        <v>45</v>
      </c>
      <c r="B338" t="s">
        <v>46</v>
      </c>
      <c r="C338">
        <v>2</v>
      </c>
      <c r="D338" t="s">
        <v>532</v>
      </c>
      <c r="E338">
        <v>2.1</v>
      </c>
      <c r="F338" t="s">
        <v>536</v>
      </c>
      <c r="G338" t="s">
        <v>47</v>
      </c>
      <c r="H338" t="s">
        <v>48</v>
      </c>
      <c r="I338" t="s">
        <v>49</v>
      </c>
      <c r="J338" t="s">
        <v>50</v>
      </c>
      <c r="K338" t="s">
        <v>51</v>
      </c>
      <c r="L338" t="s">
        <v>52</v>
      </c>
      <c r="M338">
        <v>4</v>
      </c>
      <c r="N338" t="s">
        <v>53</v>
      </c>
      <c r="O338">
        <v>56</v>
      </c>
      <c r="P338" t="s">
        <v>54</v>
      </c>
      <c r="Q338" t="s">
        <v>55</v>
      </c>
      <c r="R338" t="s">
        <v>56</v>
      </c>
      <c r="S338" t="s">
        <v>524</v>
      </c>
      <c r="T338">
        <v>3000</v>
      </c>
      <c r="U338" t="s">
        <v>42</v>
      </c>
      <c r="V338">
        <v>3721</v>
      </c>
      <c r="W338" t="s">
        <v>65</v>
      </c>
      <c r="X338">
        <v>0</v>
      </c>
      <c r="Y338" t="s">
        <v>44</v>
      </c>
      <c r="Z338" s="2">
        <v>3000</v>
      </c>
      <c r="AA338" s="2"/>
      <c r="AB338" s="2">
        <f t="shared" si="15"/>
        <v>3000</v>
      </c>
      <c r="AC338">
        <v>0</v>
      </c>
      <c r="AD338" s="2">
        <v>2220</v>
      </c>
      <c r="AE338" s="2">
        <v>2220</v>
      </c>
      <c r="AF338" s="2">
        <v>2220</v>
      </c>
      <c r="AG338" s="2">
        <v>2220</v>
      </c>
      <c r="AH338" s="2">
        <v>2220</v>
      </c>
      <c r="AI338" s="2">
        <f t="shared" si="16"/>
        <v>780</v>
      </c>
      <c r="AJ338" s="2">
        <f t="shared" si="17"/>
        <v>780</v>
      </c>
      <c r="AK338">
        <v>0</v>
      </c>
      <c r="AL338" s="2">
        <v>3000</v>
      </c>
      <c r="AM338">
        <v>0</v>
      </c>
      <c r="AN338">
        <v>0</v>
      </c>
      <c r="AO338" s="2">
        <v>3000</v>
      </c>
    </row>
    <row r="339" spans="1:41" hidden="1" x14ac:dyDescent="0.3">
      <c r="A339" t="s">
        <v>45</v>
      </c>
      <c r="B339" t="s">
        <v>46</v>
      </c>
      <c r="C339">
        <v>1</v>
      </c>
      <c r="D339" t="s">
        <v>531</v>
      </c>
      <c r="E339">
        <v>1.7</v>
      </c>
      <c r="F339" t="s">
        <v>535</v>
      </c>
      <c r="G339" t="s">
        <v>220</v>
      </c>
      <c r="H339" t="s">
        <v>221</v>
      </c>
      <c r="I339" t="s">
        <v>49</v>
      </c>
      <c r="J339" t="s">
        <v>50</v>
      </c>
      <c r="K339" t="s">
        <v>222</v>
      </c>
      <c r="L339" t="s">
        <v>223</v>
      </c>
      <c r="M339">
        <v>7</v>
      </c>
      <c r="N339" t="s">
        <v>224</v>
      </c>
      <c r="O339">
        <v>40</v>
      </c>
      <c r="P339" t="s">
        <v>225</v>
      </c>
      <c r="Q339" t="s">
        <v>226</v>
      </c>
      <c r="R339" t="s">
        <v>227</v>
      </c>
      <c r="S339" t="s">
        <v>524</v>
      </c>
      <c r="T339">
        <v>3000</v>
      </c>
      <c r="U339" t="s">
        <v>42</v>
      </c>
      <c r="V339">
        <v>3721</v>
      </c>
      <c r="W339" t="s">
        <v>65</v>
      </c>
      <c r="X339">
        <v>0</v>
      </c>
      <c r="Y339" t="s">
        <v>44</v>
      </c>
      <c r="Z339" s="2">
        <v>15000</v>
      </c>
      <c r="AA339" s="2"/>
      <c r="AB339" s="2">
        <f t="shared" si="15"/>
        <v>15000</v>
      </c>
      <c r="AC339">
        <v>0</v>
      </c>
      <c r="AD339" s="2">
        <v>6755.56</v>
      </c>
      <c r="AE339" s="2">
        <v>6755.56</v>
      </c>
      <c r="AF339" s="2">
        <v>6755.56</v>
      </c>
      <c r="AG339" s="2">
        <v>6755.56</v>
      </c>
      <c r="AH339" s="2">
        <v>6755.56</v>
      </c>
      <c r="AI339" s="2">
        <f t="shared" si="16"/>
        <v>8244.4399999999987</v>
      </c>
      <c r="AJ339" s="2">
        <f t="shared" si="17"/>
        <v>8244.4399999999987</v>
      </c>
      <c r="AK339">
        <v>0</v>
      </c>
      <c r="AL339" s="2">
        <v>15000</v>
      </c>
      <c r="AM339">
        <v>0</v>
      </c>
      <c r="AN339">
        <v>0</v>
      </c>
      <c r="AO339" s="2">
        <v>15000</v>
      </c>
    </row>
    <row r="340" spans="1:41" hidden="1" x14ac:dyDescent="0.3">
      <c r="A340" t="s">
        <v>45</v>
      </c>
      <c r="B340" t="s">
        <v>46</v>
      </c>
      <c r="C340">
        <v>1</v>
      </c>
      <c r="D340" t="s">
        <v>531</v>
      </c>
      <c r="E340">
        <v>1.3</v>
      </c>
      <c r="F340" t="s">
        <v>534</v>
      </c>
      <c r="G340" t="s">
        <v>32</v>
      </c>
      <c r="H340" t="s">
        <v>33</v>
      </c>
      <c r="I340" t="s">
        <v>34</v>
      </c>
      <c r="J340" t="s">
        <v>35</v>
      </c>
      <c r="K340" t="s">
        <v>36</v>
      </c>
      <c r="L340" t="s">
        <v>37</v>
      </c>
      <c r="M340">
        <v>6</v>
      </c>
      <c r="N340" t="s">
        <v>38</v>
      </c>
      <c r="O340">
        <v>18</v>
      </c>
      <c r="P340" t="s">
        <v>252</v>
      </c>
      <c r="Q340" t="s">
        <v>253</v>
      </c>
      <c r="R340" t="s">
        <v>254</v>
      </c>
      <c r="S340" t="s">
        <v>524</v>
      </c>
      <c r="T340">
        <v>3000</v>
      </c>
      <c r="U340" t="s">
        <v>42</v>
      </c>
      <c r="V340">
        <v>3721</v>
      </c>
      <c r="W340" t="s">
        <v>65</v>
      </c>
      <c r="X340">
        <v>0</v>
      </c>
      <c r="Y340" t="s">
        <v>44</v>
      </c>
      <c r="Z340" s="2">
        <v>2480</v>
      </c>
      <c r="AA340" s="2"/>
      <c r="AB340" s="2">
        <f t="shared" si="15"/>
        <v>2480</v>
      </c>
      <c r="AC340" s="2">
        <v>2480</v>
      </c>
      <c r="AD340">
        <v>0</v>
      </c>
      <c r="AE340">
        <v>0</v>
      </c>
      <c r="AF340">
        <v>0</v>
      </c>
      <c r="AG340">
        <v>0</v>
      </c>
      <c r="AH340">
        <v>0</v>
      </c>
      <c r="AI340" s="2">
        <f t="shared" si="16"/>
        <v>2480</v>
      </c>
      <c r="AJ340" s="2">
        <f t="shared" si="17"/>
        <v>2480</v>
      </c>
      <c r="AK340">
        <v>0</v>
      </c>
      <c r="AL340">
        <v>0</v>
      </c>
      <c r="AM340">
        <v>0</v>
      </c>
      <c r="AN340">
        <v>0</v>
      </c>
      <c r="AO340">
        <v>0</v>
      </c>
    </row>
    <row r="341" spans="1:41" hidden="1" x14ac:dyDescent="0.3">
      <c r="A341" t="s">
        <v>45</v>
      </c>
      <c r="B341" t="s">
        <v>46</v>
      </c>
      <c r="C341">
        <v>1</v>
      </c>
      <c r="D341" t="s">
        <v>531</v>
      </c>
      <c r="E341">
        <v>1.3</v>
      </c>
      <c r="F341" t="s">
        <v>534</v>
      </c>
      <c r="G341" t="s">
        <v>32</v>
      </c>
      <c r="H341" t="s">
        <v>33</v>
      </c>
      <c r="I341" t="s">
        <v>357</v>
      </c>
      <c r="J341" t="s">
        <v>358</v>
      </c>
      <c r="K341" t="s">
        <v>287</v>
      </c>
      <c r="L341" t="s">
        <v>288</v>
      </c>
      <c r="M341">
        <v>6</v>
      </c>
      <c r="N341" t="s">
        <v>38</v>
      </c>
      <c r="O341">
        <v>6</v>
      </c>
      <c r="P341" t="s">
        <v>359</v>
      </c>
      <c r="Q341" t="s">
        <v>360</v>
      </c>
      <c r="R341" t="s">
        <v>361</v>
      </c>
      <c r="S341" t="s">
        <v>524</v>
      </c>
      <c r="T341">
        <v>3000</v>
      </c>
      <c r="U341" t="s">
        <v>42</v>
      </c>
      <c r="V341">
        <v>3721</v>
      </c>
      <c r="W341" t="s">
        <v>65</v>
      </c>
      <c r="X341">
        <v>0</v>
      </c>
      <c r="Y341" t="s">
        <v>44</v>
      </c>
      <c r="Z341" s="2">
        <v>4617.5</v>
      </c>
      <c r="AA341" s="2"/>
      <c r="AB341" s="2">
        <f t="shared" si="15"/>
        <v>4617.5</v>
      </c>
      <c r="AC341">
        <v>0</v>
      </c>
      <c r="AD341" s="2">
        <v>4617</v>
      </c>
      <c r="AE341" s="2">
        <v>4617</v>
      </c>
      <c r="AF341" s="2">
        <v>4617</v>
      </c>
      <c r="AG341" s="2">
        <v>4617</v>
      </c>
      <c r="AH341" s="2">
        <v>4617</v>
      </c>
      <c r="AI341" s="2">
        <f t="shared" si="16"/>
        <v>0.5</v>
      </c>
      <c r="AJ341" s="2">
        <f t="shared" si="17"/>
        <v>0.5</v>
      </c>
      <c r="AK341">
        <v>0</v>
      </c>
      <c r="AL341" s="2">
        <v>4617.5</v>
      </c>
      <c r="AM341">
        <v>0</v>
      </c>
      <c r="AN341">
        <v>0</v>
      </c>
      <c r="AO341" s="2">
        <v>4617.5</v>
      </c>
    </row>
    <row r="342" spans="1:41" hidden="1" x14ac:dyDescent="0.3">
      <c r="A342" t="s">
        <v>45</v>
      </c>
      <c r="B342" t="s">
        <v>46</v>
      </c>
      <c r="C342">
        <v>3</v>
      </c>
      <c r="D342" t="s">
        <v>533</v>
      </c>
      <c r="E342">
        <v>3.8</v>
      </c>
      <c r="F342" t="s">
        <v>543</v>
      </c>
      <c r="G342" t="s">
        <v>142</v>
      </c>
      <c r="H342" t="s">
        <v>143</v>
      </c>
      <c r="I342" t="s">
        <v>100</v>
      </c>
      <c r="J342" t="s">
        <v>101</v>
      </c>
      <c r="K342" t="s">
        <v>144</v>
      </c>
      <c r="L342" t="s">
        <v>145</v>
      </c>
      <c r="M342">
        <v>6</v>
      </c>
      <c r="N342" t="s">
        <v>38</v>
      </c>
      <c r="O342">
        <v>49</v>
      </c>
      <c r="P342" t="s">
        <v>146</v>
      </c>
      <c r="Q342" t="s">
        <v>147</v>
      </c>
      <c r="R342" t="s">
        <v>148</v>
      </c>
      <c r="S342" t="s">
        <v>524</v>
      </c>
      <c r="T342">
        <v>3000</v>
      </c>
      <c r="U342" t="s">
        <v>42</v>
      </c>
      <c r="V342">
        <v>3751</v>
      </c>
      <c r="W342" t="s">
        <v>161</v>
      </c>
      <c r="X342">
        <v>0</v>
      </c>
      <c r="Y342" t="s">
        <v>44</v>
      </c>
      <c r="Z342" s="2">
        <v>28006</v>
      </c>
      <c r="AA342" s="2"/>
      <c r="AB342" s="2">
        <f t="shared" si="15"/>
        <v>28006</v>
      </c>
      <c r="AC342">
        <v>0</v>
      </c>
      <c r="AD342" s="2">
        <v>28006</v>
      </c>
      <c r="AE342" s="2">
        <v>28006</v>
      </c>
      <c r="AF342">
        <v>0</v>
      </c>
      <c r="AG342">
        <v>0</v>
      </c>
      <c r="AH342">
        <v>0</v>
      </c>
      <c r="AI342" s="2">
        <f t="shared" si="16"/>
        <v>0</v>
      </c>
      <c r="AJ342" s="2">
        <f t="shared" si="17"/>
        <v>0</v>
      </c>
      <c r="AK342">
        <v>0</v>
      </c>
      <c r="AL342" s="2">
        <v>28006</v>
      </c>
      <c r="AM342">
        <v>0</v>
      </c>
      <c r="AN342">
        <v>0</v>
      </c>
      <c r="AO342" s="2">
        <v>28006</v>
      </c>
    </row>
    <row r="343" spans="1:41" hidden="1" x14ac:dyDescent="0.3">
      <c r="A343" t="s">
        <v>45</v>
      </c>
      <c r="B343" t="s">
        <v>46</v>
      </c>
      <c r="C343">
        <v>1</v>
      </c>
      <c r="D343" t="s">
        <v>531</v>
      </c>
      <c r="E343">
        <v>1.7</v>
      </c>
      <c r="F343" t="s">
        <v>535</v>
      </c>
      <c r="G343" t="s">
        <v>220</v>
      </c>
      <c r="H343" t="s">
        <v>221</v>
      </c>
      <c r="I343" t="s">
        <v>49</v>
      </c>
      <c r="J343" t="s">
        <v>50</v>
      </c>
      <c r="K343" t="s">
        <v>222</v>
      </c>
      <c r="L343" t="s">
        <v>223</v>
      </c>
      <c r="M343">
        <v>7</v>
      </c>
      <c r="N343" t="s">
        <v>224</v>
      </c>
      <c r="O343">
        <v>41</v>
      </c>
      <c r="P343" t="s">
        <v>230</v>
      </c>
      <c r="Q343" t="s">
        <v>226</v>
      </c>
      <c r="R343" t="s">
        <v>227</v>
      </c>
      <c r="S343" t="s">
        <v>524</v>
      </c>
      <c r="T343">
        <v>3000</v>
      </c>
      <c r="U343" t="s">
        <v>42</v>
      </c>
      <c r="V343">
        <v>3751</v>
      </c>
      <c r="W343" t="s">
        <v>161</v>
      </c>
      <c r="X343">
        <v>0</v>
      </c>
      <c r="Y343" t="s">
        <v>44</v>
      </c>
      <c r="Z343" s="2">
        <v>35000</v>
      </c>
      <c r="AA343" s="2"/>
      <c r="AB343" s="2">
        <f t="shared" si="15"/>
        <v>35000</v>
      </c>
      <c r="AC343">
        <v>0</v>
      </c>
      <c r="AD343" s="2">
        <v>19848.97</v>
      </c>
      <c r="AE343" s="2">
        <v>19848.97</v>
      </c>
      <c r="AF343" s="2">
        <v>19848.97</v>
      </c>
      <c r="AG343" s="2">
        <v>19848.97</v>
      </c>
      <c r="AH343" s="2">
        <v>19848.97</v>
      </c>
      <c r="AI343" s="2">
        <f t="shared" si="16"/>
        <v>15151.029999999999</v>
      </c>
      <c r="AJ343" s="2">
        <f t="shared" si="17"/>
        <v>15151.029999999999</v>
      </c>
      <c r="AK343" s="2">
        <v>35000</v>
      </c>
      <c r="AL343">
        <v>0</v>
      </c>
      <c r="AM343">
        <v>0</v>
      </c>
      <c r="AN343">
        <v>0</v>
      </c>
      <c r="AO343" s="2">
        <v>35000</v>
      </c>
    </row>
    <row r="344" spans="1:41" hidden="1" x14ac:dyDescent="0.3">
      <c r="A344" t="s">
        <v>45</v>
      </c>
      <c r="B344" t="s">
        <v>46</v>
      </c>
      <c r="C344">
        <v>1</v>
      </c>
      <c r="D344" t="s">
        <v>531</v>
      </c>
      <c r="E344">
        <v>1.3</v>
      </c>
      <c r="F344" t="s">
        <v>534</v>
      </c>
      <c r="G344" t="s">
        <v>32</v>
      </c>
      <c r="H344" t="s">
        <v>33</v>
      </c>
      <c r="I344" t="s">
        <v>100</v>
      </c>
      <c r="J344" t="s">
        <v>101</v>
      </c>
      <c r="K344" t="s">
        <v>287</v>
      </c>
      <c r="L344" t="s">
        <v>288</v>
      </c>
      <c r="M344">
        <v>6</v>
      </c>
      <c r="N344" t="s">
        <v>38</v>
      </c>
      <c r="O344">
        <v>3</v>
      </c>
      <c r="P344" t="s">
        <v>306</v>
      </c>
      <c r="Q344" t="s">
        <v>307</v>
      </c>
      <c r="R344" t="s">
        <v>308</v>
      </c>
      <c r="S344" t="s">
        <v>524</v>
      </c>
      <c r="T344">
        <v>3000</v>
      </c>
      <c r="U344" t="s">
        <v>42</v>
      </c>
      <c r="V344">
        <v>3751</v>
      </c>
      <c r="W344" t="s">
        <v>161</v>
      </c>
      <c r="X344">
        <v>0</v>
      </c>
      <c r="Y344" t="s">
        <v>44</v>
      </c>
      <c r="Z344" s="2">
        <v>11397.95</v>
      </c>
      <c r="AA344" s="2"/>
      <c r="AB344" s="2">
        <f t="shared" si="15"/>
        <v>11397.95</v>
      </c>
      <c r="AC344" s="2">
        <v>11397.95</v>
      </c>
      <c r="AD344">
        <v>0</v>
      </c>
      <c r="AE344">
        <v>0</v>
      </c>
      <c r="AF344">
        <v>0</v>
      </c>
      <c r="AG344">
        <v>0</v>
      </c>
      <c r="AH344">
        <v>0</v>
      </c>
      <c r="AI344" s="2">
        <f t="shared" si="16"/>
        <v>11397.95</v>
      </c>
      <c r="AJ344" s="2">
        <f t="shared" si="17"/>
        <v>11397.95</v>
      </c>
      <c r="AK344">
        <v>0</v>
      </c>
      <c r="AL344">
        <v>0</v>
      </c>
      <c r="AM344">
        <v>0</v>
      </c>
      <c r="AN344">
        <v>0</v>
      </c>
      <c r="AO344">
        <v>0</v>
      </c>
    </row>
    <row r="345" spans="1:41" hidden="1" x14ac:dyDescent="0.3">
      <c r="A345" t="s">
        <v>45</v>
      </c>
      <c r="B345" t="s">
        <v>46</v>
      </c>
      <c r="C345">
        <v>1</v>
      </c>
      <c r="D345" t="s">
        <v>531</v>
      </c>
      <c r="E345">
        <v>1.3</v>
      </c>
      <c r="F345" t="s">
        <v>534</v>
      </c>
      <c r="G345" t="s">
        <v>32</v>
      </c>
      <c r="H345" t="s">
        <v>33</v>
      </c>
      <c r="I345" t="s">
        <v>240</v>
      </c>
      <c r="J345" t="s">
        <v>241</v>
      </c>
      <c r="K345" t="s">
        <v>78</v>
      </c>
      <c r="L345" t="s">
        <v>79</v>
      </c>
      <c r="M345">
        <v>1</v>
      </c>
      <c r="N345" t="s">
        <v>80</v>
      </c>
      <c r="O345">
        <v>7</v>
      </c>
      <c r="P345" t="s">
        <v>356</v>
      </c>
      <c r="Q345" t="s">
        <v>248</v>
      </c>
      <c r="R345" t="s">
        <v>249</v>
      </c>
      <c r="S345" t="s">
        <v>524</v>
      </c>
      <c r="T345">
        <v>3000</v>
      </c>
      <c r="U345" t="s">
        <v>42</v>
      </c>
      <c r="V345">
        <v>3751</v>
      </c>
      <c r="W345" t="s">
        <v>161</v>
      </c>
      <c r="X345">
        <v>0</v>
      </c>
      <c r="Y345" t="s">
        <v>44</v>
      </c>
      <c r="Z345" s="2">
        <v>3300</v>
      </c>
      <c r="AA345" s="2"/>
      <c r="AB345" s="2">
        <f t="shared" si="15"/>
        <v>3300</v>
      </c>
      <c r="AC345">
        <v>0</v>
      </c>
      <c r="AD345">
        <v>0</v>
      </c>
      <c r="AE345">
        <v>0</v>
      </c>
      <c r="AF345">
        <v>0</v>
      </c>
      <c r="AG345">
        <v>0</v>
      </c>
      <c r="AH345">
        <v>0</v>
      </c>
      <c r="AI345" s="2">
        <f t="shared" si="16"/>
        <v>3300</v>
      </c>
      <c r="AJ345" s="2">
        <f t="shared" si="17"/>
        <v>3300</v>
      </c>
      <c r="AK345">
        <v>0</v>
      </c>
      <c r="AL345" s="2">
        <v>3300</v>
      </c>
      <c r="AM345">
        <v>0</v>
      </c>
      <c r="AN345">
        <v>0</v>
      </c>
      <c r="AO345" s="2">
        <v>3300</v>
      </c>
    </row>
    <row r="346" spans="1:41" hidden="1" x14ac:dyDescent="0.3">
      <c r="A346" t="s">
        <v>45</v>
      </c>
      <c r="B346" t="s">
        <v>46</v>
      </c>
      <c r="C346">
        <v>1</v>
      </c>
      <c r="D346" t="s">
        <v>531</v>
      </c>
      <c r="E346">
        <v>1.3</v>
      </c>
      <c r="F346" t="s">
        <v>534</v>
      </c>
      <c r="G346" t="s">
        <v>32</v>
      </c>
      <c r="H346" t="s">
        <v>33</v>
      </c>
      <c r="I346" t="s">
        <v>357</v>
      </c>
      <c r="J346" t="s">
        <v>358</v>
      </c>
      <c r="K346" t="s">
        <v>287</v>
      </c>
      <c r="L346" t="s">
        <v>288</v>
      </c>
      <c r="M346">
        <v>6</v>
      </c>
      <c r="N346" t="s">
        <v>38</v>
      </c>
      <c r="O346">
        <v>6</v>
      </c>
      <c r="P346" t="s">
        <v>359</v>
      </c>
      <c r="Q346" t="s">
        <v>360</v>
      </c>
      <c r="R346" t="s">
        <v>361</v>
      </c>
      <c r="S346" t="s">
        <v>524</v>
      </c>
      <c r="T346">
        <v>3000</v>
      </c>
      <c r="U346" t="s">
        <v>42</v>
      </c>
      <c r="V346">
        <v>3751</v>
      </c>
      <c r="W346" t="s">
        <v>161</v>
      </c>
      <c r="X346">
        <v>0</v>
      </c>
      <c r="Y346" t="s">
        <v>44</v>
      </c>
      <c r="Z346" s="2">
        <v>7282.5</v>
      </c>
      <c r="AA346" s="2"/>
      <c r="AB346" s="2">
        <f t="shared" si="15"/>
        <v>7282.5</v>
      </c>
      <c r="AC346">
        <v>0</v>
      </c>
      <c r="AD346" s="2">
        <v>7281.96</v>
      </c>
      <c r="AE346" s="2">
        <v>7281.96</v>
      </c>
      <c r="AF346" s="2">
        <v>7281.96</v>
      </c>
      <c r="AG346" s="2">
        <v>7281.96</v>
      </c>
      <c r="AH346" s="2">
        <v>7281.96</v>
      </c>
      <c r="AI346" s="2">
        <f t="shared" si="16"/>
        <v>0.53999999999996362</v>
      </c>
      <c r="AJ346" s="2">
        <f t="shared" si="17"/>
        <v>0.53999999999996362</v>
      </c>
      <c r="AK346">
        <v>0</v>
      </c>
      <c r="AL346" s="2">
        <v>7282.5</v>
      </c>
      <c r="AM346">
        <v>0</v>
      </c>
      <c r="AN346">
        <v>0</v>
      </c>
      <c r="AO346" s="2">
        <v>7282.5</v>
      </c>
    </row>
    <row r="347" spans="1:41" hidden="1" x14ac:dyDescent="0.3">
      <c r="A347" t="s">
        <v>45</v>
      </c>
      <c r="B347" t="s">
        <v>46</v>
      </c>
      <c r="C347">
        <v>1</v>
      </c>
      <c r="D347" t="s">
        <v>531</v>
      </c>
      <c r="E347">
        <v>1.3</v>
      </c>
      <c r="F347" t="s">
        <v>534</v>
      </c>
      <c r="G347" t="s">
        <v>32</v>
      </c>
      <c r="H347" t="s">
        <v>33</v>
      </c>
      <c r="I347" t="s">
        <v>34</v>
      </c>
      <c r="J347" t="s">
        <v>35</v>
      </c>
      <c r="K347" t="s">
        <v>36</v>
      </c>
      <c r="L347" t="s">
        <v>37</v>
      </c>
      <c r="M347">
        <v>6</v>
      </c>
      <c r="N347" t="s">
        <v>38</v>
      </c>
      <c r="O347">
        <v>18</v>
      </c>
      <c r="P347" t="s">
        <v>252</v>
      </c>
      <c r="Q347" t="s">
        <v>253</v>
      </c>
      <c r="R347" t="s">
        <v>254</v>
      </c>
      <c r="S347" t="s">
        <v>524</v>
      </c>
      <c r="T347">
        <v>3000</v>
      </c>
      <c r="U347" t="s">
        <v>42</v>
      </c>
      <c r="V347">
        <v>3791</v>
      </c>
      <c r="W347" t="s">
        <v>265</v>
      </c>
      <c r="X347">
        <v>0</v>
      </c>
      <c r="Y347" t="s">
        <v>44</v>
      </c>
      <c r="Z347" s="2">
        <v>3500</v>
      </c>
      <c r="AA347" s="2"/>
      <c r="AB347" s="2">
        <f t="shared" si="15"/>
        <v>3500</v>
      </c>
      <c r="AC347" s="2">
        <v>3500</v>
      </c>
      <c r="AD347">
        <v>0</v>
      </c>
      <c r="AE347">
        <v>0</v>
      </c>
      <c r="AF347">
        <v>0</v>
      </c>
      <c r="AG347">
        <v>0</v>
      </c>
      <c r="AH347">
        <v>0</v>
      </c>
      <c r="AI347" s="2">
        <f t="shared" si="16"/>
        <v>3500</v>
      </c>
      <c r="AJ347" s="2">
        <f t="shared" si="17"/>
        <v>3500</v>
      </c>
      <c r="AK347">
        <v>0</v>
      </c>
      <c r="AL347">
        <v>0</v>
      </c>
      <c r="AM347">
        <v>0</v>
      </c>
      <c r="AN347">
        <v>0</v>
      </c>
      <c r="AO347">
        <v>0</v>
      </c>
    </row>
    <row r="348" spans="1:41" hidden="1" x14ac:dyDescent="0.3">
      <c r="A348" t="s">
        <v>45</v>
      </c>
      <c r="B348" t="s">
        <v>46</v>
      </c>
      <c r="C348">
        <v>1</v>
      </c>
      <c r="D348" t="s">
        <v>531</v>
      </c>
      <c r="E348">
        <v>1.3</v>
      </c>
      <c r="F348" t="s">
        <v>534</v>
      </c>
      <c r="G348" t="s">
        <v>32</v>
      </c>
      <c r="H348" t="s">
        <v>33</v>
      </c>
      <c r="I348" t="s">
        <v>240</v>
      </c>
      <c r="J348" t="s">
        <v>241</v>
      </c>
      <c r="K348" t="s">
        <v>78</v>
      </c>
      <c r="L348" t="s">
        <v>79</v>
      </c>
      <c r="M348">
        <v>1</v>
      </c>
      <c r="N348" t="s">
        <v>80</v>
      </c>
      <c r="O348">
        <v>7</v>
      </c>
      <c r="P348" t="s">
        <v>356</v>
      </c>
      <c r="Q348" t="s">
        <v>248</v>
      </c>
      <c r="R348" t="s">
        <v>249</v>
      </c>
      <c r="S348" t="s">
        <v>524</v>
      </c>
      <c r="T348">
        <v>3000</v>
      </c>
      <c r="U348" t="s">
        <v>42</v>
      </c>
      <c r="V348">
        <v>3791</v>
      </c>
      <c r="W348" t="s">
        <v>265</v>
      </c>
      <c r="X348">
        <v>0</v>
      </c>
      <c r="Y348" t="s">
        <v>44</v>
      </c>
      <c r="Z348" s="2">
        <v>8000</v>
      </c>
      <c r="AA348" s="2"/>
      <c r="AB348" s="2">
        <f t="shared" si="15"/>
        <v>8000</v>
      </c>
      <c r="AC348">
        <v>0</v>
      </c>
      <c r="AD348">
        <v>0</v>
      </c>
      <c r="AE348">
        <v>0</v>
      </c>
      <c r="AF348">
        <v>0</v>
      </c>
      <c r="AG348">
        <v>0</v>
      </c>
      <c r="AH348">
        <v>0</v>
      </c>
      <c r="AI348" s="2">
        <f t="shared" si="16"/>
        <v>8000</v>
      </c>
      <c r="AJ348" s="2">
        <f t="shared" si="17"/>
        <v>8000</v>
      </c>
      <c r="AK348">
        <v>0</v>
      </c>
      <c r="AL348" s="2">
        <v>8000</v>
      </c>
      <c r="AM348">
        <v>0</v>
      </c>
      <c r="AN348">
        <v>0</v>
      </c>
      <c r="AO348" s="2">
        <v>8000</v>
      </c>
    </row>
    <row r="349" spans="1:41" hidden="1" x14ac:dyDescent="0.3">
      <c r="A349" t="s">
        <v>45</v>
      </c>
      <c r="B349" t="s">
        <v>46</v>
      </c>
      <c r="C349">
        <v>2</v>
      </c>
      <c r="D349" t="s">
        <v>532</v>
      </c>
      <c r="E349">
        <v>2.1</v>
      </c>
      <c r="F349" t="s">
        <v>536</v>
      </c>
      <c r="G349" t="s">
        <v>47</v>
      </c>
      <c r="H349" t="s">
        <v>48</v>
      </c>
      <c r="I349" t="s">
        <v>49</v>
      </c>
      <c r="J349" t="s">
        <v>50</v>
      </c>
      <c r="K349" t="s">
        <v>51</v>
      </c>
      <c r="L349" t="s">
        <v>52</v>
      </c>
      <c r="M349">
        <v>4</v>
      </c>
      <c r="N349" t="s">
        <v>53</v>
      </c>
      <c r="O349">
        <v>56</v>
      </c>
      <c r="P349" t="s">
        <v>54</v>
      </c>
      <c r="Q349" t="s">
        <v>55</v>
      </c>
      <c r="R349" t="s">
        <v>56</v>
      </c>
      <c r="S349" t="s">
        <v>524</v>
      </c>
      <c r="T349">
        <v>3000</v>
      </c>
      <c r="U349" t="s">
        <v>42</v>
      </c>
      <c r="V349">
        <v>3821</v>
      </c>
      <c r="W349" t="s">
        <v>66</v>
      </c>
      <c r="X349">
        <v>0</v>
      </c>
      <c r="Y349" t="s">
        <v>44</v>
      </c>
      <c r="Z349" s="2">
        <v>177000</v>
      </c>
      <c r="AA349" s="2"/>
      <c r="AB349" s="2">
        <f t="shared" si="15"/>
        <v>177000</v>
      </c>
      <c r="AC349" s="2">
        <v>100000</v>
      </c>
      <c r="AD349" s="2">
        <v>174000</v>
      </c>
      <c r="AE349" s="2">
        <v>174000</v>
      </c>
      <c r="AF349">
        <v>0</v>
      </c>
      <c r="AG349">
        <v>0</v>
      </c>
      <c r="AH349">
        <v>0</v>
      </c>
      <c r="AI349" s="2">
        <f t="shared" si="16"/>
        <v>3000</v>
      </c>
      <c r="AJ349" s="2">
        <f t="shared" si="17"/>
        <v>3000</v>
      </c>
      <c r="AK349">
        <v>0</v>
      </c>
      <c r="AL349" s="2">
        <v>77000</v>
      </c>
      <c r="AM349">
        <v>0</v>
      </c>
      <c r="AN349">
        <v>0</v>
      </c>
      <c r="AO349" s="2">
        <v>77000</v>
      </c>
    </row>
    <row r="350" spans="1:41" hidden="1" x14ac:dyDescent="0.3">
      <c r="A350" t="s">
        <v>45</v>
      </c>
      <c r="B350" t="s">
        <v>46</v>
      </c>
      <c r="C350">
        <v>1</v>
      </c>
      <c r="D350" t="s">
        <v>531</v>
      </c>
      <c r="E350">
        <v>1.7</v>
      </c>
      <c r="F350" t="s">
        <v>535</v>
      </c>
      <c r="G350" t="s">
        <v>123</v>
      </c>
      <c r="H350" t="s">
        <v>124</v>
      </c>
      <c r="I350" t="s">
        <v>100</v>
      </c>
      <c r="J350" t="s">
        <v>101</v>
      </c>
      <c r="K350" t="s">
        <v>78</v>
      </c>
      <c r="L350" t="s">
        <v>79</v>
      </c>
      <c r="M350">
        <v>3</v>
      </c>
      <c r="N350" t="s">
        <v>125</v>
      </c>
      <c r="O350">
        <v>11</v>
      </c>
      <c r="P350" t="s">
        <v>126</v>
      </c>
      <c r="Q350" t="s">
        <v>127</v>
      </c>
      <c r="R350" t="s">
        <v>128</v>
      </c>
      <c r="S350" t="s">
        <v>524</v>
      </c>
      <c r="T350">
        <v>3000</v>
      </c>
      <c r="U350" t="s">
        <v>42</v>
      </c>
      <c r="V350">
        <v>3821</v>
      </c>
      <c r="W350" t="s">
        <v>66</v>
      </c>
      <c r="X350">
        <v>0</v>
      </c>
      <c r="Y350" t="s">
        <v>44</v>
      </c>
      <c r="Z350" s="2">
        <v>200000</v>
      </c>
      <c r="AA350" s="2"/>
      <c r="AB350" s="2">
        <f t="shared" si="15"/>
        <v>200000</v>
      </c>
      <c r="AC350" s="2">
        <v>200000</v>
      </c>
      <c r="AD350" s="2">
        <v>192844.2</v>
      </c>
      <c r="AE350" s="2">
        <v>192844.2</v>
      </c>
      <c r="AF350">
        <v>0</v>
      </c>
      <c r="AG350">
        <v>0</v>
      </c>
      <c r="AH350">
        <v>0</v>
      </c>
      <c r="AI350" s="2">
        <f t="shared" si="16"/>
        <v>7155.7999999999884</v>
      </c>
      <c r="AJ350" s="2">
        <f t="shared" si="17"/>
        <v>7155.7999999999884</v>
      </c>
      <c r="AK350">
        <v>0</v>
      </c>
      <c r="AL350">
        <v>0</v>
      </c>
      <c r="AM350">
        <v>0</v>
      </c>
      <c r="AN350">
        <v>0</v>
      </c>
      <c r="AO350">
        <v>0</v>
      </c>
    </row>
    <row r="351" spans="1:41" hidden="1" x14ac:dyDescent="0.3">
      <c r="A351" t="s">
        <v>45</v>
      </c>
      <c r="B351" t="s">
        <v>46</v>
      </c>
      <c r="C351">
        <v>2</v>
      </c>
      <c r="D351" t="s">
        <v>532</v>
      </c>
      <c r="E351">
        <v>2.7</v>
      </c>
      <c r="F351" t="s">
        <v>189</v>
      </c>
      <c r="G351" t="s">
        <v>188</v>
      </c>
      <c r="H351" t="s">
        <v>189</v>
      </c>
      <c r="I351" t="s">
        <v>76</v>
      </c>
      <c r="J351" t="s">
        <v>77</v>
      </c>
      <c r="K351" t="s">
        <v>196</v>
      </c>
      <c r="L351" t="s">
        <v>197</v>
      </c>
      <c r="M351">
        <v>5</v>
      </c>
      <c r="N351" t="s">
        <v>198</v>
      </c>
      <c r="O351">
        <v>26</v>
      </c>
      <c r="P351" t="s">
        <v>199</v>
      </c>
      <c r="Q351" t="s">
        <v>200</v>
      </c>
      <c r="R351" t="s">
        <v>201</v>
      </c>
      <c r="S351" t="s">
        <v>524</v>
      </c>
      <c r="T351">
        <v>3000</v>
      </c>
      <c r="U351" t="s">
        <v>42</v>
      </c>
      <c r="V351">
        <v>3821</v>
      </c>
      <c r="W351" t="s">
        <v>66</v>
      </c>
      <c r="X351">
        <v>0</v>
      </c>
      <c r="Y351" t="s">
        <v>44</v>
      </c>
      <c r="Z351" s="2">
        <v>4000000</v>
      </c>
      <c r="AA351" s="2"/>
      <c r="AB351" s="2">
        <f t="shared" si="15"/>
        <v>4000000</v>
      </c>
      <c r="AC351" s="2">
        <v>4000000</v>
      </c>
      <c r="AD351" s="2">
        <v>3942260</v>
      </c>
      <c r="AE351" s="2">
        <v>3942260</v>
      </c>
      <c r="AF351" s="2">
        <v>1971130</v>
      </c>
      <c r="AG351" s="2">
        <v>1971130</v>
      </c>
      <c r="AH351" s="2">
        <v>1971130</v>
      </c>
      <c r="AI351" s="2">
        <f t="shared" si="16"/>
        <v>57740</v>
      </c>
      <c r="AJ351" s="2">
        <f t="shared" si="17"/>
        <v>57740</v>
      </c>
      <c r="AK351">
        <v>0</v>
      </c>
      <c r="AL351">
        <v>0</v>
      </c>
      <c r="AM351">
        <v>0</v>
      </c>
      <c r="AN351">
        <v>0</v>
      </c>
      <c r="AO351">
        <v>0</v>
      </c>
    </row>
    <row r="352" spans="1:41" hidden="1" x14ac:dyDescent="0.3">
      <c r="A352" t="s">
        <v>45</v>
      </c>
      <c r="B352" t="s">
        <v>46</v>
      </c>
      <c r="C352">
        <v>2</v>
      </c>
      <c r="D352" t="s">
        <v>532</v>
      </c>
      <c r="E352">
        <v>2.7</v>
      </c>
      <c r="F352" t="s">
        <v>189</v>
      </c>
      <c r="G352" t="s">
        <v>188</v>
      </c>
      <c r="H352" t="s">
        <v>189</v>
      </c>
      <c r="I352" t="s">
        <v>76</v>
      </c>
      <c r="J352" t="s">
        <v>77</v>
      </c>
      <c r="K352" t="s">
        <v>196</v>
      </c>
      <c r="L352" t="s">
        <v>197</v>
      </c>
      <c r="M352">
        <v>5</v>
      </c>
      <c r="N352" t="s">
        <v>198</v>
      </c>
      <c r="O352">
        <v>30</v>
      </c>
      <c r="P352" t="s">
        <v>205</v>
      </c>
      <c r="Q352" t="s">
        <v>206</v>
      </c>
      <c r="R352" t="s">
        <v>207</v>
      </c>
      <c r="S352" t="s">
        <v>524</v>
      </c>
      <c r="T352">
        <v>3000</v>
      </c>
      <c r="U352" t="s">
        <v>42</v>
      </c>
      <c r="V352">
        <v>3821</v>
      </c>
      <c r="W352" t="s">
        <v>66</v>
      </c>
      <c r="X352">
        <v>0</v>
      </c>
      <c r="Y352" t="s">
        <v>44</v>
      </c>
      <c r="Z352" s="2">
        <v>74530</v>
      </c>
      <c r="AA352" s="2"/>
      <c r="AB352" s="2">
        <f t="shared" si="15"/>
        <v>74530</v>
      </c>
      <c r="AC352" s="2">
        <v>74530</v>
      </c>
      <c r="AD352">
        <v>0</v>
      </c>
      <c r="AE352">
        <v>0</v>
      </c>
      <c r="AF352">
        <v>0</v>
      </c>
      <c r="AG352">
        <v>0</v>
      </c>
      <c r="AH352">
        <v>0</v>
      </c>
      <c r="AI352" s="2">
        <f t="shared" si="16"/>
        <v>74530</v>
      </c>
      <c r="AJ352" s="2">
        <f t="shared" si="17"/>
        <v>74530</v>
      </c>
      <c r="AK352">
        <v>0</v>
      </c>
      <c r="AL352">
        <v>0</v>
      </c>
      <c r="AM352">
        <v>0</v>
      </c>
      <c r="AN352">
        <v>0</v>
      </c>
      <c r="AO352">
        <v>0</v>
      </c>
    </row>
    <row r="353" spans="1:41" hidden="1" x14ac:dyDescent="0.3">
      <c r="A353" t="s">
        <v>45</v>
      </c>
      <c r="B353" t="s">
        <v>46</v>
      </c>
      <c r="C353">
        <v>2</v>
      </c>
      <c r="D353" t="s">
        <v>532</v>
      </c>
      <c r="E353">
        <v>2.7</v>
      </c>
      <c r="F353" t="s">
        <v>189</v>
      </c>
      <c r="G353" t="s">
        <v>188</v>
      </c>
      <c r="H353" t="s">
        <v>189</v>
      </c>
      <c r="I353" t="s">
        <v>100</v>
      </c>
      <c r="J353" t="s">
        <v>101</v>
      </c>
      <c r="K353" t="s">
        <v>211</v>
      </c>
      <c r="L353" t="s">
        <v>212</v>
      </c>
      <c r="M353">
        <v>4</v>
      </c>
      <c r="N353" t="s">
        <v>53</v>
      </c>
      <c r="O353">
        <v>48</v>
      </c>
      <c r="P353" t="s">
        <v>213</v>
      </c>
      <c r="Q353" t="s">
        <v>214</v>
      </c>
      <c r="R353" t="s">
        <v>215</v>
      </c>
      <c r="S353" t="s">
        <v>524</v>
      </c>
      <c r="T353">
        <v>3000</v>
      </c>
      <c r="U353" t="s">
        <v>42</v>
      </c>
      <c r="V353">
        <v>3821</v>
      </c>
      <c r="W353" t="s">
        <v>66</v>
      </c>
      <c r="X353">
        <v>0</v>
      </c>
      <c r="Y353" t="s">
        <v>44</v>
      </c>
      <c r="Z353" s="2">
        <v>619981</v>
      </c>
      <c r="AA353" s="2"/>
      <c r="AB353" s="2">
        <f t="shared" si="15"/>
        <v>619981</v>
      </c>
      <c r="AC353" s="2">
        <v>619981</v>
      </c>
      <c r="AD353">
        <v>0</v>
      </c>
      <c r="AE353">
        <v>0</v>
      </c>
      <c r="AF353">
        <v>0</v>
      </c>
      <c r="AG353">
        <v>0</v>
      </c>
      <c r="AH353">
        <v>0</v>
      </c>
      <c r="AI353" s="2">
        <f t="shared" si="16"/>
        <v>619981</v>
      </c>
      <c r="AJ353" s="2">
        <f t="shared" si="17"/>
        <v>619981</v>
      </c>
      <c r="AK353">
        <v>0</v>
      </c>
      <c r="AL353">
        <v>0</v>
      </c>
      <c r="AM353">
        <v>0</v>
      </c>
      <c r="AN353">
        <v>0</v>
      </c>
      <c r="AO353">
        <v>0</v>
      </c>
    </row>
    <row r="354" spans="1:41" hidden="1" x14ac:dyDescent="0.3">
      <c r="A354" t="s">
        <v>45</v>
      </c>
      <c r="B354" t="s">
        <v>46</v>
      </c>
      <c r="C354">
        <v>1</v>
      </c>
      <c r="D354" t="s">
        <v>531</v>
      </c>
      <c r="E354">
        <v>1.3</v>
      </c>
      <c r="F354" t="s">
        <v>534</v>
      </c>
      <c r="G354" t="s">
        <v>32</v>
      </c>
      <c r="H354" t="s">
        <v>33</v>
      </c>
      <c r="I354" t="s">
        <v>34</v>
      </c>
      <c r="J354" t="s">
        <v>35</v>
      </c>
      <c r="K354" t="s">
        <v>36</v>
      </c>
      <c r="L354" t="s">
        <v>37</v>
      </c>
      <c r="M354">
        <v>6</v>
      </c>
      <c r="N354" t="s">
        <v>38</v>
      </c>
      <c r="O354">
        <v>18</v>
      </c>
      <c r="P354" t="s">
        <v>252</v>
      </c>
      <c r="Q354" t="s">
        <v>253</v>
      </c>
      <c r="R354" t="s">
        <v>254</v>
      </c>
      <c r="S354" t="s">
        <v>524</v>
      </c>
      <c r="T354">
        <v>3000</v>
      </c>
      <c r="U354" t="s">
        <v>42</v>
      </c>
      <c r="V354">
        <v>3821</v>
      </c>
      <c r="W354" t="s">
        <v>66</v>
      </c>
      <c r="X354">
        <v>0</v>
      </c>
      <c r="Y354" t="s">
        <v>44</v>
      </c>
      <c r="Z354" s="2">
        <v>1000000</v>
      </c>
      <c r="AA354" s="2"/>
      <c r="AB354" s="2">
        <f t="shared" si="15"/>
        <v>1000000</v>
      </c>
      <c r="AC354" s="2">
        <v>1000000</v>
      </c>
      <c r="AD354">
        <v>0</v>
      </c>
      <c r="AE354">
        <v>0</v>
      </c>
      <c r="AF354">
        <v>0</v>
      </c>
      <c r="AG354">
        <v>0</v>
      </c>
      <c r="AH354">
        <v>0</v>
      </c>
      <c r="AI354" s="2">
        <f t="shared" si="16"/>
        <v>1000000</v>
      </c>
      <c r="AJ354" s="2">
        <f t="shared" si="17"/>
        <v>1000000</v>
      </c>
      <c r="AK354">
        <v>0</v>
      </c>
      <c r="AL354">
        <v>0</v>
      </c>
      <c r="AM354">
        <v>0</v>
      </c>
      <c r="AN354">
        <v>0</v>
      </c>
      <c r="AO354">
        <v>0</v>
      </c>
    </row>
    <row r="355" spans="1:41" hidden="1" x14ac:dyDescent="0.3">
      <c r="A355" t="s">
        <v>45</v>
      </c>
      <c r="B355" t="s">
        <v>46</v>
      </c>
      <c r="C355">
        <v>1</v>
      </c>
      <c r="D355" t="s">
        <v>531</v>
      </c>
      <c r="E355">
        <v>1.3</v>
      </c>
      <c r="F355" t="s">
        <v>534</v>
      </c>
      <c r="G355" t="s">
        <v>32</v>
      </c>
      <c r="H355" t="s">
        <v>33</v>
      </c>
      <c r="I355" t="s">
        <v>76</v>
      </c>
      <c r="J355" t="s">
        <v>77</v>
      </c>
      <c r="K355" t="s">
        <v>78</v>
      </c>
      <c r="L355" t="s">
        <v>79</v>
      </c>
      <c r="M355">
        <v>1</v>
      </c>
      <c r="N355" t="s">
        <v>80</v>
      </c>
      <c r="O355">
        <v>14</v>
      </c>
      <c r="P355" t="s">
        <v>281</v>
      </c>
      <c r="Q355" t="s">
        <v>90</v>
      </c>
      <c r="R355" t="s">
        <v>91</v>
      </c>
      <c r="S355" t="s">
        <v>524</v>
      </c>
      <c r="T355">
        <v>3000</v>
      </c>
      <c r="U355" t="s">
        <v>42</v>
      </c>
      <c r="V355">
        <v>3821</v>
      </c>
      <c r="W355" t="s">
        <v>66</v>
      </c>
      <c r="X355">
        <v>0</v>
      </c>
      <c r="Y355" t="s">
        <v>44</v>
      </c>
      <c r="Z355" s="2">
        <v>1946800</v>
      </c>
      <c r="AA355" s="2"/>
      <c r="AB355" s="2">
        <f t="shared" si="15"/>
        <v>1946800</v>
      </c>
      <c r="AC355" s="2">
        <v>1000000</v>
      </c>
      <c r="AD355" s="2">
        <v>1896600</v>
      </c>
      <c r="AE355" s="2">
        <v>1896600</v>
      </c>
      <c r="AF355" s="2">
        <v>1212200</v>
      </c>
      <c r="AG355" s="2">
        <v>504600</v>
      </c>
      <c r="AH355" s="2">
        <v>504600</v>
      </c>
      <c r="AI355" s="2">
        <f t="shared" si="16"/>
        <v>50200</v>
      </c>
      <c r="AJ355" s="2">
        <f t="shared" si="17"/>
        <v>50200</v>
      </c>
      <c r="AK355">
        <v>0</v>
      </c>
      <c r="AL355" s="2">
        <v>1096800</v>
      </c>
      <c r="AM355">
        <v>0</v>
      </c>
      <c r="AN355" s="2">
        <v>150000</v>
      </c>
      <c r="AO355" s="2">
        <v>946800</v>
      </c>
    </row>
    <row r="356" spans="1:41" hidden="1" x14ac:dyDescent="0.3">
      <c r="A356" t="s">
        <v>45</v>
      </c>
      <c r="B356" t="s">
        <v>46</v>
      </c>
      <c r="C356">
        <v>1</v>
      </c>
      <c r="D356" t="s">
        <v>531</v>
      </c>
      <c r="E356">
        <v>1.3</v>
      </c>
      <c r="F356" t="s">
        <v>534</v>
      </c>
      <c r="G356" t="s">
        <v>32</v>
      </c>
      <c r="H356" t="s">
        <v>33</v>
      </c>
      <c r="I356" t="s">
        <v>283</v>
      </c>
      <c r="J356" t="s">
        <v>284</v>
      </c>
      <c r="K356" t="s">
        <v>78</v>
      </c>
      <c r="L356" t="s">
        <v>79</v>
      </c>
      <c r="M356">
        <v>1</v>
      </c>
      <c r="N356" t="s">
        <v>80</v>
      </c>
      <c r="O356">
        <v>15</v>
      </c>
      <c r="P356" t="s">
        <v>285</v>
      </c>
      <c r="Q356" t="s">
        <v>90</v>
      </c>
      <c r="R356" t="s">
        <v>91</v>
      </c>
      <c r="S356" t="s">
        <v>524</v>
      </c>
      <c r="T356">
        <v>3000</v>
      </c>
      <c r="U356" t="s">
        <v>42</v>
      </c>
      <c r="V356">
        <v>3821</v>
      </c>
      <c r="W356" t="s">
        <v>66</v>
      </c>
      <c r="X356">
        <v>0</v>
      </c>
      <c r="Y356" t="s">
        <v>44</v>
      </c>
      <c r="Z356" s="2">
        <v>2000000</v>
      </c>
      <c r="AA356" s="2"/>
      <c r="AB356" s="2">
        <f t="shared" si="15"/>
        <v>2000000</v>
      </c>
      <c r="AC356" s="2">
        <v>1000000</v>
      </c>
      <c r="AD356" s="2">
        <v>603200</v>
      </c>
      <c r="AE356" s="2">
        <v>603200</v>
      </c>
      <c r="AF356" s="2">
        <v>603200</v>
      </c>
      <c r="AG356" s="2">
        <v>603200</v>
      </c>
      <c r="AH356" s="2">
        <v>603200</v>
      </c>
      <c r="AI356" s="2">
        <f t="shared" si="16"/>
        <v>1396800</v>
      </c>
      <c r="AJ356" s="2">
        <f t="shared" si="17"/>
        <v>1396800</v>
      </c>
      <c r="AK356" s="2">
        <v>1396800</v>
      </c>
      <c r="AL356">
        <v>0</v>
      </c>
      <c r="AM356">
        <v>0</v>
      </c>
      <c r="AN356" s="2">
        <v>396800</v>
      </c>
      <c r="AO356" s="2">
        <v>1000000</v>
      </c>
    </row>
    <row r="357" spans="1:41" hidden="1" x14ac:dyDescent="0.3">
      <c r="A357" t="s">
        <v>45</v>
      </c>
      <c r="B357" t="s">
        <v>46</v>
      </c>
      <c r="C357">
        <v>1</v>
      </c>
      <c r="D357" t="s">
        <v>531</v>
      </c>
      <c r="E357">
        <v>1.3</v>
      </c>
      <c r="F357" t="s">
        <v>534</v>
      </c>
      <c r="G357" t="s">
        <v>32</v>
      </c>
      <c r="H357" t="s">
        <v>33</v>
      </c>
      <c r="I357" t="s">
        <v>100</v>
      </c>
      <c r="J357" t="s">
        <v>101</v>
      </c>
      <c r="K357" t="s">
        <v>287</v>
      </c>
      <c r="L357" t="s">
        <v>288</v>
      </c>
      <c r="M357">
        <v>5</v>
      </c>
      <c r="N357" t="s">
        <v>198</v>
      </c>
      <c r="O357">
        <v>2</v>
      </c>
      <c r="P357" t="s">
        <v>298</v>
      </c>
      <c r="Q357" t="s">
        <v>299</v>
      </c>
      <c r="R357" t="s">
        <v>300</v>
      </c>
      <c r="S357" t="s">
        <v>524</v>
      </c>
      <c r="T357">
        <v>3000</v>
      </c>
      <c r="U357" t="s">
        <v>42</v>
      </c>
      <c r="V357">
        <v>3821</v>
      </c>
      <c r="W357" t="s">
        <v>66</v>
      </c>
      <c r="X357">
        <v>0</v>
      </c>
      <c r="Y357" t="s">
        <v>44</v>
      </c>
      <c r="Z357">
        <v>0</v>
      </c>
      <c r="AB357" s="2">
        <f t="shared" si="15"/>
        <v>0</v>
      </c>
      <c r="AC357" s="2">
        <v>850588.4</v>
      </c>
      <c r="AD357">
        <v>0</v>
      </c>
      <c r="AE357">
        <v>0</v>
      </c>
      <c r="AF357">
        <v>0</v>
      </c>
      <c r="AG357">
        <v>0</v>
      </c>
      <c r="AH357">
        <v>0</v>
      </c>
      <c r="AI357" s="2">
        <f t="shared" si="16"/>
        <v>0</v>
      </c>
      <c r="AJ357" s="2">
        <f t="shared" si="17"/>
        <v>0</v>
      </c>
      <c r="AK357">
        <v>0</v>
      </c>
      <c r="AL357">
        <v>0</v>
      </c>
      <c r="AM357">
        <v>0</v>
      </c>
      <c r="AN357" s="2">
        <v>850588.4</v>
      </c>
      <c r="AO357" s="2">
        <v>-850588.4</v>
      </c>
    </row>
    <row r="358" spans="1:41" hidden="1" x14ac:dyDescent="0.3">
      <c r="A358" t="s">
        <v>45</v>
      </c>
      <c r="B358" t="s">
        <v>46</v>
      </c>
      <c r="C358">
        <v>1</v>
      </c>
      <c r="D358" t="s">
        <v>531</v>
      </c>
      <c r="E358">
        <v>1.3</v>
      </c>
      <c r="F358" t="s">
        <v>534</v>
      </c>
      <c r="G358" t="s">
        <v>32</v>
      </c>
      <c r="H358" t="s">
        <v>33</v>
      </c>
      <c r="I358" t="s">
        <v>100</v>
      </c>
      <c r="J358" t="s">
        <v>101</v>
      </c>
      <c r="K358" t="s">
        <v>287</v>
      </c>
      <c r="L358" t="s">
        <v>288</v>
      </c>
      <c r="M358">
        <v>5</v>
      </c>
      <c r="N358" t="s">
        <v>198</v>
      </c>
      <c r="O358">
        <v>5</v>
      </c>
      <c r="P358" t="s">
        <v>301</v>
      </c>
      <c r="Q358" t="s">
        <v>302</v>
      </c>
      <c r="R358" t="s">
        <v>303</v>
      </c>
      <c r="S358" t="s">
        <v>524</v>
      </c>
      <c r="T358">
        <v>3000</v>
      </c>
      <c r="U358" t="s">
        <v>42</v>
      </c>
      <c r="V358">
        <v>3821</v>
      </c>
      <c r="W358" t="s">
        <v>66</v>
      </c>
      <c r="X358">
        <v>0</v>
      </c>
      <c r="Y358" t="s">
        <v>44</v>
      </c>
      <c r="Z358" s="2">
        <v>450588.4</v>
      </c>
      <c r="AA358" s="2"/>
      <c r="AB358" s="2">
        <f t="shared" si="15"/>
        <v>450588.4</v>
      </c>
      <c r="AC358" s="2">
        <v>500000</v>
      </c>
      <c r="AD358" s="2">
        <v>434872.4</v>
      </c>
      <c r="AE358" s="2">
        <v>434872.4</v>
      </c>
      <c r="AF358" s="2">
        <v>335994</v>
      </c>
      <c r="AG358" s="2">
        <v>335994</v>
      </c>
      <c r="AH358" s="2">
        <v>335994</v>
      </c>
      <c r="AI358" s="2">
        <f t="shared" si="16"/>
        <v>15716</v>
      </c>
      <c r="AJ358" s="2">
        <f t="shared" si="17"/>
        <v>15716</v>
      </c>
      <c r="AK358">
        <v>0</v>
      </c>
      <c r="AL358" s="2">
        <v>350588.4</v>
      </c>
      <c r="AM358">
        <v>0</v>
      </c>
      <c r="AN358" s="2">
        <v>400000</v>
      </c>
      <c r="AO358" s="2">
        <v>-49411.6</v>
      </c>
    </row>
    <row r="359" spans="1:41" hidden="1" x14ac:dyDescent="0.3">
      <c r="A359" t="s">
        <v>45</v>
      </c>
      <c r="B359" t="s">
        <v>46</v>
      </c>
      <c r="C359">
        <v>1</v>
      </c>
      <c r="D359" t="s">
        <v>531</v>
      </c>
      <c r="E359">
        <v>1.3</v>
      </c>
      <c r="F359" t="s">
        <v>534</v>
      </c>
      <c r="G359" t="s">
        <v>32</v>
      </c>
      <c r="H359" t="s">
        <v>33</v>
      </c>
      <c r="I359" t="s">
        <v>100</v>
      </c>
      <c r="J359" t="s">
        <v>101</v>
      </c>
      <c r="K359" t="s">
        <v>287</v>
      </c>
      <c r="L359" t="s">
        <v>288</v>
      </c>
      <c r="M359">
        <v>5</v>
      </c>
      <c r="N359" t="s">
        <v>198</v>
      </c>
      <c r="O359">
        <v>5</v>
      </c>
      <c r="P359" t="s">
        <v>301</v>
      </c>
      <c r="Q359" t="s">
        <v>302</v>
      </c>
      <c r="R359" t="s">
        <v>303</v>
      </c>
      <c r="S359" t="s">
        <v>524</v>
      </c>
      <c r="T359">
        <v>3000</v>
      </c>
      <c r="U359" t="s">
        <v>42</v>
      </c>
      <c r="V359">
        <v>3821</v>
      </c>
      <c r="W359" t="s">
        <v>66</v>
      </c>
      <c r="X359">
        <v>32</v>
      </c>
      <c r="Y359" t="s">
        <v>304</v>
      </c>
      <c r="Z359" s="2">
        <v>750000</v>
      </c>
      <c r="AA359" s="2"/>
      <c r="AB359" s="2">
        <f t="shared" si="15"/>
        <v>750000</v>
      </c>
      <c r="AC359">
        <v>0</v>
      </c>
      <c r="AD359" s="2">
        <v>744778</v>
      </c>
      <c r="AE359">
        <v>0</v>
      </c>
      <c r="AF359">
        <v>0</v>
      </c>
      <c r="AG359">
        <v>0</v>
      </c>
      <c r="AH359">
        <v>0</v>
      </c>
      <c r="AI359" s="2">
        <f t="shared" si="16"/>
        <v>5222</v>
      </c>
      <c r="AJ359" s="2">
        <f t="shared" si="17"/>
        <v>750000</v>
      </c>
      <c r="AK359">
        <v>0</v>
      </c>
      <c r="AL359" s="2">
        <v>750000</v>
      </c>
      <c r="AM359">
        <v>0</v>
      </c>
      <c r="AN359">
        <v>0</v>
      </c>
      <c r="AO359" s="2">
        <v>750000</v>
      </c>
    </row>
    <row r="360" spans="1:41" hidden="1" x14ac:dyDescent="0.3">
      <c r="A360" t="s">
        <v>45</v>
      </c>
      <c r="B360" t="s">
        <v>46</v>
      </c>
      <c r="C360">
        <v>1</v>
      </c>
      <c r="D360" t="s">
        <v>531</v>
      </c>
      <c r="E360">
        <v>1.3</v>
      </c>
      <c r="F360" t="s">
        <v>534</v>
      </c>
      <c r="G360" t="s">
        <v>32</v>
      </c>
      <c r="H360" t="s">
        <v>33</v>
      </c>
      <c r="I360" t="s">
        <v>100</v>
      </c>
      <c r="J360" t="s">
        <v>101</v>
      </c>
      <c r="K360" t="s">
        <v>287</v>
      </c>
      <c r="L360" t="s">
        <v>288</v>
      </c>
      <c r="M360">
        <v>5</v>
      </c>
      <c r="N360" t="s">
        <v>198</v>
      </c>
      <c r="O360">
        <v>5</v>
      </c>
      <c r="P360" t="s">
        <v>301</v>
      </c>
      <c r="Q360" t="s">
        <v>302</v>
      </c>
      <c r="R360" t="s">
        <v>303</v>
      </c>
      <c r="S360" t="s">
        <v>524</v>
      </c>
      <c r="T360">
        <v>3000</v>
      </c>
      <c r="U360" t="s">
        <v>42</v>
      </c>
      <c r="V360">
        <v>3821</v>
      </c>
      <c r="W360" t="s">
        <v>66</v>
      </c>
      <c r="X360">
        <v>40</v>
      </c>
      <c r="Y360" t="s">
        <v>305</v>
      </c>
      <c r="Z360" s="2">
        <v>1000000</v>
      </c>
      <c r="AA360" s="2"/>
      <c r="AB360" s="2">
        <f t="shared" si="15"/>
        <v>1000000</v>
      </c>
      <c r="AC360">
        <v>0</v>
      </c>
      <c r="AD360">
        <v>0</v>
      </c>
      <c r="AE360">
        <v>0</v>
      </c>
      <c r="AF360">
        <v>0</v>
      </c>
      <c r="AG360">
        <v>0</v>
      </c>
      <c r="AH360">
        <v>0</v>
      </c>
      <c r="AI360" s="2">
        <f t="shared" si="16"/>
        <v>1000000</v>
      </c>
      <c r="AJ360" s="2">
        <f t="shared" si="17"/>
        <v>1000000</v>
      </c>
      <c r="AK360" s="2">
        <v>1000000</v>
      </c>
      <c r="AL360">
        <v>0</v>
      </c>
      <c r="AM360">
        <v>0</v>
      </c>
      <c r="AN360">
        <v>0</v>
      </c>
      <c r="AO360" s="2">
        <v>1000000</v>
      </c>
    </row>
    <row r="361" spans="1:41" hidden="1" x14ac:dyDescent="0.3">
      <c r="A361" t="s">
        <v>45</v>
      </c>
      <c r="B361" t="s">
        <v>46</v>
      </c>
      <c r="C361">
        <v>1</v>
      </c>
      <c r="D361" t="s">
        <v>531</v>
      </c>
      <c r="E361">
        <v>1.3</v>
      </c>
      <c r="F361" t="s">
        <v>534</v>
      </c>
      <c r="G361" t="s">
        <v>32</v>
      </c>
      <c r="H361" t="s">
        <v>33</v>
      </c>
      <c r="I361" t="s">
        <v>100</v>
      </c>
      <c r="J361" t="s">
        <v>101</v>
      </c>
      <c r="K361" t="s">
        <v>136</v>
      </c>
      <c r="L361" t="s">
        <v>137</v>
      </c>
      <c r="M361">
        <v>6</v>
      </c>
      <c r="N361" t="s">
        <v>38</v>
      </c>
      <c r="O361">
        <v>21</v>
      </c>
      <c r="P361" t="s">
        <v>316</v>
      </c>
      <c r="Q361" t="s">
        <v>139</v>
      </c>
      <c r="R361" t="s">
        <v>140</v>
      </c>
      <c r="S361" t="s">
        <v>524</v>
      </c>
      <c r="T361">
        <v>3000</v>
      </c>
      <c r="U361" t="s">
        <v>42</v>
      </c>
      <c r="V361">
        <v>3821</v>
      </c>
      <c r="W361" t="s">
        <v>66</v>
      </c>
      <c r="X361">
        <v>0</v>
      </c>
      <c r="Y361" t="s">
        <v>44</v>
      </c>
      <c r="Z361" s="2">
        <v>639567.19999999995</v>
      </c>
      <c r="AA361" s="2"/>
      <c r="AB361" s="2">
        <f t="shared" si="15"/>
        <v>639567.19999999995</v>
      </c>
      <c r="AC361" s="2">
        <v>639567.19999999995</v>
      </c>
      <c r="AD361" s="2">
        <v>514777.21</v>
      </c>
      <c r="AE361" s="2">
        <v>514777.21</v>
      </c>
      <c r="AF361" s="2">
        <v>514777.21</v>
      </c>
      <c r="AG361">
        <v>0</v>
      </c>
      <c r="AH361">
        <v>0</v>
      </c>
      <c r="AI361" s="2">
        <f t="shared" si="16"/>
        <v>124789.98999999993</v>
      </c>
      <c r="AJ361" s="2">
        <f t="shared" si="17"/>
        <v>124789.98999999993</v>
      </c>
      <c r="AK361">
        <v>0</v>
      </c>
      <c r="AL361">
        <v>0</v>
      </c>
      <c r="AM361">
        <v>0</v>
      </c>
      <c r="AN361">
        <v>0</v>
      </c>
      <c r="AO361">
        <v>0</v>
      </c>
    </row>
    <row r="362" spans="1:41" hidden="1" x14ac:dyDescent="0.3">
      <c r="A362" t="s">
        <v>45</v>
      </c>
      <c r="B362" t="s">
        <v>46</v>
      </c>
      <c r="C362">
        <v>1</v>
      </c>
      <c r="D362" t="s">
        <v>531</v>
      </c>
      <c r="E362">
        <v>1.3</v>
      </c>
      <c r="F362" t="s">
        <v>534</v>
      </c>
      <c r="G362" t="s">
        <v>32</v>
      </c>
      <c r="H362" t="s">
        <v>33</v>
      </c>
      <c r="I362" t="s">
        <v>240</v>
      </c>
      <c r="J362" t="s">
        <v>241</v>
      </c>
      <c r="K362" t="s">
        <v>78</v>
      </c>
      <c r="L362" t="s">
        <v>79</v>
      </c>
      <c r="M362">
        <v>1</v>
      </c>
      <c r="N362" t="s">
        <v>80</v>
      </c>
      <c r="O362">
        <v>7</v>
      </c>
      <c r="P362" t="s">
        <v>356</v>
      </c>
      <c r="Q362" t="s">
        <v>248</v>
      </c>
      <c r="R362" t="s">
        <v>249</v>
      </c>
      <c r="S362" t="s">
        <v>524</v>
      </c>
      <c r="T362">
        <v>3000</v>
      </c>
      <c r="U362" t="s">
        <v>42</v>
      </c>
      <c r="V362">
        <v>3821</v>
      </c>
      <c r="W362" t="s">
        <v>66</v>
      </c>
      <c r="X362">
        <v>0</v>
      </c>
      <c r="Y362" t="s">
        <v>44</v>
      </c>
      <c r="Z362" s="2">
        <v>145000</v>
      </c>
      <c r="AA362" s="2"/>
      <c r="AB362" s="2">
        <f t="shared" si="15"/>
        <v>145000</v>
      </c>
      <c r="AC362" s="2">
        <v>160000</v>
      </c>
      <c r="AD362" s="2">
        <v>14000.01</v>
      </c>
      <c r="AE362" s="2">
        <v>14000.01</v>
      </c>
      <c r="AF362" s="2">
        <v>14000.01</v>
      </c>
      <c r="AG362" s="2">
        <v>14000.01</v>
      </c>
      <c r="AH362" s="2">
        <v>14000.01</v>
      </c>
      <c r="AI362" s="2">
        <f t="shared" si="16"/>
        <v>130999.99</v>
      </c>
      <c r="AJ362" s="2">
        <f t="shared" si="17"/>
        <v>130999.99</v>
      </c>
      <c r="AK362">
        <v>0</v>
      </c>
      <c r="AL362">
        <v>0</v>
      </c>
      <c r="AM362">
        <v>0</v>
      </c>
      <c r="AN362" s="2">
        <v>15000</v>
      </c>
      <c r="AO362" s="2">
        <v>-15000</v>
      </c>
    </row>
    <row r="363" spans="1:41" hidden="1" x14ac:dyDescent="0.3">
      <c r="A363" t="s">
        <v>45</v>
      </c>
      <c r="B363" t="s">
        <v>46</v>
      </c>
      <c r="C363">
        <v>3</v>
      </c>
      <c r="D363" t="s">
        <v>533</v>
      </c>
      <c r="E363">
        <v>3.1</v>
      </c>
      <c r="F363" t="s">
        <v>542</v>
      </c>
      <c r="G363" t="s">
        <v>377</v>
      </c>
      <c r="H363" t="s">
        <v>378</v>
      </c>
      <c r="I363" t="s">
        <v>100</v>
      </c>
      <c r="J363" t="s">
        <v>101</v>
      </c>
      <c r="K363" t="s">
        <v>351</v>
      </c>
      <c r="L363" t="s">
        <v>352</v>
      </c>
      <c r="M363">
        <v>8</v>
      </c>
      <c r="N363" t="s">
        <v>379</v>
      </c>
      <c r="O363">
        <v>42</v>
      </c>
      <c r="P363" t="s">
        <v>385</v>
      </c>
      <c r="Q363" t="s">
        <v>386</v>
      </c>
      <c r="R363" t="s">
        <v>387</v>
      </c>
      <c r="S363" t="s">
        <v>524</v>
      </c>
      <c r="T363">
        <v>3000</v>
      </c>
      <c r="U363" t="s">
        <v>42</v>
      </c>
      <c r="V363">
        <v>3821</v>
      </c>
      <c r="W363" t="s">
        <v>66</v>
      </c>
      <c r="X363">
        <v>0</v>
      </c>
      <c r="Y363" t="s">
        <v>44</v>
      </c>
      <c r="Z363" s="2">
        <v>3758000</v>
      </c>
      <c r="AA363" s="2"/>
      <c r="AB363" s="2">
        <f t="shared" si="15"/>
        <v>3758000</v>
      </c>
      <c r="AC363" s="2">
        <v>500000</v>
      </c>
      <c r="AD363" s="2">
        <v>3723280</v>
      </c>
      <c r="AE363" s="2">
        <v>2702480</v>
      </c>
      <c r="AF363" s="2">
        <v>2552480</v>
      </c>
      <c r="AG363" s="2">
        <v>2552480</v>
      </c>
      <c r="AH363" s="2">
        <v>2552480</v>
      </c>
      <c r="AI363" s="2">
        <f t="shared" si="16"/>
        <v>34720</v>
      </c>
      <c r="AJ363" s="2">
        <f t="shared" si="17"/>
        <v>1055520</v>
      </c>
      <c r="AK363" s="2">
        <v>248640</v>
      </c>
      <c r="AL363" s="2">
        <v>3059360</v>
      </c>
      <c r="AM363">
        <v>0</v>
      </c>
      <c r="AN363" s="2">
        <v>50000</v>
      </c>
      <c r="AO363" s="2">
        <v>3258000</v>
      </c>
    </row>
    <row r="364" spans="1:41" hidden="1" x14ac:dyDescent="0.3">
      <c r="A364" t="s">
        <v>45</v>
      </c>
      <c r="B364" t="s">
        <v>46</v>
      </c>
      <c r="C364">
        <v>3</v>
      </c>
      <c r="D364" t="s">
        <v>533</v>
      </c>
      <c r="E364">
        <v>3.1</v>
      </c>
      <c r="F364" t="s">
        <v>542</v>
      </c>
      <c r="G364" t="s">
        <v>377</v>
      </c>
      <c r="H364" t="s">
        <v>378</v>
      </c>
      <c r="I364" t="s">
        <v>100</v>
      </c>
      <c r="J364" t="s">
        <v>101</v>
      </c>
      <c r="K364" t="s">
        <v>351</v>
      </c>
      <c r="L364" t="s">
        <v>352</v>
      </c>
      <c r="M364">
        <v>8</v>
      </c>
      <c r="N364" t="s">
        <v>379</v>
      </c>
      <c r="O364">
        <v>42</v>
      </c>
      <c r="P364" t="s">
        <v>385</v>
      </c>
      <c r="Q364" t="s">
        <v>386</v>
      </c>
      <c r="R364" t="s">
        <v>387</v>
      </c>
      <c r="S364" t="s">
        <v>524</v>
      </c>
      <c r="T364">
        <v>3000</v>
      </c>
      <c r="U364" t="s">
        <v>42</v>
      </c>
      <c r="V364">
        <v>3821</v>
      </c>
      <c r="W364" t="s">
        <v>66</v>
      </c>
      <c r="X364">
        <v>23</v>
      </c>
      <c r="Y364" t="s">
        <v>392</v>
      </c>
      <c r="Z364" s="2">
        <v>740080</v>
      </c>
      <c r="AA364" s="2"/>
      <c r="AB364" s="2">
        <f t="shared" si="15"/>
        <v>740080</v>
      </c>
      <c r="AC364" s="2">
        <v>500000</v>
      </c>
      <c r="AD364" s="2">
        <v>740080</v>
      </c>
      <c r="AE364" s="2">
        <v>740080</v>
      </c>
      <c r="AF364" s="2">
        <v>740080</v>
      </c>
      <c r="AG364" s="2">
        <v>740080</v>
      </c>
      <c r="AH364" s="2">
        <v>740080</v>
      </c>
      <c r="AI364" s="2">
        <f t="shared" si="16"/>
        <v>0</v>
      </c>
      <c r="AJ364" s="2">
        <f t="shared" si="17"/>
        <v>0</v>
      </c>
      <c r="AK364">
        <v>0</v>
      </c>
      <c r="AL364" s="2">
        <v>250000</v>
      </c>
      <c r="AM364">
        <v>0</v>
      </c>
      <c r="AN364" s="2">
        <v>9920</v>
      </c>
      <c r="AO364" s="2">
        <v>240080</v>
      </c>
    </row>
    <row r="365" spans="1:41" hidden="1" x14ac:dyDescent="0.3">
      <c r="A365" t="s">
        <v>45</v>
      </c>
      <c r="B365" t="s">
        <v>46</v>
      </c>
      <c r="C365">
        <v>3</v>
      </c>
      <c r="D365" t="s">
        <v>533</v>
      </c>
      <c r="E365">
        <v>3.1</v>
      </c>
      <c r="F365" t="s">
        <v>542</v>
      </c>
      <c r="G365" t="s">
        <v>377</v>
      </c>
      <c r="H365" t="s">
        <v>378</v>
      </c>
      <c r="I365" t="s">
        <v>100</v>
      </c>
      <c r="J365" t="s">
        <v>101</v>
      </c>
      <c r="K365" t="s">
        <v>351</v>
      </c>
      <c r="L365" t="s">
        <v>352</v>
      </c>
      <c r="M365">
        <v>8</v>
      </c>
      <c r="N365" t="s">
        <v>379</v>
      </c>
      <c r="O365">
        <v>42</v>
      </c>
      <c r="P365" t="s">
        <v>385</v>
      </c>
      <c r="Q365" t="s">
        <v>386</v>
      </c>
      <c r="R365" t="s">
        <v>387</v>
      </c>
      <c r="S365" t="s">
        <v>524</v>
      </c>
      <c r="T365">
        <v>3000</v>
      </c>
      <c r="U365" t="s">
        <v>42</v>
      </c>
      <c r="V365">
        <v>3821</v>
      </c>
      <c r="W365" t="s">
        <v>66</v>
      </c>
      <c r="X365">
        <v>24</v>
      </c>
      <c r="Y365" t="s">
        <v>393</v>
      </c>
      <c r="Z365" s="2">
        <v>640000</v>
      </c>
      <c r="AA365" s="2"/>
      <c r="AB365" s="2">
        <f t="shared" si="15"/>
        <v>640000</v>
      </c>
      <c r="AC365" s="2">
        <v>500000</v>
      </c>
      <c r="AD365" s="2">
        <v>640000</v>
      </c>
      <c r="AE365" s="2">
        <v>640000</v>
      </c>
      <c r="AF365" s="2">
        <v>640000</v>
      </c>
      <c r="AG365" s="2">
        <v>640000</v>
      </c>
      <c r="AH365" s="2">
        <v>640000</v>
      </c>
      <c r="AI365" s="2">
        <f t="shared" si="16"/>
        <v>0</v>
      </c>
      <c r="AJ365" s="2">
        <f t="shared" si="17"/>
        <v>0</v>
      </c>
      <c r="AK365">
        <v>0</v>
      </c>
      <c r="AL365" s="2">
        <v>150000</v>
      </c>
      <c r="AM365">
        <v>0</v>
      </c>
      <c r="AN365" s="2">
        <v>10000</v>
      </c>
      <c r="AO365" s="2">
        <v>140000</v>
      </c>
    </row>
    <row r="366" spans="1:41" hidden="1" x14ac:dyDescent="0.3">
      <c r="A366" t="s">
        <v>45</v>
      </c>
      <c r="B366" t="s">
        <v>46</v>
      </c>
      <c r="C366">
        <v>3</v>
      </c>
      <c r="D366" t="s">
        <v>533</v>
      </c>
      <c r="E366">
        <v>3.1</v>
      </c>
      <c r="F366" t="s">
        <v>542</v>
      </c>
      <c r="G366" t="s">
        <v>377</v>
      </c>
      <c r="H366" t="s">
        <v>378</v>
      </c>
      <c r="I366" t="s">
        <v>100</v>
      </c>
      <c r="J366" t="s">
        <v>101</v>
      </c>
      <c r="K366" t="s">
        <v>351</v>
      </c>
      <c r="L366" t="s">
        <v>352</v>
      </c>
      <c r="M366">
        <v>8</v>
      </c>
      <c r="N366" t="s">
        <v>379</v>
      </c>
      <c r="O366">
        <v>42</v>
      </c>
      <c r="P366" t="s">
        <v>385</v>
      </c>
      <c r="Q366" t="s">
        <v>386</v>
      </c>
      <c r="R366" t="s">
        <v>387</v>
      </c>
      <c r="S366" t="s">
        <v>524</v>
      </c>
      <c r="T366">
        <v>3000</v>
      </c>
      <c r="U366" t="s">
        <v>42</v>
      </c>
      <c r="V366">
        <v>3821</v>
      </c>
      <c r="W366" t="s">
        <v>66</v>
      </c>
      <c r="X366">
        <v>25</v>
      </c>
      <c r="Y366" t="s">
        <v>394</v>
      </c>
      <c r="Z366" s="2">
        <v>1287600</v>
      </c>
      <c r="AA366" s="2"/>
      <c r="AB366" s="2">
        <f t="shared" si="15"/>
        <v>1287600</v>
      </c>
      <c r="AC366" s="2">
        <v>615000</v>
      </c>
      <c r="AD366" s="2">
        <v>1287600</v>
      </c>
      <c r="AE366" s="2">
        <v>1287600</v>
      </c>
      <c r="AF366" s="2">
        <v>1287600</v>
      </c>
      <c r="AG366" s="2">
        <v>1287600</v>
      </c>
      <c r="AH366" s="2">
        <v>982520</v>
      </c>
      <c r="AI366" s="2">
        <f t="shared" si="16"/>
        <v>0</v>
      </c>
      <c r="AJ366" s="2">
        <f t="shared" si="17"/>
        <v>0</v>
      </c>
      <c r="AK366">
        <v>0</v>
      </c>
      <c r="AL366" s="2">
        <v>700000</v>
      </c>
      <c r="AM366">
        <v>0</v>
      </c>
      <c r="AN366" s="2">
        <v>27400</v>
      </c>
      <c r="AO366" s="2">
        <v>672600</v>
      </c>
    </row>
    <row r="367" spans="1:41" hidden="1" x14ac:dyDescent="0.3">
      <c r="A367" t="s">
        <v>45</v>
      </c>
      <c r="B367" t="s">
        <v>46</v>
      </c>
      <c r="C367">
        <v>3</v>
      </c>
      <c r="D367" t="s">
        <v>533</v>
      </c>
      <c r="E367">
        <v>3.1</v>
      </c>
      <c r="F367" t="s">
        <v>542</v>
      </c>
      <c r="G367" t="s">
        <v>377</v>
      </c>
      <c r="H367" t="s">
        <v>378</v>
      </c>
      <c r="I367" t="s">
        <v>100</v>
      </c>
      <c r="J367" t="s">
        <v>101</v>
      </c>
      <c r="K367" t="s">
        <v>351</v>
      </c>
      <c r="L367" t="s">
        <v>352</v>
      </c>
      <c r="M367">
        <v>8</v>
      </c>
      <c r="N367" t="s">
        <v>379</v>
      </c>
      <c r="O367">
        <v>42</v>
      </c>
      <c r="P367" t="s">
        <v>385</v>
      </c>
      <c r="Q367" t="s">
        <v>386</v>
      </c>
      <c r="R367" t="s">
        <v>387</v>
      </c>
      <c r="S367" t="s">
        <v>524</v>
      </c>
      <c r="T367">
        <v>3000</v>
      </c>
      <c r="U367" t="s">
        <v>42</v>
      </c>
      <c r="V367">
        <v>3821</v>
      </c>
      <c r="W367" t="s">
        <v>66</v>
      </c>
      <c r="X367">
        <v>26</v>
      </c>
      <c r="Y367" t="s">
        <v>395</v>
      </c>
      <c r="Z367">
        <v>0</v>
      </c>
      <c r="AB367" s="2">
        <f t="shared" si="15"/>
        <v>0</v>
      </c>
      <c r="AC367" s="2">
        <v>735000</v>
      </c>
      <c r="AD367">
        <v>0</v>
      </c>
      <c r="AE367">
        <v>0</v>
      </c>
      <c r="AF367">
        <v>0</v>
      </c>
      <c r="AG367">
        <v>0</v>
      </c>
      <c r="AH367">
        <v>0</v>
      </c>
      <c r="AI367" s="2">
        <f t="shared" si="16"/>
        <v>0</v>
      </c>
      <c r="AJ367" s="2">
        <f t="shared" si="17"/>
        <v>0</v>
      </c>
      <c r="AK367">
        <v>0</v>
      </c>
      <c r="AL367" s="2">
        <v>15000</v>
      </c>
      <c r="AM367">
        <v>0</v>
      </c>
      <c r="AN367" s="2">
        <v>750000</v>
      </c>
      <c r="AO367" s="2">
        <v>-735000</v>
      </c>
    </row>
    <row r="368" spans="1:41" hidden="1" x14ac:dyDescent="0.3">
      <c r="A368" t="s">
        <v>45</v>
      </c>
      <c r="B368" t="s">
        <v>46</v>
      </c>
      <c r="C368">
        <v>3</v>
      </c>
      <c r="D368" t="s">
        <v>533</v>
      </c>
      <c r="E368">
        <v>3.1</v>
      </c>
      <c r="F368" t="s">
        <v>542</v>
      </c>
      <c r="G368" t="s">
        <v>377</v>
      </c>
      <c r="H368" t="s">
        <v>378</v>
      </c>
      <c r="I368" t="s">
        <v>100</v>
      </c>
      <c r="J368" t="s">
        <v>101</v>
      </c>
      <c r="K368" t="s">
        <v>351</v>
      </c>
      <c r="L368" t="s">
        <v>352</v>
      </c>
      <c r="M368">
        <v>8</v>
      </c>
      <c r="N368" t="s">
        <v>379</v>
      </c>
      <c r="O368">
        <v>42</v>
      </c>
      <c r="P368" t="s">
        <v>385</v>
      </c>
      <c r="Q368" t="s">
        <v>386</v>
      </c>
      <c r="R368" t="s">
        <v>387</v>
      </c>
      <c r="S368" t="s">
        <v>524</v>
      </c>
      <c r="T368">
        <v>3000</v>
      </c>
      <c r="U368" t="s">
        <v>42</v>
      </c>
      <c r="V368">
        <v>3821</v>
      </c>
      <c r="W368" t="s">
        <v>66</v>
      </c>
      <c r="X368">
        <v>27</v>
      </c>
      <c r="Y368" t="s">
        <v>396</v>
      </c>
      <c r="Z368">
        <v>0</v>
      </c>
      <c r="AB368" s="2">
        <f t="shared" si="15"/>
        <v>0</v>
      </c>
      <c r="AC368" s="2">
        <v>450000</v>
      </c>
      <c r="AD368">
        <v>0</v>
      </c>
      <c r="AE368">
        <v>0</v>
      </c>
      <c r="AF368">
        <v>0</v>
      </c>
      <c r="AG368">
        <v>0</v>
      </c>
      <c r="AH368">
        <v>0</v>
      </c>
      <c r="AI368" s="2">
        <f t="shared" si="16"/>
        <v>0</v>
      </c>
      <c r="AJ368" s="2">
        <f t="shared" si="17"/>
        <v>0</v>
      </c>
      <c r="AK368">
        <v>0</v>
      </c>
      <c r="AL368">
        <v>0</v>
      </c>
      <c r="AM368">
        <v>0</v>
      </c>
      <c r="AN368" s="2">
        <v>450000</v>
      </c>
      <c r="AO368" s="2">
        <v>-450000</v>
      </c>
    </row>
    <row r="369" spans="1:41" hidden="1" x14ac:dyDescent="0.3">
      <c r="A369" t="s">
        <v>45</v>
      </c>
      <c r="B369" t="s">
        <v>46</v>
      </c>
      <c r="C369">
        <v>3</v>
      </c>
      <c r="D369" t="s">
        <v>533</v>
      </c>
      <c r="E369">
        <v>3.1</v>
      </c>
      <c r="F369" t="s">
        <v>542</v>
      </c>
      <c r="G369" t="s">
        <v>377</v>
      </c>
      <c r="H369" t="s">
        <v>378</v>
      </c>
      <c r="I369" t="s">
        <v>100</v>
      </c>
      <c r="J369" t="s">
        <v>101</v>
      </c>
      <c r="K369" t="s">
        <v>351</v>
      </c>
      <c r="L369" t="s">
        <v>352</v>
      </c>
      <c r="M369">
        <v>8</v>
      </c>
      <c r="N369" t="s">
        <v>379</v>
      </c>
      <c r="O369">
        <v>42</v>
      </c>
      <c r="P369" t="s">
        <v>385</v>
      </c>
      <c r="Q369" t="s">
        <v>386</v>
      </c>
      <c r="R369" t="s">
        <v>387</v>
      </c>
      <c r="S369" t="s">
        <v>524</v>
      </c>
      <c r="T369">
        <v>3000</v>
      </c>
      <c r="U369" t="s">
        <v>42</v>
      </c>
      <c r="V369">
        <v>3821</v>
      </c>
      <c r="W369" t="s">
        <v>66</v>
      </c>
      <c r="X369">
        <v>28</v>
      </c>
      <c r="Y369" t="s">
        <v>397</v>
      </c>
      <c r="Z369" s="2">
        <v>200000</v>
      </c>
      <c r="AA369" s="2"/>
      <c r="AB369" s="2">
        <f t="shared" si="15"/>
        <v>200000</v>
      </c>
      <c r="AC369" s="2">
        <v>200000</v>
      </c>
      <c r="AD369" s="2">
        <v>200000</v>
      </c>
      <c r="AE369" s="2">
        <v>200000</v>
      </c>
      <c r="AF369" s="2">
        <v>200000</v>
      </c>
      <c r="AG369" s="2">
        <v>200000</v>
      </c>
      <c r="AH369" s="2">
        <v>200000</v>
      </c>
      <c r="AI369" s="2">
        <f t="shared" si="16"/>
        <v>0</v>
      </c>
      <c r="AJ369" s="2">
        <f t="shared" si="17"/>
        <v>0</v>
      </c>
      <c r="AK369">
        <v>0</v>
      </c>
      <c r="AL369">
        <v>0</v>
      </c>
      <c r="AM369">
        <v>0</v>
      </c>
      <c r="AN369">
        <v>0</v>
      </c>
      <c r="AO369">
        <v>0</v>
      </c>
    </row>
    <row r="370" spans="1:41" hidden="1" x14ac:dyDescent="0.3">
      <c r="A370" t="s">
        <v>45</v>
      </c>
      <c r="B370" t="s">
        <v>46</v>
      </c>
      <c r="C370">
        <v>2</v>
      </c>
      <c r="D370" t="s">
        <v>532</v>
      </c>
      <c r="E370">
        <v>2.4</v>
      </c>
      <c r="F370" t="s">
        <v>539</v>
      </c>
      <c r="G370" t="s">
        <v>405</v>
      </c>
      <c r="H370" t="s">
        <v>406</v>
      </c>
      <c r="I370" t="s">
        <v>283</v>
      </c>
      <c r="J370" t="s">
        <v>284</v>
      </c>
      <c r="K370" t="s">
        <v>196</v>
      </c>
      <c r="L370" t="s">
        <v>197</v>
      </c>
      <c r="M370">
        <v>5</v>
      </c>
      <c r="N370" t="s">
        <v>198</v>
      </c>
      <c r="O370">
        <v>29</v>
      </c>
      <c r="P370" t="s">
        <v>407</v>
      </c>
      <c r="Q370" t="s">
        <v>408</v>
      </c>
      <c r="R370" t="s">
        <v>409</v>
      </c>
      <c r="S370" t="s">
        <v>524</v>
      </c>
      <c r="T370">
        <v>3000</v>
      </c>
      <c r="U370" t="s">
        <v>42</v>
      </c>
      <c r="V370">
        <v>3821</v>
      </c>
      <c r="W370" t="s">
        <v>66</v>
      </c>
      <c r="X370">
        <v>0</v>
      </c>
      <c r="Y370" t="s">
        <v>44</v>
      </c>
      <c r="Z370" s="2">
        <v>332000</v>
      </c>
      <c r="AA370" s="2"/>
      <c r="AB370" s="2">
        <f t="shared" si="15"/>
        <v>332000</v>
      </c>
      <c r="AC370" s="2">
        <v>400000</v>
      </c>
      <c r="AD370" s="2">
        <v>74611.199999999997</v>
      </c>
      <c r="AE370" s="2">
        <v>74611.199999999997</v>
      </c>
      <c r="AF370" s="2">
        <v>74611.199999999997</v>
      </c>
      <c r="AG370" s="2">
        <v>74611.199999999997</v>
      </c>
      <c r="AH370" s="2">
        <v>74611.199999999997</v>
      </c>
      <c r="AI370" s="2">
        <f t="shared" si="16"/>
        <v>257388.79999999999</v>
      </c>
      <c r="AJ370" s="2">
        <f t="shared" si="17"/>
        <v>257388.79999999999</v>
      </c>
      <c r="AK370">
        <v>0</v>
      </c>
      <c r="AL370">
        <v>0</v>
      </c>
      <c r="AM370">
        <v>0</v>
      </c>
      <c r="AN370" s="2">
        <v>68000</v>
      </c>
      <c r="AO370" s="2">
        <v>-68000</v>
      </c>
    </row>
    <row r="371" spans="1:41" hidden="1" x14ac:dyDescent="0.3">
      <c r="A371" t="s">
        <v>45</v>
      </c>
      <c r="B371" t="s">
        <v>46</v>
      </c>
      <c r="C371">
        <v>2</v>
      </c>
      <c r="D371" t="s">
        <v>532</v>
      </c>
      <c r="E371">
        <v>2.4</v>
      </c>
      <c r="F371" t="s">
        <v>539</v>
      </c>
      <c r="G371" t="s">
        <v>405</v>
      </c>
      <c r="H371" t="s">
        <v>406</v>
      </c>
      <c r="I371" t="s">
        <v>283</v>
      </c>
      <c r="J371" t="s">
        <v>284</v>
      </c>
      <c r="K371" t="s">
        <v>196</v>
      </c>
      <c r="L371" t="s">
        <v>197</v>
      </c>
      <c r="M371">
        <v>5</v>
      </c>
      <c r="N371" t="s">
        <v>198</v>
      </c>
      <c r="O371">
        <v>29</v>
      </c>
      <c r="P371" t="s">
        <v>407</v>
      </c>
      <c r="Q371" t="s">
        <v>408</v>
      </c>
      <c r="R371" t="s">
        <v>409</v>
      </c>
      <c r="S371" t="s">
        <v>524</v>
      </c>
      <c r="T371">
        <v>3000</v>
      </c>
      <c r="U371" t="s">
        <v>42</v>
      </c>
      <c r="V371">
        <v>3821</v>
      </c>
      <c r="W371" t="s">
        <v>66</v>
      </c>
      <c r="X371">
        <v>15</v>
      </c>
      <c r="Y371" t="s">
        <v>410</v>
      </c>
      <c r="Z371" s="2">
        <v>1500000</v>
      </c>
      <c r="AA371" s="2"/>
      <c r="AB371" s="2">
        <f t="shared" si="15"/>
        <v>1500000</v>
      </c>
      <c r="AC371" s="2">
        <v>1500000</v>
      </c>
      <c r="AD371" s="2">
        <v>1492920</v>
      </c>
      <c r="AE371" s="2">
        <v>1492920</v>
      </c>
      <c r="AF371" s="2">
        <v>1492920</v>
      </c>
      <c r="AG371" s="2">
        <v>1492920</v>
      </c>
      <c r="AH371" s="2">
        <v>1492920</v>
      </c>
      <c r="AI371" s="2">
        <f t="shared" si="16"/>
        <v>7080</v>
      </c>
      <c r="AJ371" s="2">
        <f t="shared" si="17"/>
        <v>7080</v>
      </c>
      <c r="AK371">
        <v>0</v>
      </c>
      <c r="AL371">
        <v>0</v>
      </c>
      <c r="AM371">
        <v>0</v>
      </c>
      <c r="AN371">
        <v>0</v>
      </c>
      <c r="AO371">
        <v>0</v>
      </c>
    </row>
    <row r="372" spans="1:41" hidden="1" x14ac:dyDescent="0.3">
      <c r="A372" t="s">
        <v>45</v>
      </c>
      <c r="B372" t="s">
        <v>46</v>
      </c>
      <c r="C372">
        <v>2</v>
      </c>
      <c r="D372" t="s">
        <v>532</v>
      </c>
      <c r="E372">
        <v>2.4</v>
      </c>
      <c r="F372" t="s">
        <v>539</v>
      </c>
      <c r="G372" t="s">
        <v>405</v>
      </c>
      <c r="H372" t="s">
        <v>406</v>
      </c>
      <c r="I372" t="s">
        <v>283</v>
      </c>
      <c r="J372" t="s">
        <v>284</v>
      </c>
      <c r="K372" t="s">
        <v>196</v>
      </c>
      <c r="L372" t="s">
        <v>197</v>
      </c>
      <c r="M372">
        <v>5</v>
      </c>
      <c r="N372" t="s">
        <v>198</v>
      </c>
      <c r="O372">
        <v>29</v>
      </c>
      <c r="P372" t="s">
        <v>407</v>
      </c>
      <c r="Q372" t="s">
        <v>408</v>
      </c>
      <c r="R372" t="s">
        <v>409</v>
      </c>
      <c r="S372" t="s">
        <v>524</v>
      </c>
      <c r="T372">
        <v>3000</v>
      </c>
      <c r="U372" t="s">
        <v>42</v>
      </c>
      <c r="V372">
        <v>3821</v>
      </c>
      <c r="W372" t="s">
        <v>66</v>
      </c>
      <c r="X372">
        <v>16</v>
      </c>
      <c r="Y372" t="s">
        <v>411</v>
      </c>
      <c r="Z372" s="2">
        <v>600000</v>
      </c>
      <c r="AA372" s="2"/>
      <c r="AB372" s="2">
        <f t="shared" si="15"/>
        <v>600000</v>
      </c>
      <c r="AC372" s="2">
        <v>600000</v>
      </c>
      <c r="AD372" s="2">
        <v>589860</v>
      </c>
      <c r="AE372" s="2">
        <v>589860</v>
      </c>
      <c r="AF372" s="2">
        <v>589860</v>
      </c>
      <c r="AG372" s="2">
        <v>589860</v>
      </c>
      <c r="AH372" s="2">
        <v>589860</v>
      </c>
      <c r="AI372" s="2">
        <f t="shared" si="16"/>
        <v>10140</v>
      </c>
      <c r="AJ372" s="2">
        <f t="shared" si="17"/>
        <v>10140</v>
      </c>
      <c r="AK372">
        <v>0</v>
      </c>
      <c r="AL372">
        <v>0</v>
      </c>
      <c r="AM372">
        <v>0</v>
      </c>
      <c r="AN372">
        <v>0</v>
      </c>
      <c r="AO372">
        <v>0</v>
      </c>
    </row>
    <row r="373" spans="1:41" hidden="1" x14ac:dyDescent="0.3">
      <c r="A373" t="s">
        <v>45</v>
      </c>
      <c r="B373" t="s">
        <v>46</v>
      </c>
      <c r="C373">
        <v>3</v>
      </c>
      <c r="D373" t="s">
        <v>533</v>
      </c>
      <c r="E373">
        <v>3.7</v>
      </c>
      <c r="F373" t="s">
        <v>420</v>
      </c>
      <c r="G373" t="s">
        <v>419</v>
      </c>
      <c r="H373" t="s">
        <v>420</v>
      </c>
      <c r="I373" t="s">
        <v>100</v>
      </c>
      <c r="J373" t="s">
        <v>101</v>
      </c>
      <c r="K373" t="s">
        <v>351</v>
      </c>
      <c r="L373" t="s">
        <v>352</v>
      </c>
      <c r="M373">
        <v>8</v>
      </c>
      <c r="N373" t="s">
        <v>379</v>
      </c>
      <c r="O373">
        <v>47</v>
      </c>
      <c r="P373" t="s">
        <v>421</v>
      </c>
      <c r="Q373" t="s">
        <v>422</v>
      </c>
      <c r="R373" t="s">
        <v>423</v>
      </c>
      <c r="S373" t="s">
        <v>524</v>
      </c>
      <c r="T373">
        <v>3000</v>
      </c>
      <c r="U373" t="s">
        <v>42</v>
      </c>
      <c r="V373">
        <v>3821</v>
      </c>
      <c r="W373" t="s">
        <v>66</v>
      </c>
      <c r="X373">
        <v>22</v>
      </c>
      <c r="Y373" t="s">
        <v>424</v>
      </c>
      <c r="Z373">
        <v>0</v>
      </c>
      <c r="AB373" s="2">
        <f t="shared" si="15"/>
        <v>0</v>
      </c>
      <c r="AC373" s="2">
        <v>700000</v>
      </c>
      <c r="AD373">
        <v>0</v>
      </c>
      <c r="AE373">
        <v>0</v>
      </c>
      <c r="AF373">
        <v>0</v>
      </c>
      <c r="AG373">
        <v>0</v>
      </c>
      <c r="AH373">
        <v>0</v>
      </c>
      <c r="AI373" s="2">
        <f t="shared" si="16"/>
        <v>0</v>
      </c>
      <c r="AJ373" s="2">
        <f t="shared" si="17"/>
        <v>0</v>
      </c>
      <c r="AK373">
        <v>0</v>
      </c>
      <c r="AL373">
        <v>0</v>
      </c>
      <c r="AM373">
        <v>0</v>
      </c>
      <c r="AN373" s="2">
        <v>700000</v>
      </c>
      <c r="AO373" s="2">
        <v>-700000</v>
      </c>
    </row>
    <row r="374" spans="1:41" hidden="1" x14ac:dyDescent="0.3">
      <c r="A374" t="s">
        <v>45</v>
      </c>
      <c r="B374" t="s">
        <v>46</v>
      </c>
      <c r="C374">
        <v>1</v>
      </c>
      <c r="D374" t="s">
        <v>531</v>
      </c>
      <c r="E374">
        <v>1.3</v>
      </c>
      <c r="F374" t="s">
        <v>534</v>
      </c>
      <c r="G374" t="s">
        <v>32</v>
      </c>
      <c r="H374" t="s">
        <v>33</v>
      </c>
      <c r="I374" t="s">
        <v>100</v>
      </c>
      <c r="J374" t="s">
        <v>101</v>
      </c>
      <c r="K374" t="s">
        <v>136</v>
      </c>
      <c r="L374" t="s">
        <v>137</v>
      </c>
      <c r="M374">
        <v>6</v>
      </c>
      <c r="N374" t="s">
        <v>38</v>
      </c>
      <c r="O374">
        <v>21</v>
      </c>
      <c r="P374" t="s">
        <v>316</v>
      </c>
      <c r="Q374" t="s">
        <v>139</v>
      </c>
      <c r="R374" t="s">
        <v>140</v>
      </c>
      <c r="S374" t="s">
        <v>524</v>
      </c>
      <c r="T374">
        <v>3000</v>
      </c>
      <c r="U374" t="s">
        <v>42</v>
      </c>
      <c r="V374">
        <v>3911</v>
      </c>
      <c r="W374" t="s">
        <v>325</v>
      </c>
      <c r="X374">
        <v>0</v>
      </c>
      <c r="Y374" t="s">
        <v>44</v>
      </c>
      <c r="Z374" s="2">
        <v>700000</v>
      </c>
      <c r="AA374" s="2"/>
      <c r="AB374" s="2">
        <f t="shared" si="15"/>
        <v>700000</v>
      </c>
      <c r="AC374" s="2">
        <v>700000</v>
      </c>
      <c r="AD374" s="2">
        <v>367530.06</v>
      </c>
      <c r="AE374" s="2">
        <v>367530.06</v>
      </c>
      <c r="AF374" s="2">
        <v>367530.06</v>
      </c>
      <c r="AG374" s="2">
        <v>367530.06</v>
      </c>
      <c r="AH374" s="2">
        <v>367530.06</v>
      </c>
      <c r="AI374" s="2">
        <f t="shared" si="16"/>
        <v>332469.94</v>
      </c>
      <c r="AJ374" s="2">
        <f t="shared" si="17"/>
        <v>332469.94</v>
      </c>
      <c r="AK374">
        <v>0</v>
      </c>
      <c r="AL374">
        <v>0</v>
      </c>
      <c r="AM374">
        <v>0</v>
      </c>
      <c r="AN374">
        <v>0</v>
      </c>
      <c r="AO374">
        <v>0</v>
      </c>
    </row>
    <row r="375" spans="1:41" hidden="1" x14ac:dyDescent="0.3">
      <c r="A375" t="s">
        <v>30</v>
      </c>
      <c r="B375" t="s">
        <v>31</v>
      </c>
      <c r="C375">
        <v>1</v>
      </c>
      <c r="D375" t="s">
        <v>531</v>
      </c>
      <c r="E375">
        <v>1.3</v>
      </c>
      <c r="F375" t="s">
        <v>534</v>
      </c>
      <c r="G375" t="s">
        <v>32</v>
      </c>
      <c r="H375" t="s">
        <v>33</v>
      </c>
      <c r="I375" t="s">
        <v>34</v>
      </c>
      <c r="J375" t="s">
        <v>35</v>
      </c>
      <c r="K375" t="s">
        <v>36</v>
      </c>
      <c r="L375" t="s">
        <v>37</v>
      </c>
      <c r="M375">
        <v>6</v>
      </c>
      <c r="N375" t="s">
        <v>38</v>
      </c>
      <c r="O375">
        <v>19</v>
      </c>
      <c r="P375" t="s">
        <v>39</v>
      </c>
      <c r="Q375" t="s">
        <v>40</v>
      </c>
      <c r="R375" t="s">
        <v>41</v>
      </c>
      <c r="S375" t="s">
        <v>524</v>
      </c>
      <c r="T375">
        <v>3000</v>
      </c>
      <c r="U375" t="s">
        <v>42</v>
      </c>
      <c r="V375">
        <v>3921</v>
      </c>
      <c r="W375" t="s">
        <v>43</v>
      </c>
      <c r="X375">
        <v>0</v>
      </c>
      <c r="Y375" t="s">
        <v>44</v>
      </c>
      <c r="Z375" s="2">
        <v>2676.88</v>
      </c>
      <c r="AA375" s="2"/>
      <c r="AB375" s="2">
        <f t="shared" si="15"/>
        <v>2676.88</v>
      </c>
      <c r="AC375">
        <v>0</v>
      </c>
      <c r="AD375" s="2">
        <v>2676.88</v>
      </c>
      <c r="AE375" s="2">
        <v>2676.88</v>
      </c>
      <c r="AF375" s="2">
        <v>2676.88</v>
      </c>
      <c r="AG375" s="2">
        <v>2676.88</v>
      </c>
      <c r="AH375" s="2">
        <v>2676.88</v>
      </c>
      <c r="AI375" s="2">
        <f t="shared" si="16"/>
        <v>0</v>
      </c>
      <c r="AJ375" s="2">
        <f t="shared" si="17"/>
        <v>0</v>
      </c>
      <c r="AK375" s="2">
        <v>2676.88</v>
      </c>
      <c r="AL375">
        <v>0</v>
      </c>
      <c r="AM375">
        <v>0</v>
      </c>
      <c r="AN375">
        <v>0</v>
      </c>
      <c r="AO375" s="2">
        <v>2676.88</v>
      </c>
    </row>
    <row r="376" spans="1:41" hidden="1" x14ac:dyDescent="0.3">
      <c r="A376" t="s">
        <v>465</v>
      </c>
      <c r="B376" t="s">
        <v>466</v>
      </c>
      <c r="C376">
        <v>1</v>
      </c>
      <c r="D376" t="s">
        <v>531</v>
      </c>
      <c r="E376">
        <v>1.3</v>
      </c>
      <c r="F376" t="s">
        <v>534</v>
      </c>
      <c r="G376" t="s">
        <v>32</v>
      </c>
      <c r="H376" t="s">
        <v>33</v>
      </c>
      <c r="I376" t="s">
        <v>34</v>
      </c>
      <c r="J376" t="s">
        <v>35</v>
      </c>
      <c r="K376" t="s">
        <v>36</v>
      </c>
      <c r="L376" t="s">
        <v>37</v>
      </c>
      <c r="M376">
        <v>6</v>
      </c>
      <c r="N376" t="s">
        <v>38</v>
      </c>
      <c r="O376">
        <v>19</v>
      </c>
      <c r="P376" t="s">
        <v>39</v>
      </c>
      <c r="Q376" t="s">
        <v>40</v>
      </c>
      <c r="R376" t="s">
        <v>41</v>
      </c>
      <c r="S376" t="s">
        <v>524</v>
      </c>
      <c r="T376">
        <v>3000</v>
      </c>
      <c r="U376" t="s">
        <v>42</v>
      </c>
      <c r="V376">
        <v>3921</v>
      </c>
      <c r="W376" t="s">
        <v>43</v>
      </c>
      <c r="X376">
        <v>0</v>
      </c>
      <c r="Y376" t="s">
        <v>44</v>
      </c>
      <c r="Z376" s="2">
        <v>1770.05</v>
      </c>
      <c r="AA376" s="2"/>
      <c r="AB376" s="2">
        <f t="shared" si="15"/>
        <v>1770.05</v>
      </c>
      <c r="AC376">
        <v>0</v>
      </c>
      <c r="AD376" s="2">
        <v>1770.05</v>
      </c>
      <c r="AE376" s="2">
        <v>1770.05</v>
      </c>
      <c r="AF376" s="2">
        <v>1770.05</v>
      </c>
      <c r="AG376" s="2">
        <v>1770.05</v>
      </c>
      <c r="AH376" s="2">
        <v>1770.05</v>
      </c>
      <c r="AI376" s="2">
        <f t="shared" si="16"/>
        <v>0</v>
      </c>
      <c r="AJ376" s="2">
        <f t="shared" si="17"/>
        <v>0</v>
      </c>
      <c r="AK376" s="2">
        <v>1770.05</v>
      </c>
      <c r="AL376">
        <v>0</v>
      </c>
      <c r="AM376">
        <v>0</v>
      </c>
      <c r="AN376">
        <v>0</v>
      </c>
      <c r="AO376" s="2">
        <v>1770.05</v>
      </c>
    </row>
    <row r="377" spans="1:41" hidden="1" x14ac:dyDescent="0.3">
      <c r="A377" t="s">
        <v>467</v>
      </c>
      <c r="B377" t="s">
        <v>468</v>
      </c>
      <c r="C377">
        <v>1</v>
      </c>
      <c r="D377" t="s">
        <v>531</v>
      </c>
      <c r="E377">
        <v>1.3</v>
      </c>
      <c r="F377" t="s">
        <v>534</v>
      </c>
      <c r="G377" t="s">
        <v>32</v>
      </c>
      <c r="H377" t="s">
        <v>33</v>
      </c>
      <c r="I377" t="s">
        <v>34</v>
      </c>
      <c r="J377" t="s">
        <v>35</v>
      </c>
      <c r="K377" t="s">
        <v>36</v>
      </c>
      <c r="L377" t="s">
        <v>37</v>
      </c>
      <c r="M377">
        <v>6</v>
      </c>
      <c r="N377" t="s">
        <v>38</v>
      </c>
      <c r="O377">
        <v>19</v>
      </c>
      <c r="P377" t="s">
        <v>39</v>
      </c>
      <c r="Q377" t="s">
        <v>40</v>
      </c>
      <c r="R377" t="s">
        <v>41</v>
      </c>
      <c r="S377" t="s">
        <v>524</v>
      </c>
      <c r="T377">
        <v>3000</v>
      </c>
      <c r="U377" t="s">
        <v>42</v>
      </c>
      <c r="V377">
        <v>3921</v>
      </c>
      <c r="W377" t="s">
        <v>43</v>
      </c>
      <c r="X377">
        <v>0</v>
      </c>
      <c r="Y377" t="s">
        <v>44</v>
      </c>
      <c r="Z377">
        <v>0</v>
      </c>
      <c r="AA377" s="3">
        <v>981350</v>
      </c>
      <c r="AB377" s="2">
        <f t="shared" si="15"/>
        <v>981350</v>
      </c>
      <c r="AC377">
        <v>0</v>
      </c>
      <c r="AD377" s="2">
        <v>980955.69</v>
      </c>
      <c r="AE377" s="2">
        <v>980955.69</v>
      </c>
      <c r="AF377" s="2">
        <v>980955.69</v>
      </c>
      <c r="AG377" s="2">
        <v>980955.69</v>
      </c>
      <c r="AH377">
        <v>0</v>
      </c>
      <c r="AI377" s="2">
        <f t="shared" si="16"/>
        <v>-980955.69</v>
      </c>
      <c r="AJ377" s="2">
        <f t="shared" si="17"/>
        <v>394.31000000005588</v>
      </c>
      <c r="AK377">
        <v>0</v>
      </c>
      <c r="AL377">
        <v>0</v>
      </c>
      <c r="AM377">
        <v>0</v>
      </c>
      <c r="AN377">
        <v>0</v>
      </c>
      <c r="AO377">
        <v>0</v>
      </c>
    </row>
    <row r="378" spans="1:41" hidden="1" x14ac:dyDescent="0.3">
      <c r="A378" t="s">
        <v>469</v>
      </c>
      <c r="B378" t="s">
        <v>470</v>
      </c>
      <c r="C378">
        <v>1</v>
      </c>
      <c r="D378" t="s">
        <v>531</v>
      </c>
      <c r="E378">
        <v>1.3</v>
      </c>
      <c r="F378" t="s">
        <v>534</v>
      </c>
      <c r="G378" t="s">
        <v>32</v>
      </c>
      <c r="H378" t="s">
        <v>33</v>
      </c>
      <c r="I378" t="s">
        <v>34</v>
      </c>
      <c r="J378" t="s">
        <v>35</v>
      </c>
      <c r="K378" t="s">
        <v>36</v>
      </c>
      <c r="L378" t="s">
        <v>37</v>
      </c>
      <c r="M378">
        <v>6</v>
      </c>
      <c r="N378" t="s">
        <v>38</v>
      </c>
      <c r="O378">
        <v>19</v>
      </c>
      <c r="P378" t="s">
        <v>39</v>
      </c>
      <c r="Q378" t="s">
        <v>40</v>
      </c>
      <c r="R378" t="s">
        <v>41</v>
      </c>
      <c r="S378" t="s">
        <v>524</v>
      </c>
      <c r="T378">
        <v>3000</v>
      </c>
      <c r="U378" t="s">
        <v>42</v>
      </c>
      <c r="V378">
        <v>3921</v>
      </c>
      <c r="W378" t="s">
        <v>43</v>
      </c>
      <c r="X378">
        <v>0</v>
      </c>
      <c r="Y378" t="s">
        <v>44</v>
      </c>
      <c r="Z378" s="2">
        <v>1135715.3</v>
      </c>
      <c r="AA378" s="2"/>
      <c r="AB378" s="2">
        <f t="shared" si="15"/>
        <v>1135715.3</v>
      </c>
      <c r="AC378">
        <v>0</v>
      </c>
      <c r="AD378" s="2">
        <v>1135715.3</v>
      </c>
      <c r="AE378" s="2">
        <v>1135715.3</v>
      </c>
      <c r="AF378" s="2">
        <v>1135715.3</v>
      </c>
      <c r="AG378" s="2">
        <v>1135715.3</v>
      </c>
      <c r="AH378" s="2">
        <v>1135715.3</v>
      </c>
      <c r="AI378" s="2">
        <f t="shared" si="16"/>
        <v>0</v>
      </c>
      <c r="AJ378" s="2">
        <f t="shared" si="17"/>
        <v>0</v>
      </c>
      <c r="AK378" s="2">
        <v>1135715.3</v>
      </c>
      <c r="AL378">
        <v>0</v>
      </c>
      <c r="AM378">
        <v>0</v>
      </c>
      <c r="AN378">
        <v>0</v>
      </c>
      <c r="AO378" s="2">
        <v>1135715.3</v>
      </c>
    </row>
    <row r="379" spans="1:41" hidden="1" x14ac:dyDescent="0.3">
      <c r="A379" t="s">
        <v>471</v>
      </c>
      <c r="B379" t="s">
        <v>472</v>
      </c>
      <c r="C379">
        <v>1</v>
      </c>
      <c r="D379" t="s">
        <v>531</v>
      </c>
      <c r="E379">
        <v>1.3</v>
      </c>
      <c r="F379" t="s">
        <v>534</v>
      </c>
      <c r="G379" t="s">
        <v>32</v>
      </c>
      <c r="H379" t="s">
        <v>33</v>
      </c>
      <c r="I379" t="s">
        <v>34</v>
      </c>
      <c r="J379" t="s">
        <v>35</v>
      </c>
      <c r="K379" t="s">
        <v>36</v>
      </c>
      <c r="L379" t="s">
        <v>37</v>
      </c>
      <c r="M379">
        <v>6</v>
      </c>
      <c r="N379" t="s">
        <v>38</v>
      </c>
      <c r="O379">
        <v>19</v>
      </c>
      <c r="P379" t="s">
        <v>39</v>
      </c>
      <c r="Q379" t="s">
        <v>40</v>
      </c>
      <c r="R379" t="s">
        <v>41</v>
      </c>
      <c r="S379" t="s">
        <v>524</v>
      </c>
      <c r="T379">
        <v>3000</v>
      </c>
      <c r="U379" t="s">
        <v>42</v>
      </c>
      <c r="V379">
        <v>3921</v>
      </c>
      <c r="W379" t="s">
        <v>43</v>
      </c>
      <c r="X379">
        <v>0</v>
      </c>
      <c r="Y379" t="s">
        <v>44</v>
      </c>
      <c r="Z379" s="2">
        <v>1000247.19</v>
      </c>
      <c r="AA379" s="2"/>
      <c r="AB379" s="2">
        <f t="shared" si="15"/>
        <v>1000247.19</v>
      </c>
      <c r="AC379">
        <v>0</v>
      </c>
      <c r="AD379" s="2">
        <v>1000247.19</v>
      </c>
      <c r="AE379" s="2">
        <v>1000247.19</v>
      </c>
      <c r="AF379" s="2">
        <v>1000247.19</v>
      </c>
      <c r="AG379" s="2">
        <v>1000247.19</v>
      </c>
      <c r="AH379" s="2">
        <v>1000247.19</v>
      </c>
      <c r="AI379" s="2">
        <f t="shared" si="16"/>
        <v>0</v>
      </c>
      <c r="AJ379" s="2">
        <f t="shared" si="17"/>
        <v>0</v>
      </c>
      <c r="AK379" s="2">
        <v>1000247.19</v>
      </c>
      <c r="AL379">
        <v>0</v>
      </c>
      <c r="AM379">
        <v>0</v>
      </c>
      <c r="AN379">
        <v>0</v>
      </c>
      <c r="AO379" s="2">
        <v>1000247.19</v>
      </c>
    </row>
    <row r="380" spans="1:41" hidden="1" x14ac:dyDescent="0.3">
      <c r="A380" t="s">
        <v>473</v>
      </c>
      <c r="B380" t="s">
        <v>474</v>
      </c>
      <c r="C380">
        <v>1</v>
      </c>
      <c r="D380" t="s">
        <v>531</v>
      </c>
      <c r="E380">
        <v>1.3</v>
      </c>
      <c r="F380" t="s">
        <v>534</v>
      </c>
      <c r="G380" t="s">
        <v>32</v>
      </c>
      <c r="H380" t="s">
        <v>33</v>
      </c>
      <c r="I380" t="s">
        <v>34</v>
      </c>
      <c r="J380" t="s">
        <v>35</v>
      </c>
      <c r="K380" t="s">
        <v>36</v>
      </c>
      <c r="L380" t="s">
        <v>37</v>
      </c>
      <c r="M380">
        <v>6</v>
      </c>
      <c r="N380" t="s">
        <v>38</v>
      </c>
      <c r="O380">
        <v>19</v>
      </c>
      <c r="P380" t="s">
        <v>39</v>
      </c>
      <c r="Q380" t="s">
        <v>40</v>
      </c>
      <c r="R380" t="s">
        <v>41</v>
      </c>
      <c r="S380" t="s">
        <v>524</v>
      </c>
      <c r="T380">
        <v>3000</v>
      </c>
      <c r="U380" t="s">
        <v>42</v>
      </c>
      <c r="V380">
        <v>3921</v>
      </c>
      <c r="W380" t="s">
        <v>43</v>
      </c>
      <c r="X380">
        <v>0</v>
      </c>
      <c r="Y380" t="s">
        <v>44</v>
      </c>
      <c r="Z380" s="2">
        <v>104076.75</v>
      </c>
      <c r="AA380" s="2"/>
      <c r="AB380" s="2">
        <f t="shared" si="15"/>
        <v>104076.75</v>
      </c>
      <c r="AC380">
        <v>0</v>
      </c>
      <c r="AD380" s="2">
        <v>104076.75</v>
      </c>
      <c r="AE380" s="2">
        <v>104076.75</v>
      </c>
      <c r="AF380" s="2">
        <v>104076.75</v>
      </c>
      <c r="AG380" s="2">
        <v>104076.75</v>
      </c>
      <c r="AH380" s="2">
        <v>104076.75</v>
      </c>
      <c r="AI380" s="2">
        <f t="shared" si="16"/>
        <v>0</v>
      </c>
      <c r="AJ380" s="2">
        <f t="shared" si="17"/>
        <v>0</v>
      </c>
      <c r="AK380" s="2">
        <v>104076.75</v>
      </c>
      <c r="AL380">
        <v>0</v>
      </c>
      <c r="AM380">
        <v>0</v>
      </c>
      <c r="AN380">
        <v>0</v>
      </c>
      <c r="AO380" s="2">
        <v>104076.75</v>
      </c>
    </row>
    <row r="381" spans="1:41" hidden="1" x14ac:dyDescent="0.3">
      <c r="A381" t="s">
        <v>475</v>
      </c>
      <c r="B381" t="s">
        <v>476</v>
      </c>
      <c r="C381">
        <v>1</v>
      </c>
      <c r="D381" t="s">
        <v>531</v>
      </c>
      <c r="E381">
        <v>1.3</v>
      </c>
      <c r="F381" t="s">
        <v>534</v>
      </c>
      <c r="G381" t="s">
        <v>32</v>
      </c>
      <c r="H381" t="s">
        <v>33</v>
      </c>
      <c r="I381" t="s">
        <v>34</v>
      </c>
      <c r="J381" t="s">
        <v>35</v>
      </c>
      <c r="K381" t="s">
        <v>36</v>
      </c>
      <c r="L381" t="s">
        <v>37</v>
      </c>
      <c r="M381">
        <v>6</v>
      </c>
      <c r="N381" t="s">
        <v>38</v>
      </c>
      <c r="O381">
        <v>19</v>
      </c>
      <c r="P381" t="s">
        <v>39</v>
      </c>
      <c r="Q381" t="s">
        <v>40</v>
      </c>
      <c r="R381" t="s">
        <v>41</v>
      </c>
      <c r="S381" t="s">
        <v>524</v>
      </c>
      <c r="T381">
        <v>3000</v>
      </c>
      <c r="U381" t="s">
        <v>42</v>
      </c>
      <c r="V381">
        <v>3921</v>
      </c>
      <c r="W381" t="s">
        <v>43</v>
      </c>
      <c r="X381">
        <v>0</v>
      </c>
      <c r="Y381" t="s">
        <v>44</v>
      </c>
      <c r="Z381" s="2">
        <v>2224784.9500000002</v>
      </c>
      <c r="AA381" s="2"/>
      <c r="AB381" s="2">
        <f t="shared" si="15"/>
        <v>2224784.9500000002</v>
      </c>
      <c r="AC381">
        <v>0</v>
      </c>
      <c r="AD381" s="2">
        <v>2224784.9500000002</v>
      </c>
      <c r="AE381" s="2">
        <v>2224784.9500000002</v>
      </c>
      <c r="AF381" s="2">
        <v>2224784.9500000002</v>
      </c>
      <c r="AG381" s="2">
        <v>2224784.9500000002</v>
      </c>
      <c r="AH381" s="2">
        <v>2224784.9500000002</v>
      </c>
      <c r="AI381" s="2">
        <f t="shared" si="16"/>
        <v>0</v>
      </c>
      <c r="AJ381" s="2">
        <f t="shared" si="17"/>
        <v>0</v>
      </c>
      <c r="AK381" s="2">
        <v>2224784.9500000002</v>
      </c>
      <c r="AL381">
        <v>0</v>
      </c>
      <c r="AM381">
        <v>0</v>
      </c>
      <c r="AN381">
        <v>0</v>
      </c>
      <c r="AO381" s="2">
        <v>2224784.9500000002</v>
      </c>
    </row>
    <row r="382" spans="1:41" hidden="1" x14ac:dyDescent="0.3">
      <c r="A382" t="s">
        <v>479</v>
      </c>
      <c r="B382" t="s">
        <v>480</v>
      </c>
      <c r="C382">
        <v>1</v>
      </c>
      <c r="D382" t="s">
        <v>531</v>
      </c>
      <c r="E382">
        <v>1.3</v>
      </c>
      <c r="F382" t="s">
        <v>534</v>
      </c>
      <c r="G382" t="s">
        <v>32</v>
      </c>
      <c r="H382" t="s">
        <v>33</v>
      </c>
      <c r="I382" t="s">
        <v>34</v>
      </c>
      <c r="J382" t="s">
        <v>35</v>
      </c>
      <c r="K382" t="s">
        <v>36</v>
      </c>
      <c r="L382" t="s">
        <v>37</v>
      </c>
      <c r="M382">
        <v>6</v>
      </c>
      <c r="N382" t="s">
        <v>38</v>
      </c>
      <c r="O382">
        <v>19</v>
      </c>
      <c r="P382" t="s">
        <v>39</v>
      </c>
      <c r="Q382" t="s">
        <v>40</v>
      </c>
      <c r="R382" t="s">
        <v>41</v>
      </c>
      <c r="S382" t="s">
        <v>524</v>
      </c>
      <c r="T382">
        <v>3000</v>
      </c>
      <c r="U382" t="s">
        <v>42</v>
      </c>
      <c r="V382">
        <v>3921</v>
      </c>
      <c r="W382" t="s">
        <v>43</v>
      </c>
      <c r="X382">
        <v>0</v>
      </c>
      <c r="Y382" t="s">
        <v>44</v>
      </c>
      <c r="Z382" s="2">
        <v>167669.15</v>
      </c>
      <c r="AA382" s="2"/>
      <c r="AB382" s="2">
        <f t="shared" si="15"/>
        <v>167669.15</v>
      </c>
      <c r="AC382">
        <v>0</v>
      </c>
      <c r="AD382" s="2">
        <v>167669.15</v>
      </c>
      <c r="AE382" s="2">
        <v>167669.15</v>
      </c>
      <c r="AF382" s="2">
        <v>167669.15</v>
      </c>
      <c r="AG382" s="2">
        <v>167669.15</v>
      </c>
      <c r="AH382" s="2">
        <v>167669.15</v>
      </c>
      <c r="AI382" s="2">
        <f t="shared" si="16"/>
        <v>0</v>
      </c>
      <c r="AJ382" s="2">
        <f t="shared" si="17"/>
        <v>0</v>
      </c>
      <c r="AK382" s="2">
        <v>167669.15</v>
      </c>
      <c r="AL382">
        <v>0</v>
      </c>
      <c r="AM382">
        <v>0</v>
      </c>
      <c r="AN382">
        <v>0</v>
      </c>
      <c r="AO382" s="2">
        <v>167669.15</v>
      </c>
    </row>
    <row r="383" spans="1:41" hidden="1" x14ac:dyDescent="0.3">
      <c r="A383" t="s">
        <v>481</v>
      </c>
      <c r="B383" t="s">
        <v>482</v>
      </c>
      <c r="C383">
        <v>1</v>
      </c>
      <c r="D383" t="s">
        <v>531</v>
      </c>
      <c r="E383">
        <v>1.3</v>
      </c>
      <c r="F383" t="s">
        <v>534</v>
      </c>
      <c r="G383" t="s">
        <v>32</v>
      </c>
      <c r="H383" t="s">
        <v>33</v>
      </c>
      <c r="I383" t="s">
        <v>34</v>
      </c>
      <c r="J383" t="s">
        <v>35</v>
      </c>
      <c r="K383" t="s">
        <v>36</v>
      </c>
      <c r="L383" t="s">
        <v>37</v>
      </c>
      <c r="M383">
        <v>6</v>
      </c>
      <c r="N383" t="s">
        <v>38</v>
      </c>
      <c r="O383">
        <v>19</v>
      </c>
      <c r="P383" t="s">
        <v>39</v>
      </c>
      <c r="Q383" t="s">
        <v>40</v>
      </c>
      <c r="R383" t="s">
        <v>41</v>
      </c>
      <c r="S383" t="s">
        <v>524</v>
      </c>
      <c r="T383">
        <v>3000</v>
      </c>
      <c r="U383" t="s">
        <v>42</v>
      </c>
      <c r="V383">
        <v>3921</v>
      </c>
      <c r="W383" t="s">
        <v>43</v>
      </c>
      <c r="X383">
        <v>0</v>
      </c>
      <c r="Y383" t="s">
        <v>44</v>
      </c>
      <c r="Z383" s="2">
        <v>7445.91</v>
      </c>
      <c r="AA383" s="2"/>
      <c r="AB383" s="2">
        <f t="shared" si="15"/>
        <v>7445.91</v>
      </c>
      <c r="AC383">
        <v>0</v>
      </c>
      <c r="AD383" s="2">
        <v>7445.91</v>
      </c>
      <c r="AE383" s="2">
        <v>7445.91</v>
      </c>
      <c r="AF383" s="2">
        <v>7445.91</v>
      </c>
      <c r="AG383" s="2">
        <v>7445.91</v>
      </c>
      <c r="AH383" s="2">
        <v>7445.91</v>
      </c>
      <c r="AI383" s="2">
        <f t="shared" si="16"/>
        <v>0</v>
      </c>
      <c r="AJ383" s="2">
        <f t="shared" si="17"/>
        <v>0</v>
      </c>
      <c r="AK383" s="2">
        <v>7445.91</v>
      </c>
      <c r="AL383">
        <v>0</v>
      </c>
      <c r="AM383">
        <v>0</v>
      </c>
      <c r="AN383">
        <v>0</v>
      </c>
      <c r="AO383" s="2">
        <v>7445.91</v>
      </c>
    </row>
    <row r="384" spans="1:41" hidden="1" x14ac:dyDescent="0.3">
      <c r="A384" t="s">
        <v>483</v>
      </c>
      <c r="B384" t="s">
        <v>484</v>
      </c>
      <c r="C384">
        <v>1</v>
      </c>
      <c r="D384" t="s">
        <v>531</v>
      </c>
      <c r="E384">
        <v>1.3</v>
      </c>
      <c r="F384" t="s">
        <v>534</v>
      </c>
      <c r="G384" t="s">
        <v>32</v>
      </c>
      <c r="H384" t="s">
        <v>33</v>
      </c>
      <c r="I384" t="s">
        <v>34</v>
      </c>
      <c r="J384" t="s">
        <v>35</v>
      </c>
      <c r="K384" t="s">
        <v>36</v>
      </c>
      <c r="L384" t="s">
        <v>37</v>
      </c>
      <c r="M384">
        <v>6</v>
      </c>
      <c r="N384" t="s">
        <v>38</v>
      </c>
      <c r="O384">
        <v>19</v>
      </c>
      <c r="P384" t="s">
        <v>39</v>
      </c>
      <c r="Q384" t="s">
        <v>40</v>
      </c>
      <c r="R384" t="s">
        <v>41</v>
      </c>
      <c r="S384" t="s">
        <v>524</v>
      </c>
      <c r="T384">
        <v>3000</v>
      </c>
      <c r="U384" t="s">
        <v>42</v>
      </c>
      <c r="V384">
        <v>3921</v>
      </c>
      <c r="W384" t="s">
        <v>43</v>
      </c>
      <c r="X384">
        <v>0</v>
      </c>
      <c r="Y384" t="s">
        <v>44</v>
      </c>
      <c r="Z384" s="2">
        <v>921278.58</v>
      </c>
      <c r="AA384" s="2"/>
      <c r="AB384" s="2">
        <f t="shared" si="15"/>
        <v>921278.58</v>
      </c>
      <c r="AC384">
        <v>0</v>
      </c>
      <c r="AD384" s="2">
        <v>921278.58</v>
      </c>
      <c r="AE384" s="2">
        <v>921278.58</v>
      </c>
      <c r="AF384" s="2">
        <v>921278.58</v>
      </c>
      <c r="AG384" s="2">
        <v>921278.58</v>
      </c>
      <c r="AH384" s="2">
        <v>921278.58</v>
      </c>
      <c r="AI384" s="2">
        <f t="shared" si="16"/>
        <v>0</v>
      </c>
      <c r="AJ384" s="2">
        <f t="shared" si="17"/>
        <v>0</v>
      </c>
      <c r="AK384" s="2">
        <v>921278.58</v>
      </c>
      <c r="AL384">
        <v>0</v>
      </c>
      <c r="AM384">
        <v>0</v>
      </c>
      <c r="AN384">
        <v>0</v>
      </c>
      <c r="AO384" s="2">
        <v>921278.58</v>
      </c>
    </row>
    <row r="385" spans="1:41" hidden="1" x14ac:dyDescent="0.3">
      <c r="A385" t="s">
        <v>485</v>
      </c>
      <c r="B385" t="s">
        <v>486</v>
      </c>
      <c r="C385">
        <v>1</v>
      </c>
      <c r="D385" t="s">
        <v>531</v>
      </c>
      <c r="E385">
        <v>1.3</v>
      </c>
      <c r="F385" t="s">
        <v>534</v>
      </c>
      <c r="G385" t="s">
        <v>32</v>
      </c>
      <c r="H385" t="s">
        <v>33</v>
      </c>
      <c r="I385" t="s">
        <v>34</v>
      </c>
      <c r="J385" t="s">
        <v>35</v>
      </c>
      <c r="K385" t="s">
        <v>36</v>
      </c>
      <c r="L385" t="s">
        <v>37</v>
      </c>
      <c r="M385">
        <v>6</v>
      </c>
      <c r="N385" t="s">
        <v>38</v>
      </c>
      <c r="O385">
        <v>19</v>
      </c>
      <c r="P385" t="s">
        <v>39</v>
      </c>
      <c r="Q385" t="s">
        <v>40</v>
      </c>
      <c r="R385" t="s">
        <v>41</v>
      </c>
      <c r="S385" t="s">
        <v>524</v>
      </c>
      <c r="T385">
        <v>3000</v>
      </c>
      <c r="U385" t="s">
        <v>42</v>
      </c>
      <c r="V385">
        <v>3921</v>
      </c>
      <c r="W385" t="s">
        <v>43</v>
      </c>
      <c r="X385">
        <v>0</v>
      </c>
      <c r="Y385" t="s">
        <v>44</v>
      </c>
      <c r="Z385" s="2">
        <v>38913</v>
      </c>
      <c r="AA385" s="2"/>
      <c r="AB385" s="2">
        <f t="shared" si="15"/>
        <v>38913</v>
      </c>
      <c r="AC385">
        <v>0</v>
      </c>
      <c r="AD385" s="2">
        <v>38913</v>
      </c>
      <c r="AE385" s="2">
        <v>38913</v>
      </c>
      <c r="AF385" s="2">
        <v>38913</v>
      </c>
      <c r="AG385" s="2">
        <v>38913</v>
      </c>
      <c r="AH385" s="2">
        <v>38913</v>
      </c>
      <c r="AI385" s="2">
        <f t="shared" si="16"/>
        <v>0</v>
      </c>
      <c r="AJ385" s="2">
        <f t="shared" si="17"/>
        <v>0</v>
      </c>
      <c r="AK385" s="2">
        <v>38913</v>
      </c>
      <c r="AL385">
        <v>0</v>
      </c>
      <c r="AM385">
        <v>0</v>
      </c>
      <c r="AN385">
        <v>0</v>
      </c>
      <c r="AO385" s="2">
        <v>38913</v>
      </c>
    </row>
    <row r="386" spans="1:41" hidden="1" x14ac:dyDescent="0.3">
      <c r="A386" t="s">
        <v>45</v>
      </c>
      <c r="B386" t="s">
        <v>46</v>
      </c>
      <c r="C386">
        <v>2</v>
      </c>
      <c r="D386" t="s">
        <v>532</v>
      </c>
      <c r="E386">
        <v>2.2000000000000002</v>
      </c>
      <c r="F386" t="s">
        <v>537</v>
      </c>
      <c r="G386" t="s">
        <v>74</v>
      </c>
      <c r="H386" t="s">
        <v>75</v>
      </c>
      <c r="I386" t="s">
        <v>100</v>
      </c>
      <c r="J386" t="s">
        <v>101</v>
      </c>
      <c r="K386" t="s">
        <v>102</v>
      </c>
      <c r="L386" t="s">
        <v>103</v>
      </c>
      <c r="M386">
        <v>2</v>
      </c>
      <c r="N386" t="s">
        <v>104</v>
      </c>
      <c r="O386">
        <v>36</v>
      </c>
      <c r="P386" t="s">
        <v>105</v>
      </c>
      <c r="Q386" t="s">
        <v>106</v>
      </c>
      <c r="R386" t="s">
        <v>107</v>
      </c>
      <c r="S386" t="s">
        <v>524</v>
      </c>
      <c r="T386">
        <v>3000</v>
      </c>
      <c r="U386" t="s">
        <v>42</v>
      </c>
      <c r="V386">
        <v>3922</v>
      </c>
      <c r="W386" t="s">
        <v>122</v>
      </c>
      <c r="X386">
        <v>0</v>
      </c>
      <c r="Y386" t="s">
        <v>44</v>
      </c>
      <c r="Z386" s="2">
        <v>9300000</v>
      </c>
      <c r="AA386" s="2"/>
      <c r="AB386" s="2">
        <f t="shared" ref="AB386:AB449" si="18">Z386+AA386</f>
        <v>9300000</v>
      </c>
      <c r="AC386" s="2">
        <v>7000000</v>
      </c>
      <c r="AD386" s="2">
        <v>7668267</v>
      </c>
      <c r="AE386" s="2">
        <v>7668267</v>
      </c>
      <c r="AF386" s="2">
        <v>7668267</v>
      </c>
      <c r="AG386" s="2">
        <v>7668267</v>
      </c>
      <c r="AH386" s="2">
        <v>7668267</v>
      </c>
      <c r="AI386" s="2">
        <f t="shared" ref="AI386:AI449" si="19">Z386-AD386</f>
        <v>1631733</v>
      </c>
      <c r="AJ386" s="2">
        <f t="shared" ref="AJ386:AJ449" si="20">AB386-AE386</f>
        <v>1631733</v>
      </c>
      <c r="AK386">
        <v>0</v>
      </c>
      <c r="AL386" s="2">
        <v>2300000</v>
      </c>
      <c r="AM386">
        <v>0</v>
      </c>
      <c r="AN386">
        <v>0</v>
      </c>
      <c r="AO386" s="2">
        <v>2300000</v>
      </c>
    </row>
    <row r="387" spans="1:41" hidden="1" x14ac:dyDescent="0.3">
      <c r="A387" t="s">
        <v>45</v>
      </c>
      <c r="B387" t="s">
        <v>46</v>
      </c>
      <c r="C387">
        <v>1</v>
      </c>
      <c r="D387" t="s">
        <v>531</v>
      </c>
      <c r="E387">
        <v>1.3</v>
      </c>
      <c r="F387" t="s">
        <v>534</v>
      </c>
      <c r="G387" t="s">
        <v>32</v>
      </c>
      <c r="H387" t="s">
        <v>33</v>
      </c>
      <c r="I387" t="s">
        <v>100</v>
      </c>
      <c r="J387" t="s">
        <v>101</v>
      </c>
      <c r="K387" t="s">
        <v>136</v>
      </c>
      <c r="L387" t="s">
        <v>137</v>
      </c>
      <c r="M387">
        <v>6</v>
      </c>
      <c r="N387" t="s">
        <v>38</v>
      </c>
      <c r="O387">
        <v>21</v>
      </c>
      <c r="P387" t="s">
        <v>316</v>
      </c>
      <c r="Q387" t="s">
        <v>139</v>
      </c>
      <c r="R387" t="s">
        <v>140</v>
      </c>
      <c r="S387" t="s">
        <v>524</v>
      </c>
      <c r="T387">
        <v>3000</v>
      </c>
      <c r="U387" t="s">
        <v>42</v>
      </c>
      <c r="V387">
        <v>3922</v>
      </c>
      <c r="W387" t="s">
        <v>122</v>
      </c>
      <c r="X387">
        <v>0</v>
      </c>
      <c r="Y387" t="s">
        <v>44</v>
      </c>
      <c r="Z387" s="2">
        <v>1300938.06</v>
      </c>
      <c r="AA387" s="2"/>
      <c r="AB387" s="2">
        <f t="shared" si="18"/>
        <v>1300938.06</v>
      </c>
      <c r="AC387" s="2">
        <v>1000000</v>
      </c>
      <c r="AD387" s="2">
        <v>1079476.99</v>
      </c>
      <c r="AE387" s="2">
        <v>1079476.99</v>
      </c>
      <c r="AF387" s="2">
        <v>508674.93</v>
      </c>
      <c r="AG387" s="2">
        <v>508674.93</v>
      </c>
      <c r="AH387" s="2">
        <v>508674.93</v>
      </c>
      <c r="AI387" s="2">
        <f t="shared" si="19"/>
        <v>221461.07000000007</v>
      </c>
      <c r="AJ387" s="2">
        <f t="shared" si="20"/>
        <v>221461.07000000007</v>
      </c>
      <c r="AK387" s="2">
        <v>295238.06</v>
      </c>
      <c r="AL387" s="2">
        <v>5700</v>
      </c>
      <c r="AM387">
        <v>0</v>
      </c>
      <c r="AN387">
        <v>0</v>
      </c>
      <c r="AO387" s="2">
        <v>300938.06</v>
      </c>
    </row>
    <row r="388" spans="1:41" hidden="1" x14ac:dyDescent="0.3">
      <c r="A388" t="s">
        <v>45</v>
      </c>
      <c r="B388" t="s">
        <v>46</v>
      </c>
      <c r="C388">
        <v>1</v>
      </c>
      <c r="D388" t="s">
        <v>531</v>
      </c>
      <c r="E388">
        <v>1.3</v>
      </c>
      <c r="F388" t="s">
        <v>534</v>
      </c>
      <c r="G388" t="s">
        <v>32</v>
      </c>
      <c r="H388" t="s">
        <v>33</v>
      </c>
      <c r="I388" t="s">
        <v>240</v>
      </c>
      <c r="J388" t="s">
        <v>241</v>
      </c>
      <c r="K388" t="s">
        <v>78</v>
      </c>
      <c r="L388" t="s">
        <v>79</v>
      </c>
      <c r="M388">
        <v>1</v>
      </c>
      <c r="N388" t="s">
        <v>80</v>
      </c>
      <c r="O388">
        <v>7</v>
      </c>
      <c r="P388" t="s">
        <v>356</v>
      </c>
      <c r="Q388" t="s">
        <v>248</v>
      </c>
      <c r="R388" t="s">
        <v>249</v>
      </c>
      <c r="S388" t="s">
        <v>524</v>
      </c>
      <c r="T388">
        <v>3000</v>
      </c>
      <c r="U388" t="s">
        <v>42</v>
      </c>
      <c r="V388">
        <v>3922</v>
      </c>
      <c r="W388" t="s">
        <v>122</v>
      </c>
      <c r="X388">
        <v>0</v>
      </c>
      <c r="Y388" t="s">
        <v>44</v>
      </c>
      <c r="Z388" s="2">
        <v>1600000</v>
      </c>
      <c r="AA388" s="2"/>
      <c r="AB388" s="2">
        <f t="shared" si="18"/>
        <v>1600000</v>
      </c>
      <c r="AC388" s="2">
        <v>500000</v>
      </c>
      <c r="AD388" s="2">
        <v>1156175.0900000001</v>
      </c>
      <c r="AE388" s="2">
        <v>1156175.0900000001</v>
      </c>
      <c r="AF388" s="2">
        <v>658193.85</v>
      </c>
      <c r="AG388" s="2">
        <v>170922.83</v>
      </c>
      <c r="AH388" s="2">
        <v>170922.83</v>
      </c>
      <c r="AI388" s="2">
        <f t="shared" si="19"/>
        <v>443824.90999999992</v>
      </c>
      <c r="AJ388" s="2">
        <f t="shared" si="20"/>
        <v>443824.90999999992</v>
      </c>
      <c r="AK388" s="2">
        <v>100000</v>
      </c>
      <c r="AL388" s="2">
        <v>1000000</v>
      </c>
      <c r="AM388">
        <v>0</v>
      </c>
      <c r="AN388">
        <v>0</v>
      </c>
      <c r="AO388" s="2">
        <v>1100000</v>
      </c>
    </row>
    <row r="389" spans="1:41" hidden="1" x14ac:dyDescent="0.3">
      <c r="A389" t="s">
        <v>45</v>
      </c>
      <c r="B389" t="s">
        <v>46</v>
      </c>
      <c r="C389">
        <v>1</v>
      </c>
      <c r="D389" t="s">
        <v>531</v>
      </c>
      <c r="E389">
        <v>1.7</v>
      </c>
      <c r="F389" t="s">
        <v>535</v>
      </c>
      <c r="G389" t="s">
        <v>220</v>
      </c>
      <c r="H389" t="s">
        <v>221</v>
      </c>
      <c r="I389" t="s">
        <v>49</v>
      </c>
      <c r="J389" t="s">
        <v>50</v>
      </c>
      <c r="K389" t="s">
        <v>222</v>
      </c>
      <c r="L389" t="s">
        <v>223</v>
      </c>
      <c r="M389">
        <v>7</v>
      </c>
      <c r="N389" t="s">
        <v>224</v>
      </c>
      <c r="O389">
        <v>40</v>
      </c>
      <c r="P389" t="s">
        <v>225</v>
      </c>
      <c r="Q389" t="s">
        <v>226</v>
      </c>
      <c r="R389" t="s">
        <v>227</v>
      </c>
      <c r="S389" t="s">
        <v>524</v>
      </c>
      <c r="T389">
        <v>3000</v>
      </c>
      <c r="U389" t="s">
        <v>42</v>
      </c>
      <c r="V389">
        <v>3941</v>
      </c>
      <c r="W389" t="s">
        <v>229</v>
      </c>
      <c r="X389">
        <v>0</v>
      </c>
      <c r="Y389" t="s">
        <v>44</v>
      </c>
      <c r="Z389" s="2">
        <v>95121</v>
      </c>
      <c r="AA389" s="2"/>
      <c r="AB389" s="2">
        <f t="shared" si="18"/>
        <v>95121</v>
      </c>
      <c r="AC389" s="2">
        <v>50000</v>
      </c>
      <c r="AD389">
        <v>0</v>
      </c>
      <c r="AE389">
        <v>0</v>
      </c>
      <c r="AF389">
        <v>0</v>
      </c>
      <c r="AG389">
        <v>0</v>
      </c>
      <c r="AH389">
        <v>0</v>
      </c>
      <c r="AI389" s="2">
        <f t="shared" si="19"/>
        <v>95121</v>
      </c>
      <c r="AJ389" s="2">
        <f t="shared" si="20"/>
        <v>95121</v>
      </c>
      <c r="AK389" s="2">
        <v>60121</v>
      </c>
      <c r="AL389">
        <v>0</v>
      </c>
      <c r="AM389">
        <v>0</v>
      </c>
      <c r="AN389" s="2">
        <v>15000</v>
      </c>
      <c r="AO389" s="2">
        <v>45121</v>
      </c>
    </row>
    <row r="390" spans="1:41" hidden="1" x14ac:dyDescent="0.3">
      <c r="A390" t="s">
        <v>45</v>
      </c>
      <c r="B390" t="s">
        <v>46</v>
      </c>
      <c r="C390">
        <v>1</v>
      </c>
      <c r="D390" t="s">
        <v>531</v>
      </c>
      <c r="E390">
        <v>1.3</v>
      </c>
      <c r="F390" t="s">
        <v>534</v>
      </c>
      <c r="G390" t="s">
        <v>32</v>
      </c>
      <c r="H390" t="s">
        <v>33</v>
      </c>
      <c r="I390" t="s">
        <v>34</v>
      </c>
      <c r="J390" t="s">
        <v>35</v>
      </c>
      <c r="K390" t="s">
        <v>36</v>
      </c>
      <c r="L390" t="s">
        <v>37</v>
      </c>
      <c r="M390">
        <v>6</v>
      </c>
      <c r="N390" t="s">
        <v>38</v>
      </c>
      <c r="O390">
        <v>19</v>
      </c>
      <c r="P390" t="s">
        <v>39</v>
      </c>
      <c r="Q390" t="s">
        <v>40</v>
      </c>
      <c r="R390" t="s">
        <v>41</v>
      </c>
      <c r="S390" t="s">
        <v>524</v>
      </c>
      <c r="T390">
        <v>3000</v>
      </c>
      <c r="U390" t="s">
        <v>42</v>
      </c>
      <c r="V390">
        <v>3941</v>
      </c>
      <c r="W390" t="s">
        <v>229</v>
      </c>
      <c r="X390">
        <v>0</v>
      </c>
      <c r="Y390" t="s">
        <v>44</v>
      </c>
      <c r="Z390" s="2">
        <v>1661937.89</v>
      </c>
      <c r="AA390" s="2"/>
      <c r="AB390" s="2">
        <f t="shared" si="18"/>
        <v>1661937.89</v>
      </c>
      <c r="AC390" s="2">
        <v>1661937.89</v>
      </c>
      <c r="AD390" s="2">
        <v>55672</v>
      </c>
      <c r="AE390" s="2">
        <v>55672</v>
      </c>
      <c r="AF390" s="2">
        <v>55672</v>
      </c>
      <c r="AG390" s="2">
        <v>55672</v>
      </c>
      <c r="AH390" s="2">
        <v>55671</v>
      </c>
      <c r="AI390" s="2">
        <f t="shared" si="19"/>
        <v>1606265.89</v>
      </c>
      <c r="AJ390" s="2">
        <f t="shared" si="20"/>
        <v>1606265.89</v>
      </c>
      <c r="AK390">
        <v>0</v>
      </c>
      <c r="AL390">
        <v>0</v>
      </c>
      <c r="AM390">
        <v>0</v>
      </c>
      <c r="AN390">
        <v>0</v>
      </c>
      <c r="AO390">
        <v>0</v>
      </c>
    </row>
    <row r="391" spans="1:41" hidden="1" x14ac:dyDescent="0.3">
      <c r="A391" t="s">
        <v>45</v>
      </c>
      <c r="B391" t="s">
        <v>46</v>
      </c>
      <c r="C391">
        <v>1</v>
      </c>
      <c r="D391" t="s">
        <v>531</v>
      </c>
      <c r="E391">
        <v>1.3</v>
      </c>
      <c r="F391" t="s">
        <v>534</v>
      </c>
      <c r="G391" t="s">
        <v>32</v>
      </c>
      <c r="H391" t="s">
        <v>33</v>
      </c>
      <c r="I391" t="s">
        <v>100</v>
      </c>
      <c r="J391" t="s">
        <v>101</v>
      </c>
      <c r="K391" t="s">
        <v>136</v>
      </c>
      <c r="L391" t="s">
        <v>137</v>
      </c>
      <c r="M391">
        <v>6</v>
      </c>
      <c r="N391" t="s">
        <v>38</v>
      </c>
      <c r="O391">
        <v>21</v>
      </c>
      <c r="P391" t="s">
        <v>316</v>
      </c>
      <c r="Q391" t="s">
        <v>139</v>
      </c>
      <c r="R391" t="s">
        <v>140</v>
      </c>
      <c r="S391" t="s">
        <v>524</v>
      </c>
      <c r="T391">
        <v>3000</v>
      </c>
      <c r="U391" t="s">
        <v>42</v>
      </c>
      <c r="V391">
        <v>3941</v>
      </c>
      <c r="W391" t="s">
        <v>229</v>
      </c>
      <c r="X391">
        <v>0</v>
      </c>
      <c r="Y391" t="s">
        <v>44</v>
      </c>
      <c r="Z391" s="2">
        <v>10270000</v>
      </c>
      <c r="AA391" s="2"/>
      <c r="AB391" s="2">
        <f t="shared" si="18"/>
        <v>10270000</v>
      </c>
      <c r="AC391" s="2">
        <v>10000000</v>
      </c>
      <c r="AD391" s="2">
        <v>9226735.0999999996</v>
      </c>
      <c r="AE391" s="2">
        <v>9226735.0999999996</v>
      </c>
      <c r="AF391" s="2">
        <v>9226735.0999999996</v>
      </c>
      <c r="AG391" s="2">
        <v>9226735.0999999996</v>
      </c>
      <c r="AH391" s="2">
        <v>9226735.0999999996</v>
      </c>
      <c r="AI391" s="2">
        <f t="shared" si="19"/>
        <v>1043264.9000000004</v>
      </c>
      <c r="AJ391" s="2">
        <f t="shared" si="20"/>
        <v>1043264.9000000004</v>
      </c>
      <c r="AK391">
        <v>0</v>
      </c>
      <c r="AL391" s="2">
        <v>270000</v>
      </c>
      <c r="AM391">
        <v>0</v>
      </c>
      <c r="AN391">
        <v>0</v>
      </c>
      <c r="AO391" s="2">
        <v>270000</v>
      </c>
    </row>
    <row r="392" spans="1:41" hidden="1" x14ac:dyDescent="0.3">
      <c r="A392" t="s">
        <v>45</v>
      </c>
      <c r="B392" t="s">
        <v>46</v>
      </c>
      <c r="C392">
        <v>1</v>
      </c>
      <c r="D392" t="s">
        <v>531</v>
      </c>
      <c r="E392">
        <v>1.3</v>
      </c>
      <c r="F392" t="s">
        <v>534</v>
      </c>
      <c r="G392" t="s">
        <v>32</v>
      </c>
      <c r="H392" t="s">
        <v>33</v>
      </c>
      <c r="I392" t="s">
        <v>34</v>
      </c>
      <c r="J392" t="s">
        <v>35</v>
      </c>
      <c r="K392" t="s">
        <v>36</v>
      </c>
      <c r="L392" t="s">
        <v>37</v>
      </c>
      <c r="M392">
        <v>6</v>
      </c>
      <c r="N392" t="s">
        <v>38</v>
      </c>
      <c r="O392">
        <v>20</v>
      </c>
      <c r="P392" t="s">
        <v>276</v>
      </c>
      <c r="Q392" t="s">
        <v>277</v>
      </c>
      <c r="R392" t="s">
        <v>278</v>
      </c>
      <c r="S392" t="s">
        <v>524</v>
      </c>
      <c r="T392">
        <v>3000</v>
      </c>
      <c r="U392" t="s">
        <v>42</v>
      </c>
      <c r="V392">
        <v>3942</v>
      </c>
      <c r="W392" t="s">
        <v>279</v>
      </c>
      <c r="X392">
        <v>0</v>
      </c>
      <c r="Y392" t="s">
        <v>44</v>
      </c>
      <c r="Z392" s="2">
        <v>450000</v>
      </c>
      <c r="AA392" s="2"/>
      <c r="AB392" s="2">
        <f t="shared" si="18"/>
        <v>450000</v>
      </c>
      <c r="AC392" s="2">
        <v>450000</v>
      </c>
      <c r="AD392" s="2">
        <v>242060.47</v>
      </c>
      <c r="AE392" s="2">
        <v>242060.47</v>
      </c>
      <c r="AF392" s="2">
        <v>242060.47</v>
      </c>
      <c r="AG392" s="2">
        <v>241698.78</v>
      </c>
      <c r="AH392" s="2">
        <v>241698.78</v>
      </c>
      <c r="AI392" s="2">
        <f t="shared" si="19"/>
        <v>207939.53</v>
      </c>
      <c r="AJ392" s="2">
        <f t="shared" si="20"/>
        <v>207939.53</v>
      </c>
      <c r="AK392">
        <v>0</v>
      </c>
      <c r="AL392">
        <v>0</v>
      </c>
      <c r="AM392">
        <v>0</v>
      </c>
      <c r="AN392">
        <v>0</v>
      </c>
      <c r="AO392">
        <v>0</v>
      </c>
    </row>
    <row r="393" spans="1:41" hidden="1" x14ac:dyDescent="0.3">
      <c r="A393" t="s">
        <v>45</v>
      </c>
      <c r="B393" t="s">
        <v>46</v>
      </c>
      <c r="C393">
        <v>1</v>
      </c>
      <c r="D393" t="s">
        <v>531</v>
      </c>
      <c r="E393">
        <v>1.3</v>
      </c>
      <c r="F393" t="s">
        <v>534</v>
      </c>
      <c r="G393" t="s">
        <v>32</v>
      </c>
      <c r="H393" t="s">
        <v>33</v>
      </c>
      <c r="I393" t="s">
        <v>34</v>
      </c>
      <c r="J393" t="s">
        <v>35</v>
      </c>
      <c r="K393" t="s">
        <v>36</v>
      </c>
      <c r="L393" t="s">
        <v>37</v>
      </c>
      <c r="M393">
        <v>6</v>
      </c>
      <c r="N393" t="s">
        <v>38</v>
      </c>
      <c r="O393">
        <v>20</v>
      </c>
      <c r="P393" t="s">
        <v>276</v>
      </c>
      <c r="Q393" t="s">
        <v>277</v>
      </c>
      <c r="R393" t="s">
        <v>278</v>
      </c>
      <c r="S393" t="s">
        <v>524</v>
      </c>
      <c r="T393">
        <v>3000</v>
      </c>
      <c r="U393" t="s">
        <v>42</v>
      </c>
      <c r="V393">
        <v>3951</v>
      </c>
      <c r="W393" t="s">
        <v>280</v>
      </c>
      <c r="X393">
        <v>0</v>
      </c>
      <c r="Y393" t="s">
        <v>44</v>
      </c>
      <c r="Z393" s="2">
        <v>300000</v>
      </c>
      <c r="AA393" s="2"/>
      <c r="AB393" s="2">
        <f t="shared" si="18"/>
        <v>300000</v>
      </c>
      <c r="AC393" s="2">
        <v>300000</v>
      </c>
      <c r="AD393">
        <v>0</v>
      </c>
      <c r="AE393">
        <v>0</v>
      </c>
      <c r="AF393">
        <v>0</v>
      </c>
      <c r="AG393">
        <v>0</v>
      </c>
      <c r="AH393">
        <v>0</v>
      </c>
      <c r="AI393" s="2">
        <f t="shared" si="19"/>
        <v>300000</v>
      </c>
      <c r="AJ393" s="2">
        <f t="shared" si="20"/>
        <v>300000</v>
      </c>
      <c r="AK393">
        <v>0</v>
      </c>
      <c r="AL393">
        <v>0</v>
      </c>
      <c r="AM393">
        <v>0</v>
      </c>
      <c r="AN393">
        <v>0</v>
      </c>
      <c r="AO393">
        <v>0</v>
      </c>
    </row>
    <row r="394" spans="1:41" hidden="1" x14ac:dyDescent="0.3">
      <c r="A394" t="s">
        <v>45</v>
      </c>
      <c r="B394" t="s">
        <v>46</v>
      </c>
      <c r="C394">
        <v>1</v>
      </c>
      <c r="D394" t="s">
        <v>531</v>
      </c>
      <c r="E394">
        <v>1.3</v>
      </c>
      <c r="F394" t="s">
        <v>534</v>
      </c>
      <c r="G394" t="s">
        <v>32</v>
      </c>
      <c r="H394" t="s">
        <v>33</v>
      </c>
      <c r="I394" t="s">
        <v>34</v>
      </c>
      <c r="J394" t="s">
        <v>35</v>
      </c>
      <c r="K394" t="s">
        <v>36</v>
      </c>
      <c r="L394" t="s">
        <v>37</v>
      </c>
      <c r="M394">
        <v>6</v>
      </c>
      <c r="N394" t="s">
        <v>38</v>
      </c>
      <c r="O394">
        <v>18</v>
      </c>
      <c r="P394" t="s">
        <v>252</v>
      </c>
      <c r="Q394" t="s">
        <v>253</v>
      </c>
      <c r="R394" t="s">
        <v>254</v>
      </c>
      <c r="S394" t="s">
        <v>524</v>
      </c>
      <c r="T394">
        <v>3000</v>
      </c>
      <c r="U394" t="s">
        <v>42</v>
      </c>
      <c r="V394">
        <v>3961</v>
      </c>
      <c r="W394" t="s">
        <v>266</v>
      </c>
      <c r="X394">
        <v>0</v>
      </c>
      <c r="Y394" t="s">
        <v>44</v>
      </c>
      <c r="Z394" s="2">
        <v>69639</v>
      </c>
      <c r="AA394" s="2"/>
      <c r="AB394" s="2">
        <f t="shared" si="18"/>
        <v>69639</v>
      </c>
      <c r="AC394" s="2">
        <v>18000</v>
      </c>
      <c r="AD394" s="2">
        <v>69637.899999999994</v>
      </c>
      <c r="AE394" s="2">
        <v>69637.899999999994</v>
      </c>
      <c r="AF394" s="2">
        <v>69637.899999999994</v>
      </c>
      <c r="AG394" s="2">
        <v>17830.400000000001</v>
      </c>
      <c r="AH394" s="2">
        <v>17830.400000000001</v>
      </c>
      <c r="AI394" s="2">
        <f t="shared" si="19"/>
        <v>1.1000000000058208</v>
      </c>
      <c r="AJ394" s="2">
        <f t="shared" si="20"/>
        <v>1.1000000000058208</v>
      </c>
      <c r="AK394">
        <v>0</v>
      </c>
      <c r="AL394" s="2">
        <v>51639</v>
      </c>
      <c r="AM394">
        <v>0</v>
      </c>
      <c r="AN394">
        <v>0</v>
      </c>
      <c r="AO394" s="2">
        <v>51639</v>
      </c>
    </row>
    <row r="395" spans="1:41" hidden="1" x14ac:dyDescent="0.3">
      <c r="A395" t="s">
        <v>45</v>
      </c>
      <c r="B395" t="s">
        <v>46</v>
      </c>
      <c r="C395">
        <v>1</v>
      </c>
      <c r="D395" t="s">
        <v>531</v>
      </c>
      <c r="E395">
        <v>1.7</v>
      </c>
      <c r="F395" t="s">
        <v>535</v>
      </c>
      <c r="G395" t="s">
        <v>220</v>
      </c>
      <c r="H395" t="s">
        <v>221</v>
      </c>
      <c r="I395" t="s">
        <v>49</v>
      </c>
      <c r="J395" t="s">
        <v>50</v>
      </c>
      <c r="K395" t="s">
        <v>222</v>
      </c>
      <c r="L395" t="s">
        <v>223</v>
      </c>
      <c r="M395">
        <v>7</v>
      </c>
      <c r="N395" t="s">
        <v>224</v>
      </c>
      <c r="O395">
        <v>41</v>
      </c>
      <c r="P395" t="s">
        <v>230</v>
      </c>
      <c r="Q395" t="s">
        <v>226</v>
      </c>
      <c r="R395" t="s">
        <v>227</v>
      </c>
      <c r="S395" t="s">
        <v>524</v>
      </c>
      <c r="T395">
        <v>3000</v>
      </c>
      <c r="U395" t="s">
        <v>42</v>
      </c>
      <c r="V395">
        <v>3962</v>
      </c>
      <c r="W395" t="s">
        <v>236</v>
      </c>
      <c r="X395">
        <v>0</v>
      </c>
      <c r="Y395" t="s">
        <v>44</v>
      </c>
      <c r="Z395" s="2">
        <v>118724</v>
      </c>
      <c r="AA395" s="2"/>
      <c r="AB395" s="2">
        <f t="shared" si="18"/>
        <v>118724</v>
      </c>
      <c r="AC395" s="2">
        <v>120000</v>
      </c>
      <c r="AD395" s="2">
        <v>48702.36</v>
      </c>
      <c r="AE395" s="2">
        <v>48702.36</v>
      </c>
      <c r="AF395" s="2">
        <v>27189</v>
      </c>
      <c r="AG395" s="2">
        <v>27189</v>
      </c>
      <c r="AH395" s="2">
        <v>27189</v>
      </c>
      <c r="AI395" s="2">
        <f t="shared" si="19"/>
        <v>70021.64</v>
      </c>
      <c r="AJ395" s="2">
        <f t="shared" si="20"/>
        <v>70021.64</v>
      </c>
      <c r="AK395">
        <v>0</v>
      </c>
      <c r="AL395">
        <v>0</v>
      </c>
      <c r="AM395">
        <v>0</v>
      </c>
      <c r="AN395" s="2">
        <v>1276</v>
      </c>
      <c r="AO395" s="2">
        <v>-1276</v>
      </c>
    </row>
    <row r="396" spans="1:41" hidden="1" x14ac:dyDescent="0.3">
      <c r="A396" t="s">
        <v>45</v>
      </c>
      <c r="B396" t="s">
        <v>46</v>
      </c>
      <c r="C396">
        <v>1</v>
      </c>
      <c r="D396" t="s">
        <v>531</v>
      </c>
      <c r="E396">
        <v>1.3</v>
      </c>
      <c r="F396" t="s">
        <v>534</v>
      </c>
      <c r="G396" t="s">
        <v>32</v>
      </c>
      <c r="H396" t="s">
        <v>33</v>
      </c>
      <c r="I396" t="s">
        <v>100</v>
      </c>
      <c r="J396" t="s">
        <v>101</v>
      </c>
      <c r="K396" t="s">
        <v>136</v>
      </c>
      <c r="L396" t="s">
        <v>137</v>
      </c>
      <c r="M396">
        <v>6</v>
      </c>
      <c r="N396" t="s">
        <v>38</v>
      </c>
      <c r="O396">
        <v>21</v>
      </c>
      <c r="P396" t="s">
        <v>316</v>
      </c>
      <c r="Q396" t="s">
        <v>139</v>
      </c>
      <c r="R396" t="s">
        <v>140</v>
      </c>
      <c r="S396" t="s">
        <v>524</v>
      </c>
      <c r="T396">
        <v>3000</v>
      </c>
      <c r="U396" t="s">
        <v>42</v>
      </c>
      <c r="V396">
        <v>3962</v>
      </c>
      <c r="W396" t="s">
        <v>236</v>
      </c>
      <c r="X396">
        <v>0</v>
      </c>
      <c r="Y396" t="s">
        <v>44</v>
      </c>
      <c r="Z396" s="2">
        <v>100000</v>
      </c>
      <c r="AA396" s="2"/>
      <c r="AB396" s="2">
        <f t="shared" si="18"/>
        <v>100000</v>
      </c>
      <c r="AC396" s="2">
        <v>100000</v>
      </c>
      <c r="AD396" s="2">
        <v>69883.8</v>
      </c>
      <c r="AE396" s="2">
        <v>69883.8</v>
      </c>
      <c r="AF396" s="2">
        <v>69883.8</v>
      </c>
      <c r="AG396" s="2">
        <v>69883.8</v>
      </c>
      <c r="AH396" s="2">
        <v>69883.8</v>
      </c>
      <c r="AI396" s="2">
        <f t="shared" si="19"/>
        <v>30116.199999999997</v>
      </c>
      <c r="AJ396" s="2">
        <f t="shared" si="20"/>
        <v>30116.199999999997</v>
      </c>
      <c r="AK396">
        <v>0</v>
      </c>
      <c r="AL396">
        <v>0</v>
      </c>
      <c r="AM396">
        <v>0</v>
      </c>
      <c r="AN396">
        <v>0</v>
      </c>
      <c r="AO396">
        <v>0</v>
      </c>
    </row>
    <row r="397" spans="1:41" hidden="1" x14ac:dyDescent="0.3">
      <c r="A397" t="s">
        <v>45</v>
      </c>
      <c r="B397" t="s">
        <v>46</v>
      </c>
      <c r="C397">
        <v>2</v>
      </c>
      <c r="D397" t="s">
        <v>532</v>
      </c>
      <c r="E397">
        <v>2.7</v>
      </c>
      <c r="F397" t="s">
        <v>189</v>
      </c>
      <c r="G397" t="s">
        <v>188</v>
      </c>
      <c r="H397" t="s">
        <v>189</v>
      </c>
      <c r="I397" t="s">
        <v>49</v>
      </c>
      <c r="J397" t="s">
        <v>50</v>
      </c>
      <c r="K397" t="s">
        <v>190</v>
      </c>
      <c r="L397" t="s">
        <v>191</v>
      </c>
      <c r="M397">
        <v>1</v>
      </c>
      <c r="N397" t="s">
        <v>80</v>
      </c>
      <c r="O397">
        <v>54</v>
      </c>
      <c r="P397" t="s">
        <v>192</v>
      </c>
      <c r="Q397" t="s">
        <v>193</v>
      </c>
      <c r="R397" t="s">
        <v>194</v>
      </c>
      <c r="S397" t="s">
        <v>524</v>
      </c>
      <c r="T397">
        <v>4000</v>
      </c>
      <c r="U397" t="s">
        <v>85</v>
      </c>
      <c r="V397">
        <v>4211</v>
      </c>
      <c r="W397" t="s">
        <v>195</v>
      </c>
      <c r="X397">
        <v>0</v>
      </c>
      <c r="Y397" t="s">
        <v>44</v>
      </c>
      <c r="Z397" s="2">
        <v>14778438.16</v>
      </c>
      <c r="AA397" s="2"/>
      <c r="AB397" s="2">
        <f t="shared" si="18"/>
        <v>14778438.16</v>
      </c>
      <c r="AC397" s="2">
        <v>12778438.16</v>
      </c>
      <c r="AD397" s="2">
        <v>7097431.6500000004</v>
      </c>
      <c r="AE397" s="2">
        <v>7097431.6500000004</v>
      </c>
      <c r="AF397" s="2">
        <v>7097431.6500000004</v>
      </c>
      <c r="AG397" s="2">
        <v>7097431.6500000004</v>
      </c>
      <c r="AH397" s="2">
        <v>7097431.6500000004</v>
      </c>
      <c r="AI397" s="2">
        <f t="shared" si="19"/>
        <v>7681006.5099999998</v>
      </c>
      <c r="AJ397" s="2">
        <f t="shared" si="20"/>
        <v>7681006.5099999998</v>
      </c>
      <c r="AK397" s="2">
        <v>2000000</v>
      </c>
      <c r="AL397">
        <v>0</v>
      </c>
      <c r="AM397">
        <v>0</v>
      </c>
      <c r="AN397">
        <v>0</v>
      </c>
      <c r="AO397" s="2">
        <v>2000000</v>
      </c>
    </row>
    <row r="398" spans="1:41" hidden="1" x14ac:dyDescent="0.3">
      <c r="A398" t="s">
        <v>45</v>
      </c>
      <c r="B398" t="s">
        <v>46</v>
      </c>
      <c r="C398">
        <v>2</v>
      </c>
      <c r="D398" t="s">
        <v>532</v>
      </c>
      <c r="E398">
        <v>2.7</v>
      </c>
      <c r="F398" t="s">
        <v>189</v>
      </c>
      <c r="G398" t="s">
        <v>188</v>
      </c>
      <c r="H398" t="s">
        <v>189</v>
      </c>
      <c r="I398" t="s">
        <v>100</v>
      </c>
      <c r="J398" t="s">
        <v>101</v>
      </c>
      <c r="K398" t="s">
        <v>211</v>
      </c>
      <c r="L398" t="s">
        <v>212</v>
      </c>
      <c r="M398">
        <v>4</v>
      </c>
      <c r="N398" t="s">
        <v>53</v>
      </c>
      <c r="O398">
        <v>48</v>
      </c>
      <c r="P398" t="s">
        <v>213</v>
      </c>
      <c r="Q398" t="s">
        <v>214</v>
      </c>
      <c r="R398" t="s">
        <v>215</v>
      </c>
      <c r="S398" t="s">
        <v>524</v>
      </c>
      <c r="T398">
        <v>4000</v>
      </c>
      <c r="U398" t="s">
        <v>85</v>
      </c>
      <c r="V398">
        <v>4211</v>
      </c>
      <c r="W398" t="s">
        <v>195</v>
      </c>
      <c r="X398">
        <v>0</v>
      </c>
      <c r="Y398" t="s">
        <v>44</v>
      </c>
      <c r="Z398" s="2">
        <v>199200</v>
      </c>
      <c r="AA398" s="2"/>
      <c r="AB398" s="2">
        <f t="shared" si="18"/>
        <v>199200</v>
      </c>
      <c r="AC398" s="2">
        <v>199200</v>
      </c>
      <c r="AD398">
        <v>0</v>
      </c>
      <c r="AE398">
        <v>0</v>
      </c>
      <c r="AF398">
        <v>0</v>
      </c>
      <c r="AG398">
        <v>0</v>
      </c>
      <c r="AH398">
        <v>0</v>
      </c>
      <c r="AI398" s="2">
        <f t="shared" si="19"/>
        <v>199200</v>
      </c>
      <c r="AJ398" s="2">
        <f t="shared" si="20"/>
        <v>199200</v>
      </c>
      <c r="AK398">
        <v>0</v>
      </c>
      <c r="AL398">
        <v>0</v>
      </c>
      <c r="AM398">
        <v>0</v>
      </c>
      <c r="AN398">
        <v>0</v>
      </c>
      <c r="AO398">
        <v>0</v>
      </c>
    </row>
    <row r="399" spans="1:41" hidden="1" x14ac:dyDescent="0.3">
      <c r="A399" t="s">
        <v>45</v>
      </c>
      <c r="B399" t="s">
        <v>46</v>
      </c>
      <c r="C399">
        <v>1</v>
      </c>
      <c r="D399" t="s">
        <v>531</v>
      </c>
      <c r="E399">
        <v>1.3</v>
      </c>
      <c r="F399" t="s">
        <v>534</v>
      </c>
      <c r="G399" t="s">
        <v>32</v>
      </c>
      <c r="H399" t="s">
        <v>33</v>
      </c>
      <c r="I399" t="s">
        <v>34</v>
      </c>
      <c r="J399" t="s">
        <v>35</v>
      </c>
      <c r="K399" t="s">
        <v>36</v>
      </c>
      <c r="L399" t="s">
        <v>37</v>
      </c>
      <c r="M399">
        <v>6</v>
      </c>
      <c r="N399" t="s">
        <v>38</v>
      </c>
      <c r="O399">
        <v>19</v>
      </c>
      <c r="P399" t="s">
        <v>39</v>
      </c>
      <c r="Q399" t="s">
        <v>40</v>
      </c>
      <c r="R399" t="s">
        <v>41</v>
      </c>
      <c r="S399" t="s">
        <v>524</v>
      </c>
      <c r="T399">
        <v>4000</v>
      </c>
      <c r="U399" t="s">
        <v>85</v>
      </c>
      <c r="V399">
        <v>4211</v>
      </c>
      <c r="W399" t="s">
        <v>195</v>
      </c>
      <c r="X399">
        <v>0</v>
      </c>
      <c r="Y399" t="s">
        <v>44</v>
      </c>
      <c r="Z399" s="2">
        <v>2200000</v>
      </c>
      <c r="AA399" s="2"/>
      <c r="AB399" s="2">
        <f t="shared" si="18"/>
        <v>2200000</v>
      </c>
      <c r="AC399" s="2">
        <v>2200000</v>
      </c>
      <c r="AD399" s="2">
        <v>2105566.7599999998</v>
      </c>
      <c r="AE399" s="2">
        <v>2105566.7599999998</v>
      </c>
      <c r="AF399" s="2">
        <v>2105566.7599999998</v>
      </c>
      <c r="AG399" s="2">
        <v>2105566.7599999998</v>
      </c>
      <c r="AH399" s="2">
        <v>2105566.7599999998</v>
      </c>
      <c r="AI399" s="2">
        <f t="shared" si="19"/>
        <v>94433.240000000224</v>
      </c>
      <c r="AJ399" s="2">
        <f t="shared" si="20"/>
        <v>94433.240000000224</v>
      </c>
      <c r="AK399">
        <v>0</v>
      </c>
      <c r="AL399">
        <v>0</v>
      </c>
      <c r="AM399">
        <v>0</v>
      </c>
      <c r="AN399">
        <v>0</v>
      </c>
      <c r="AO399">
        <v>0</v>
      </c>
    </row>
    <row r="400" spans="1:41" hidden="1" x14ac:dyDescent="0.3">
      <c r="A400" t="s">
        <v>45</v>
      </c>
      <c r="B400" t="s">
        <v>46</v>
      </c>
      <c r="C400">
        <v>2</v>
      </c>
      <c r="D400" t="s">
        <v>532</v>
      </c>
      <c r="E400">
        <v>2.6</v>
      </c>
      <c r="F400" t="s">
        <v>541</v>
      </c>
      <c r="G400" t="s">
        <v>426</v>
      </c>
      <c r="H400" t="s">
        <v>427</v>
      </c>
      <c r="I400" t="s">
        <v>49</v>
      </c>
      <c r="J400" t="s">
        <v>50</v>
      </c>
      <c r="K400" t="s">
        <v>428</v>
      </c>
      <c r="L400" t="s">
        <v>429</v>
      </c>
      <c r="M400">
        <v>1</v>
      </c>
      <c r="N400" t="s">
        <v>80</v>
      </c>
      <c r="O400">
        <v>52</v>
      </c>
      <c r="P400" t="s">
        <v>430</v>
      </c>
      <c r="Q400" t="s">
        <v>431</v>
      </c>
      <c r="R400" t="s">
        <v>432</v>
      </c>
      <c r="S400" t="s">
        <v>524</v>
      </c>
      <c r="T400">
        <v>4000</v>
      </c>
      <c r="U400" t="s">
        <v>85</v>
      </c>
      <c r="V400">
        <v>4211</v>
      </c>
      <c r="W400" t="s">
        <v>195</v>
      </c>
      <c r="X400">
        <v>0</v>
      </c>
      <c r="Y400" t="s">
        <v>44</v>
      </c>
      <c r="Z400" s="2">
        <v>6135546.4699999997</v>
      </c>
      <c r="AA400" s="2"/>
      <c r="AB400" s="2">
        <f t="shared" si="18"/>
        <v>6135546.4699999997</v>
      </c>
      <c r="AC400" s="2">
        <v>6135546.4699999997</v>
      </c>
      <c r="AD400" s="2">
        <v>3391113.23</v>
      </c>
      <c r="AE400" s="2">
        <v>3391113.23</v>
      </c>
      <c r="AF400" s="2">
        <v>3391113.23</v>
      </c>
      <c r="AG400" s="2">
        <v>3391113.23</v>
      </c>
      <c r="AH400" s="2">
        <v>3391113.23</v>
      </c>
      <c r="AI400" s="2">
        <f t="shared" si="19"/>
        <v>2744433.2399999998</v>
      </c>
      <c r="AJ400" s="2">
        <f t="shared" si="20"/>
        <v>2744433.2399999998</v>
      </c>
      <c r="AK400">
        <v>0</v>
      </c>
      <c r="AL400">
        <v>0</v>
      </c>
      <c r="AM400">
        <v>0</v>
      </c>
      <c r="AN400">
        <v>0</v>
      </c>
      <c r="AO400">
        <v>0</v>
      </c>
    </row>
    <row r="401" spans="1:41" hidden="1" x14ac:dyDescent="0.3">
      <c r="A401" t="s">
        <v>45</v>
      </c>
      <c r="B401" t="s">
        <v>46</v>
      </c>
      <c r="C401">
        <v>2</v>
      </c>
      <c r="D401" t="s">
        <v>532</v>
      </c>
      <c r="E401">
        <v>2.6</v>
      </c>
      <c r="F401" t="s">
        <v>541</v>
      </c>
      <c r="G401" t="s">
        <v>426</v>
      </c>
      <c r="H401" t="s">
        <v>427</v>
      </c>
      <c r="I401" t="s">
        <v>49</v>
      </c>
      <c r="J401" t="s">
        <v>50</v>
      </c>
      <c r="K401" t="s">
        <v>433</v>
      </c>
      <c r="L401" t="s">
        <v>434</v>
      </c>
      <c r="M401">
        <v>1</v>
      </c>
      <c r="N401" t="s">
        <v>80</v>
      </c>
      <c r="O401">
        <v>53</v>
      </c>
      <c r="P401" t="s">
        <v>435</v>
      </c>
      <c r="Q401" t="s">
        <v>436</v>
      </c>
      <c r="R401" t="s">
        <v>437</v>
      </c>
      <c r="S401" t="s">
        <v>524</v>
      </c>
      <c r="T401">
        <v>4000</v>
      </c>
      <c r="U401" t="s">
        <v>85</v>
      </c>
      <c r="V401">
        <v>4211</v>
      </c>
      <c r="W401" t="s">
        <v>195</v>
      </c>
      <c r="X401">
        <v>0</v>
      </c>
      <c r="Y401" t="s">
        <v>44</v>
      </c>
      <c r="Z401" s="2">
        <v>13523208.92</v>
      </c>
      <c r="AA401" s="2"/>
      <c r="AB401" s="2">
        <f t="shared" si="18"/>
        <v>13523208.92</v>
      </c>
      <c r="AC401" s="2">
        <v>10523208.92</v>
      </c>
      <c r="AD401" s="2">
        <v>5833333.3099999996</v>
      </c>
      <c r="AE401" s="2">
        <v>5833333.3099999996</v>
      </c>
      <c r="AF401" s="2">
        <v>5833333.3099999996</v>
      </c>
      <c r="AG401" s="2">
        <v>5833333.3099999996</v>
      </c>
      <c r="AH401" s="2">
        <v>5833333.3099999996</v>
      </c>
      <c r="AI401" s="2">
        <f t="shared" si="19"/>
        <v>7689875.6100000003</v>
      </c>
      <c r="AJ401" s="2">
        <f t="shared" si="20"/>
        <v>7689875.6100000003</v>
      </c>
      <c r="AK401" s="2">
        <v>3000000</v>
      </c>
      <c r="AL401">
        <v>0</v>
      </c>
      <c r="AM401">
        <v>0</v>
      </c>
      <c r="AN401">
        <v>0</v>
      </c>
      <c r="AO401" s="2">
        <v>3000000</v>
      </c>
    </row>
    <row r="402" spans="1:41" hidden="1" x14ac:dyDescent="0.3">
      <c r="A402" t="s">
        <v>45</v>
      </c>
      <c r="B402" t="s">
        <v>46</v>
      </c>
      <c r="C402">
        <v>2</v>
      </c>
      <c r="D402" t="s">
        <v>532</v>
      </c>
      <c r="E402">
        <v>2.6</v>
      </c>
      <c r="F402" t="s">
        <v>541</v>
      </c>
      <c r="G402" t="s">
        <v>438</v>
      </c>
      <c r="H402" t="s">
        <v>439</v>
      </c>
      <c r="I402" t="s">
        <v>49</v>
      </c>
      <c r="J402" t="s">
        <v>50</v>
      </c>
      <c r="K402" t="s">
        <v>440</v>
      </c>
      <c r="L402" t="s">
        <v>441</v>
      </c>
      <c r="M402">
        <v>1</v>
      </c>
      <c r="N402" t="s">
        <v>80</v>
      </c>
      <c r="O402">
        <v>51</v>
      </c>
      <c r="P402" t="s">
        <v>442</v>
      </c>
      <c r="Q402" t="s">
        <v>443</v>
      </c>
      <c r="R402" t="s">
        <v>444</v>
      </c>
      <c r="S402" t="s">
        <v>524</v>
      </c>
      <c r="T402">
        <v>4000</v>
      </c>
      <c r="U402" t="s">
        <v>85</v>
      </c>
      <c r="V402">
        <v>4211</v>
      </c>
      <c r="W402" t="s">
        <v>195</v>
      </c>
      <c r="X402">
        <v>0</v>
      </c>
      <c r="Y402" t="s">
        <v>44</v>
      </c>
      <c r="Z402" s="2">
        <v>68471532.379999995</v>
      </c>
      <c r="AA402" s="2"/>
      <c r="AB402" s="2">
        <f t="shared" si="18"/>
        <v>68471532.379999995</v>
      </c>
      <c r="AC402" s="2">
        <v>68471532.379999995</v>
      </c>
      <c r="AD402" s="2">
        <v>48025172</v>
      </c>
      <c r="AE402" s="2">
        <v>48025172</v>
      </c>
      <c r="AF402" s="2">
        <v>48025172</v>
      </c>
      <c r="AG402" s="2">
        <v>48025172</v>
      </c>
      <c r="AH402" s="2">
        <v>48025172</v>
      </c>
      <c r="AI402" s="2">
        <f t="shared" si="19"/>
        <v>20446360.379999995</v>
      </c>
      <c r="AJ402" s="2">
        <f t="shared" si="20"/>
        <v>20446360.379999995</v>
      </c>
      <c r="AK402">
        <v>0</v>
      </c>
      <c r="AL402">
        <v>0</v>
      </c>
      <c r="AM402">
        <v>0</v>
      </c>
      <c r="AN402">
        <v>0</v>
      </c>
      <c r="AO402">
        <v>0</v>
      </c>
    </row>
    <row r="403" spans="1:41" hidden="1" x14ac:dyDescent="0.3">
      <c r="A403" t="s">
        <v>45</v>
      </c>
      <c r="B403" t="s">
        <v>46</v>
      </c>
      <c r="C403">
        <v>2</v>
      </c>
      <c r="D403" t="s">
        <v>532</v>
      </c>
      <c r="E403">
        <v>2.4</v>
      </c>
      <c r="F403" t="s">
        <v>539</v>
      </c>
      <c r="G403" t="s">
        <v>445</v>
      </c>
      <c r="H403" t="s">
        <v>446</v>
      </c>
      <c r="I403" t="s">
        <v>283</v>
      </c>
      <c r="J403" t="s">
        <v>284</v>
      </c>
      <c r="K403" t="s">
        <v>447</v>
      </c>
      <c r="L403" t="s">
        <v>448</v>
      </c>
      <c r="M403">
        <v>5</v>
      </c>
      <c r="N403" t="s">
        <v>198</v>
      </c>
      <c r="O403">
        <v>55</v>
      </c>
      <c r="P403" t="s">
        <v>449</v>
      </c>
      <c r="Q403" t="s">
        <v>450</v>
      </c>
      <c r="R403" t="s">
        <v>448</v>
      </c>
      <c r="S403" t="s">
        <v>524</v>
      </c>
      <c r="T403">
        <v>4000</v>
      </c>
      <c r="U403" t="s">
        <v>85</v>
      </c>
      <c r="V403">
        <v>4211</v>
      </c>
      <c r="W403" t="s">
        <v>195</v>
      </c>
      <c r="X403">
        <v>0</v>
      </c>
      <c r="Y403" t="s">
        <v>44</v>
      </c>
      <c r="Z403" s="2">
        <v>17127649.879999999</v>
      </c>
      <c r="AA403" s="2"/>
      <c r="AB403" s="2">
        <f t="shared" si="18"/>
        <v>17127649.879999999</v>
      </c>
      <c r="AC403" s="2">
        <v>17059649.879999999</v>
      </c>
      <c r="AD403" s="2">
        <v>14895835.859999999</v>
      </c>
      <c r="AE403" s="2">
        <v>14895835.859999999</v>
      </c>
      <c r="AF403" s="2">
        <v>14895835.859999999</v>
      </c>
      <c r="AG403" s="2">
        <v>14895835.859999999</v>
      </c>
      <c r="AH403" s="2">
        <v>14895835.859999999</v>
      </c>
      <c r="AI403" s="2">
        <f t="shared" si="19"/>
        <v>2231814.0199999996</v>
      </c>
      <c r="AJ403" s="2">
        <f t="shared" si="20"/>
        <v>2231814.0199999996</v>
      </c>
      <c r="AK403">
        <v>0</v>
      </c>
      <c r="AL403" s="2">
        <v>68000</v>
      </c>
      <c r="AM403">
        <v>0</v>
      </c>
      <c r="AN403">
        <v>0</v>
      </c>
      <c r="AO403" s="2">
        <v>68000</v>
      </c>
    </row>
    <row r="404" spans="1:41" hidden="1" x14ac:dyDescent="0.3">
      <c r="A404" t="s">
        <v>45</v>
      </c>
      <c r="B404" t="s">
        <v>46</v>
      </c>
      <c r="C404">
        <v>1</v>
      </c>
      <c r="D404" t="s">
        <v>531</v>
      </c>
      <c r="E404">
        <v>1.3</v>
      </c>
      <c r="F404" t="s">
        <v>534</v>
      </c>
      <c r="G404" t="s">
        <v>32</v>
      </c>
      <c r="H404" t="s">
        <v>33</v>
      </c>
      <c r="I404" t="s">
        <v>34</v>
      </c>
      <c r="J404" t="s">
        <v>35</v>
      </c>
      <c r="K404" t="s">
        <v>36</v>
      </c>
      <c r="L404" t="s">
        <v>37</v>
      </c>
      <c r="M404">
        <v>6</v>
      </c>
      <c r="N404" t="s">
        <v>38</v>
      </c>
      <c r="O404">
        <v>19</v>
      </c>
      <c r="P404" t="s">
        <v>39</v>
      </c>
      <c r="Q404" t="s">
        <v>40</v>
      </c>
      <c r="R404" t="s">
        <v>41</v>
      </c>
      <c r="S404" t="s">
        <v>524</v>
      </c>
      <c r="T404">
        <v>4000</v>
      </c>
      <c r="U404" t="s">
        <v>85</v>
      </c>
      <c r="V404">
        <v>4251</v>
      </c>
      <c r="W404" t="s">
        <v>273</v>
      </c>
      <c r="X404">
        <v>0</v>
      </c>
      <c r="Y404" t="s">
        <v>44</v>
      </c>
      <c r="Z404" s="2">
        <v>8888535.4499999993</v>
      </c>
      <c r="AA404" s="2"/>
      <c r="AB404" s="2">
        <f t="shared" si="18"/>
        <v>8888535.4499999993</v>
      </c>
      <c r="AC404" s="2">
        <v>5000000</v>
      </c>
      <c r="AD404">
        <v>0</v>
      </c>
      <c r="AE404">
        <v>0</v>
      </c>
      <c r="AF404">
        <v>0</v>
      </c>
      <c r="AG404">
        <v>0</v>
      </c>
      <c r="AH404">
        <v>0</v>
      </c>
      <c r="AI404" s="2">
        <f t="shared" si="19"/>
        <v>8888535.4499999993</v>
      </c>
      <c r="AJ404" s="2">
        <f t="shared" si="20"/>
        <v>8888535.4499999993</v>
      </c>
      <c r="AK404">
        <v>0</v>
      </c>
      <c r="AL404" s="2">
        <v>4158535.45</v>
      </c>
      <c r="AM404">
        <v>0</v>
      </c>
      <c r="AN404" s="2">
        <v>270000</v>
      </c>
      <c r="AO404" s="2">
        <v>3888535.45</v>
      </c>
    </row>
    <row r="405" spans="1:41" hidden="1" x14ac:dyDescent="0.3">
      <c r="A405" t="s">
        <v>451</v>
      </c>
      <c r="B405" t="s">
        <v>452</v>
      </c>
      <c r="C405">
        <v>1</v>
      </c>
      <c r="D405" t="s">
        <v>531</v>
      </c>
      <c r="E405">
        <v>1.3</v>
      </c>
      <c r="F405" t="s">
        <v>534</v>
      </c>
      <c r="G405" t="s">
        <v>32</v>
      </c>
      <c r="H405" t="s">
        <v>33</v>
      </c>
      <c r="I405" t="s">
        <v>34</v>
      </c>
      <c r="J405" t="s">
        <v>35</v>
      </c>
      <c r="K405" t="s">
        <v>36</v>
      </c>
      <c r="L405" t="s">
        <v>37</v>
      </c>
      <c r="M405">
        <v>6</v>
      </c>
      <c r="N405" t="s">
        <v>38</v>
      </c>
      <c r="O405">
        <v>19</v>
      </c>
      <c r="P405" t="s">
        <v>39</v>
      </c>
      <c r="Q405" t="s">
        <v>40</v>
      </c>
      <c r="R405" t="s">
        <v>41</v>
      </c>
      <c r="S405" t="s">
        <v>524</v>
      </c>
      <c r="T405">
        <v>4000</v>
      </c>
      <c r="U405" t="s">
        <v>85</v>
      </c>
      <c r="V405">
        <v>4251</v>
      </c>
      <c r="W405" t="s">
        <v>273</v>
      </c>
      <c r="X405">
        <v>0</v>
      </c>
      <c r="Y405" t="s">
        <v>44</v>
      </c>
      <c r="Z405" s="2">
        <v>7000000</v>
      </c>
      <c r="AA405" s="2"/>
      <c r="AB405" s="2">
        <f t="shared" si="18"/>
        <v>7000000</v>
      </c>
      <c r="AC405">
        <v>0</v>
      </c>
      <c r="AD405" s="2">
        <v>6229289.2599999998</v>
      </c>
      <c r="AE405" s="2">
        <v>6229289.2599999998</v>
      </c>
      <c r="AF405" s="2">
        <v>6229289.2599999998</v>
      </c>
      <c r="AG405" s="2">
        <v>6229289.2599999998</v>
      </c>
      <c r="AH405" s="2">
        <v>6229289.2599999998</v>
      </c>
      <c r="AI405" s="2">
        <f t="shared" si="19"/>
        <v>770710.74000000022</v>
      </c>
      <c r="AJ405" s="2">
        <f t="shared" si="20"/>
        <v>770710.74000000022</v>
      </c>
      <c r="AK405">
        <v>0</v>
      </c>
      <c r="AL405" s="2">
        <v>7000000</v>
      </c>
      <c r="AM405">
        <v>0</v>
      </c>
      <c r="AN405">
        <v>0</v>
      </c>
      <c r="AO405" s="2">
        <v>7000000</v>
      </c>
    </row>
    <row r="406" spans="1:41" hidden="1" x14ac:dyDescent="0.3">
      <c r="A406" t="s">
        <v>477</v>
      </c>
      <c r="B406" t="s">
        <v>478</v>
      </c>
      <c r="C406">
        <v>1</v>
      </c>
      <c r="D406" t="s">
        <v>531</v>
      </c>
      <c r="E406">
        <v>1.3</v>
      </c>
      <c r="F406" t="s">
        <v>534</v>
      </c>
      <c r="G406" t="s">
        <v>32</v>
      </c>
      <c r="H406" t="s">
        <v>33</v>
      </c>
      <c r="I406" t="s">
        <v>34</v>
      </c>
      <c r="J406" t="s">
        <v>35</v>
      </c>
      <c r="K406" t="s">
        <v>36</v>
      </c>
      <c r="L406" t="s">
        <v>37</v>
      </c>
      <c r="M406">
        <v>6</v>
      </c>
      <c r="N406" t="s">
        <v>38</v>
      </c>
      <c r="O406">
        <v>19</v>
      </c>
      <c r="P406" t="s">
        <v>39</v>
      </c>
      <c r="Q406" t="s">
        <v>40</v>
      </c>
      <c r="R406" t="s">
        <v>41</v>
      </c>
      <c r="S406" t="s">
        <v>524</v>
      </c>
      <c r="T406">
        <v>4000</v>
      </c>
      <c r="U406" t="s">
        <v>85</v>
      </c>
      <c r="V406">
        <v>4251</v>
      </c>
      <c r="W406" t="s">
        <v>273</v>
      </c>
      <c r="X406">
        <v>0</v>
      </c>
      <c r="Y406" t="s">
        <v>44</v>
      </c>
      <c r="Z406" s="2">
        <v>5000000</v>
      </c>
      <c r="AA406" s="2"/>
      <c r="AB406" s="2">
        <f t="shared" si="18"/>
        <v>5000000</v>
      </c>
      <c r="AC406">
        <v>0</v>
      </c>
      <c r="AD406" s="2">
        <v>4112309.88</v>
      </c>
      <c r="AE406" s="2">
        <v>4112309.88</v>
      </c>
      <c r="AF406" s="2">
        <v>4112309.88</v>
      </c>
      <c r="AG406" s="2">
        <v>4112309.88</v>
      </c>
      <c r="AH406" s="2">
        <v>4112309.88</v>
      </c>
      <c r="AI406" s="2">
        <f t="shared" si="19"/>
        <v>887690.12000000011</v>
      </c>
      <c r="AJ406" s="2">
        <f t="shared" si="20"/>
        <v>887690.12000000011</v>
      </c>
      <c r="AK406" s="2">
        <v>5000000</v>
      </c>
      <c r="AL406">
        <v>0</v>
      </c>
      <c r="AM406">
        <v>0</v>
      </c>
      <c r="AN406">
        <v>0</v>
      </c>
      <c r="AO406" s="2">
        <v>5000000</v>
      </c>
    </row>
    <row r="407" spans="1:41" hidden="1" x14ac:dyDescent="0.3">
      <c r="A407" t="s">
        <v>45</v>
      </c>
      <c r="B407" t="s">
        <v>46</v>
      </c>
      <c r="C407">
        <v>3</v>
      </c>
      <c r="D407" t="s">
        <v>533</v>
      </c>
      <c r="E407">
        <v>3.1</v>
      </c>
      <c r="F407" t="s">
        <v>542</v>
      </c>
      <c r="G407" t="s">
        <v>377</v>
      </c>
      <c r="H407" t="s">
        <v>378</v>
      </c>
      <c r="I407" t="s">
        <v>76</v>
      </c>
      <c r="J407" t="s">
        <v>77</v>
      </c>
      <c r="K407" t="s">
        <v>351</v>
      </c>
      <c r="L407" t="s">
        <v>352</v>
      </c>
      <c r="M407">
        <v>8</v>
      </c>
      <c r="N407" t="s">
        <v>379</v>
      </c>
      <c r="O407">
        <v>45</v>
      </c>
      <c r="P407" t="s">
        <v>380</v>
      </c>
      <c r="Q407" t="s">
        <v>381</v>
      </c>
      <c r="R407" t="s">
        <v>382</v>
      </c>
      <c r="S407" t="s">
        <v>524</v>
      </c>
      <c r="T407">
        <v>4000</v>
      </c>
      <c r="U407" t="s">
        <v>85</v>
      </c>
      <c r="V407">
        <v>4311</v>
      </c>
      <c r="W407" t="s">
        <v>383</v>
      </c>
      <c r="X407">
        <v>0</v>
      </c>
      <c r="Y407" t="s">
        <v>44</v>
      </c>
      <c r="Z407" s="2">
        <v>3000000</v>
      </c>
      <c r="AA407" s="2"/>
      <c r="AB407" s="2">
        <f t="shared" si="18"/>
        <v>3000000</v>
      </c>
      <c r="AC407" s="2">
        <v>3000000</v>
      </c>
      <c r="AD407" s="2">
        <v>2978400</v>
      </c>
      <c r="AE407" s="2">
        <v>2978400</v>
      </c>
      <c r="AF407" s="2">
        <v>2978400</v>
      </c>
      <c r="AG407" s="2">
        <v>2978400</v>
      </c>
      <c r="AH407" s="2">
        <v>2978400</v>
      </c>
      <c r="AI407" s="2">
        <f t="shared" si="19"/>
        <v>21600</v>
      </c>
      <c r="AJ407" s="2">
        <f t="shared" si="20"/>
        <v>21600</v>
      </c>
      <c r="AK407">
        <v>0</v>
      </c>
      <c r="AL407">
        <v>0</v>
      </c>
      <c r="AM407">
        <v>0</v>
      </c>
      <c r="AN407">
        <v>0</v>
      </c>
      <c r="AO407">
        <v>0</v>
      </c>
    </row>
    <row r="408" spans="1:41" hidden="1" x14ac:dyDescent="0.3">
      <c r="A408" t="s">
        <v>45</v>
      </c>
      <c r="B408" t="s">
        <v>46</v>
      </c>
      <c r="C408">
        <v>3</v>
      </c>
      <c r="D408" t="s">
        <v>533</v>
      </c>
      <c r="E408">
        <v>3.1</v>
      </c>
      <c r="F408" t="s">
        <v>542</v>
      </c>
      <c r="G408" t="s">
        <v>377</v>
      </c>
      <c r="H408" t="s">
        <v>378</v>
      </c>
      <c r="I408" t="s">
        <v>76</v>
      </c>
      <c r="J408" t="s">
        <v>77</v>
      </c>
      <c r="K408" t="s">
        <v>351</v>
      </c>
      <c r="L408" t="s">
        <v>352</v>
      </c>
      <c r="M408">
        <v>8</v>
      </c>
      <c r="N408" t="s">
        <v>379</v>
      </c>
      <c r="O408">
        <v>46</v>
      </c>
      <c r="P408" t="s">
        <v>384</v>
      </c>
      <c r="Q408" t="s">
        <v>381</v>
      </c>
      <c r="R408" t="s">
        <v>382</v>
      </c>
      <c r="S408" t="s">
        <v>524</v>
      </c>
      <c r="T408">
        <v>4000</v>
      </c>
      <c r="U408" t="s">
        <v>85</v>
      </c>
      <c r="V408">
        <v>4311</v>
      </c>
      <c r="W408" t="s">
        <v>383</v>
      </c>
      <c r="X408">
        <v>0</v>
      </c>
      <c r="Y408" t="s">
        <v>44</v>
      </c>
      <c r="Z408" s="2">
        <v>400000</v>
      </c>
      <c r="AA408" s="2"/>
      <c r="AB408" s="2">
        <f t="shared" si="18"/>
        <v>400000</v>
      </c>
      <c r="AC408" s="2">
        <v>400000</v>
      </c>
      <c r="AD408" s="2">
        <v>345000</v>
      </c>
      <c r="AE408" s="2">
        <v>345000</v>
      </c>
      <c r="AF408" s="2">
        <v>345000</v>
      </c>
      <c r="AG408" s="2">
        <v>345000</v>
      </c>
      <c r="AH408" s="2">
        <v>297000</v>
      </c>
      <c r="AI408" s="2">
        <f t="shared" si="19"/>
        <v>55000</v>
      </c>
      <c r="AJ408" s="2">
        <f t="shared" si="20"/>
        <v>55000</v>
      </c>
      <c r="AK408">
        <v>0</v>
      </c>
      <c r="AL408">
        <v>0</v>
      </c>
      <c r="AM408">
        <v>0</v>
      </c>
      <c r="AN408">
        <v>0</v>
      </c>
      <c r="AO408">
        <v>0</v>
      </c>
    </row>
    <row r="409" spans="1:41" hidden="1" x14ac:dyDescent="0.3">
      <c r="A409" t="s">
        <v>45</v>
      </c>
      <c r="B409" t="s">
        <v>46</v>
      </c>
      <c r="C409">
        <v>3</v>
      </c>
      <c r="D409" t="s">
        <v>533</v>
      </c>
      <c r="E409">
        <v>3.1</v>
      </c>
      <c r="F409" t="s">
        <v>542</v>
      </c>
      <c r="G409" t="s">
        <v>377</v>
      </c>
      <c r="H409" t="s">
        <v>378</v>
      </c>
      <c r="I409" t="s">
        <v>100</v>
      </c>
      <c r="J409" t="s">
        <v>101</v>
      </c>
      <c r="K409" t="s">
        <v>351</v>
      </c>
      <c r="L409" t="s">
        <v>352</v>
      </c>
      <c r="M409">
        <v>8</v>
      </c>
      <c r="N409" t="s">
        <v>379</v>
      </c>
      <c r="O409">
        <v>44</v>
      </c>
      <c r="P409" t="s">
        <v>399</v>
      </c>
      <c r="Q409" t="s">
        <v>381</v>
      </c>
      <c r="R409" t="s">
        <v>382</v>
      </c>
      <c r="S409" t="s">
        <v>524</v>
      </c>
      <c r="T409">
        <v>4000</v>
      </c>
      <c r="U409" t="s">
        <v>85</v>
      </c>
      <c r="V409">
        <v>4311</v>
      </c>
      <c r="W409" t="s">
        <v>383</v>
      </c>
      <c r="X409">
        <v>0</v>
      </c>
      <c r="Y409" t="s">
        <v>44</v>
      </c>
      <c r="Z409">
        <v>0</v>
      </c>
      <c r="AB409" s="2">
        <f t="shared" si="18"/>
        <v>0</v>
      </c>
      <c r="AC409">
        <v>0</v>
      </c>
      <c r="AD409">
        <v>0</v>
      </c>
      <c r="AE409">
        <v>0</v>
      </c>
      <c r="AF409">
        <v>0</v>
      </c>
      <c r="AG409">
        <v>0</v>
      </c>
      <c r="AH409">
        <v>0</v>
      </c>
      <c r="AI409" s="2">
        <f t="shared" si="19"/>
        <v>0</v>
      </c>
      <c r="AJ409" s="2">
        <f t="shared" si="20"/>
        <v>0</v>
      </c>
      <c r="AK409">
        <v>0</v>
      </c>
      <c r="AL409" s="2">
        <v>500000</v>
      </c>
      <c r="AM409">
        <v>0</v>
      </c>
      <c r="AN409" s="2">
        <v>500000</v>
      </c>
      <c r="AO409">
        <v>0</v>
      </c>
    </row>
    <row r="410" spans="1:41" hidden="1" x14ac:dyDescent="0.3">
      <c r="A410" t="s">
        <v>45</v>
      </c>
      <c r="B410" t="s">
        <v>46</v>
      </c>
      <c r="C410">
        <v>2</v>
      </c>
      <c r="D410" t="s">
        <v>532</v>
      </c>
      <c r="E410">
        <v>2.2000000000000002</v>
      </c>
      <c r="F410" t="s">
        <v>537</v>
      </c>
      <c r="G410" t="s">
        <v>74</v>
      </c>
      <c r="H410" t="s">
        <v>75</v>
      </c>
      <c r="I410" t="s">
        <v>76</v>
      </c>
      <c r="J410" t="s">
        <v>77</v>
      </c>
      <c r="K410" t="s">
        <v>78</v>
      </c>
      <c r="L410" t="s">
        <v>79</v>
      </c>
      <c r="M410">
        <v>1</v>
      </c>
      <c r="N410" t="s">
        <v>80</v>
      </c>
      <c r="O410">
        <v>10</v>
      </c>
      <c r="P410" t="s">
        <v>81</v>
      </c>
      <c r="Q410" t="s">
        <v>82</v>
      </c>
      <c r="R410" t="s">
        <v>83</v>
      </c>
      <c r="S410" t="s">
        <v>524</v>
      </c>
      <c r="T410">
        <v>4000</v>
      </c>
      <c r="U410" t="s">
        <v>85</v>
      </c>
      <c r="V410">
        <v>4411</v>
      </c>
      <c r="W410" t="s">
        <v>86</v>
      </c>
      <c r="X410">
        <v>7</v>
      </c>
      <c r="Y410" t="s">
        <v>87</v>
      </c>
      <c r="Z410" s="2">
        <v>3500000</v>
      </c>
      <c r="AA410" s="2"/>
      <c r="AB410" s="2">
        <f t="shared" si="18"/>
        <v>3500000</v>
      </c>
      <c r="AC410" s="2">
        <v>3500000</v>
      </c>
      <c r="AD410" s="2">
        <v>1983041.25</v>
      </c>
      <c r="AE410" s="2">
        <v>1073601.25</v>
      </c>
      <c r="AF410" s="2">
        <v>970399.76</v>
      </c>
      <c r="AG410" s="2">
        <v>926025.25</v>
      </c>
      <c r="AH410" s="2">
        <v>926025.25</v>
      </c>
      <c r="AI410" s="2">
        <f t="shared" si="19"/>
        <v>1516958.75</v>
      </c>
      <c r="AJ410" s="2">
        <f t="shared" si="20"/>
        <v>2426398.75</v>
      </c>
      <c r="AK410">
        <v>0</v>
      </c>
      <c r="AL410">
        <v>0</v>
      </c>
      <c r="AM410">
        <v>0</v>
      </c>
      <c r="AN410">
        <v>0</v>
      </c>
      <c r="AO410">
        <v>0</v>
      </c>
    </row>
    <row r="411" spans="1:41" hidden="1" x14ac:dyDescent="0.3">
      <c r="A411" t="s">
        <v>45</v>
      </c>
      <c r="B411" t="s">
        <v>46</v>
      </c>
      <c r="C411">
        <v>2</v>
      </c>
      <c r="D411" t="s">
        <v>532</v>
      </c>
      <c r="E411">
        <v>2.2000000000000002</v>
      </c>
      <c r="F411" t="s">
        <v>537</v>
      </c>
      <c r="G411" t="s">
        <v>74</v>
      </c>
      <c r="H411" t="s">
        <v>75</v>
      </c>
      <c r="I411" t="s">
        <v>76</v>
      </c>
      <c r="J411" t="s">
        <v>77</v>
      </c>
      <c r="K411" t="s">
        <v>78</v>
      </c>
      <c r="L411" t="s">
        <v>79</v>
      </c>
      <c r="M411">
        <v>1</v>
      </c>
      <c r="N411" t="s">
        <v>80</v>
      </c>
      <c r="O411">
        <v>10</v>
      </c>
      <c r="P411" t="s">
        <v>81</v>
      </c>
      <c r="Q411" t="s">
        <v>82</v>
      </c>
      <c r="R411" t="s">
        <v>83</v>
      </c>
      <c r="S411" t="s">
        <v>524</v>
      </c>
      <c r="T411">
        <v>4000</v>
      </c>
      <c r="U411" t="s">
        <v>85</v>
      </c>
      <c r="V411">
        <v>4411</v>
      </c>
      <c r="W411" t="s">
        <v>86</v>
      </c>
      <c r="X411">
        <v>8</v>
      </c>
      <c r="Y411" t="s">
        <v>88</v>
      </c>
      <c r="Z411" s="2">
        <v>1000000</v>
      </c>
      <c r="AA411" s="2"/>
      <c r="AB411" s="2">
        <f t="shared" si="18"/>
        <v>1000000</v>
      </c>
      <c r="AC411" s="2">
        <v>1000000</v>
      </c>
      <c r="AD411" s="2">
        <v>225649</v>
      </c>
      <c r="AE411" s="2">
        <v>225649</v>
      </c>
      <c r="AF411" s="2">
        <v>187640.09</v>
      </c>
      <c r="AG411">
        <v>0</v>
      </c>
      <c r="AH411">
        <v>0</v>
      </c>
      <c r="AI411" s="2">
        <f t="shared" si="19"/>
        <v>774351</v>
      </c>
      <c r="AJ411" s="2">
        <f t="shared" si="20"/>
        <v>774351</v>
      </c>
      <c r="AK411">
        <v>0</v>
      </c>
      <c r="AL411">
        <v>0</v>
      </c>
      <c r="AM411">
        <v>0</v>
      </c>
      <c r="AN411">
        <v>0</v>
      </c>
      <c r="AO411">
        <v>0</v>
      </c>
    </row>
    <row r="412" spans="1:41" hidden="1" x14ac:dyDescent="0.3">
      <c r="A412" t="s">
        <v>45</v>
      </c>
      <c r="B412" t="s">
        <v>46</v>
      </c>
      <c r="C412">
        <v>2</v>
      </c>
      <c r="D412" t="s">
        <v>532</v>
      </c>
      <c r="E412">
        <v>2.2000000000000002</v>
      </c>
      <c r="F412" t="s">
        <v>537</v>
      </c>
      <c r="G412" t="s">
        <v>74</v>
      </c>
      <c r="H412" t="s">
        <v>75</v>
      </c>
      <c r="I412" t="s">
        <v>76</v>
      </c>
      <c r="J412" t="s">
        <v>77</v>
      </c>
      <c r="K412" t="s">
        <v>78</v>
      </c>
      <c r="L412" t="s">
        <v>79</v>
      </c>
      <c r="M412">
        <v>1</v>
      </c>
      <c r="N412" t="s">
        <v>80</v>
      </c>
      <c r="O412">
        <v>16</v>
      </c>
      <c r="P412" t="s">
        <v>89</v>
      </c>
      <c r="Q412" t="s">
        <v>90</v>
      </c>
      <c r="R412" t="s">
        <v>91</v>
      </c>
      <c r="S412" t="s">
        <v>524</v>
      </c>
      <c r="T412">
        <v>4000</v>
      </c>
      <c r="U412" t="s">
        <v>85</v>
      </c>
      <c r="V412">
        <v>4411</v>
      </c>
      <c r="W412" t="s">
        <v>86</v>
      </c>
      <c r="X412">
        <v>0</v>
      </c>
      <c r="Y412" t="s">
        <v>44</v>
      </c>
      <c r="Z412" s="2">
        <v>5600000</v>
      </c>
      <c r="AA412" s="2"/>
      <c r="AB412" s="2">
        <f t="shared" si="18"/>
        <v>5600000</v>
      </c>
      <c r="AC412" s="2">
        <v>5600000</v>
      </c>
      <c r="AD412" s="2">
        <v>5600000</v>
      </c>
      <c r="AE412" s="2">
        <v>5600000</v>
      </c>
      <c r="AF412" s="2">
        <v>5600000</v>
      </c>
      <c r="AG412" s="2">
        <v>5600000</v>
      </c>
      <c r="AH412" s="2">
        <v>5600000</v>
      </c>
      <c r="AI412" s="2">
        <f t="shared" si="19"/>
        <v>0</v>
      </c>
      <c r="AJ412" s="2">
        <f t="shared" si="20"/>
        <v>0</v>
      </c>
      <c r="AK412">
        <v>0</v>
      </c>
      <c r="AL412">
        <v>0</v>
      </c>
      <c r="AM412">
        <v>0</v>
      </c>
      <c r="AN412">
        <v>0</v>
      </c>
      <c r="AO412">
        <v>0</v>
      </c>
    </row>
    <row r="413" spans="1:41" hidden="1" x14ac:dyDescent="0.3">
      <c r="A413" t="s">
        <v>45</v>
      </c>
      <c r="B413" t="s">
        <v>46</v>
      </c>
      <c r="C413">
        <v>2</v>
      </c>
      <c r="D413" t="s">
        <v>532</v>
      </c>
      <c r="E413">
        <v>2.2000000000000002</v>
      </c>
      <c r="F413" t="s">
        <v>537</v>
      </c>
      <c r="G413" t="s">
        <v>74</v>
      </c>
      <c r="H413" t="s">
        <v>75</v>
      </c>
      <c r="I413" t="s">
        <v>76</v>
      </c>
      <c r="J413" t="s">
        <v>77</v>
      </c>
      <c r="K413" t="s">
        <v>78</v>
      </c>
      <c r="L413" t="s">
        <v>79</v>
      </c>
      <c r="M413">
        <v>1</v>
      </c>
      <c r="N413" t="s">
        <v>80</v>
      </c>
      <c r="O413">
        <v>57</v>
      </c>
      <c r="P413" t="s">
        <v>99</v>
      </c>
      <c r="Q413" t="s">
        <v>90</v>
      </c>
      <c r="R413" t="s">
        <v>91</v>
      </c>
      <c r="S413" t="s">
        <v>524</v>
      </c>
      <c r="T413">
        <v>4000</v>
      </c>
      <c r="U413" t="s">
        <v>85</v>
      </c>
      <c r="V413">
        <v>4411</v>
      </c>
      <c r="W413" t="s">
        <v>86</v>
      </c>
      <c r="X413">
        <v>0</v>
      </c>
      <c r="Y413" t="s">
        <v>44</v>
      </c>
      <c r="Z413" s="2">
        <v>1200000</v>
      </c>
      <c r="AA413" s="2"/>
      <c r="AB413" s="2">
        <f t="shared" si="18"/>
        <v>1200000</v>
      </c>
      <c r="AC413" s="2">
        <v>1200000</v>
      </c>
      <c r="AD413" s="2">
        <v>1200000</v>
      </c>
      <c r="AE413" s="2">
        <v>1200000</v>
      </c>
      <c r="AF413" s="2">
        <v>1200000</v>
      </c>
      <c r="AG413" s="2">
        <v>1200000</v>
      </c>
      <c r="AH413" s="2">
        <v>1196000</v>
      </c>
      <c r="AI413" s="2">
        <f t="shared" si="19"/>
        <v>0</v>
      </c>
      <c r="AJ413" s="2">
        <f t="shared" si="20"/>
        <v>0</v>
      </c>
      <c r="AK413">
        <v>0</v>
      </c>
      <c r="AL413">
        <v>0</v>
      </c>
      <c r="AM413">
        <v>0</v>
      </c>
      <c r="AN413">
        <v>0</v>
      </c>
      <c r="AO413">
        <v>0</v>
      </c>
    </row>
    <row r="414" spans="1:41" hidden="1" x14ac:dyDescent="0.3">
      <c r="A414" t="s">
        <v>45</v>
      </c>
      <c r="B414" t="s">
        <v>46</v>
      </c>
      <c r="C414">
        <v>2</v>
      </c>
      <c r="D414" t="s">
        <v>532</v>
      </c>
      <c r="E414">
        <v>2.7</v>
      </c>
      <c r="F414" t="s">
        <v>189</v>
      </c>
      <c r="G414" t="s">
        <v>188</v>
      </c>
      <c r="H414" t="s">
        <v>189</v>
      </c>
      <c r="I414" t="s">
        <v>76</v>
      </c>
      <c r="J414" t="s">
        <v>77</v>
      </c>
      <c r="K414" t="s">
        <v>196</v>
      </c>
      <c r="L414" t="s">
        <v>197</v>
      </c>
      <c r="M414">
        <v>5</v>
      </c>
      <c r="N414" t="s">
        <v>198</v>
      </c>
      <c r="O414">
        <v>27</v>
      </c>
      <c r="P414" t="s">
        <v>204</v>
      </c>
      <c r="Q414" t="s">
        <v>200</v>
      </c>
      <c r="R414" t="s">
        <v>201</v>
      </c>
      <c r="S414" t="s">
        <v>524</v>
      </c>
      <c r="T414">
        <v>4000</v>
      </c>
      <c r="U414" t="s">
        <v>85</v>
      </c>
      <c r="V414">
        <v>4411</v>
      </c>
      <c r="W414" t="s">
        <v>86</v>
      </c>
      <c r="X414">
        <v>0</v>
      </c>
      <c r="Y414" t="s">
        <v>44</v>
      </c>
      <c r="Z414" s="2">
        <v>1000000</v>
      </c>
      <c r="AA414" s="2"/>
      <c r="AB414" s="2">
        <f t="shared" si="18"/>
        <v>1000000</v>
      </c>
      <c r="AC414" s="2">
        <v>1000000</v>
      </c>
      <c r="AD414" s="2">
        <v>544966.42000000004</v>
      </c>
      <c r="AE414" s="2">
        <v>544966.42000000004</v>
      </c>
      <c r="AF414" s="2">
        <v>544966.42000000004</v>
      </c>
      <c r="AG414" s="2">
        <v>517466.42</v>
      </c>
      <c r="AH414" s="2">
        <v>517466.42</v>
      </c>
      <c r="AI414" s="2">
        <f t="shared" si="19"/>
        <v>455033.57999999996</v>
      </c>
      <c r="AJ414" s="2">
        <f t="shared" si="20"/>
        <v>455033.57999999996</v>
      </c>
      <c r="AK414">
        <v>0</v>
      </c>
      <c r="AL414">
        <v>0</v>
      </c>
      <c r="AM414">
        <v>0</v>
      </c>
      <c r="AN414">
        <v>0</v>
      </c>
      <c r="AO414">
        <v>0</v>
      </c>
    </row>
    <row r="415" spans="1:41" hidden="1" x14ac:dyDescent="0.3">
      <c r="A415" t="s">
        <v>45</v>
      </c>
      <c r="B415" t="s">
        <v>46</v>
      </c>
      <c r="C415">
        <v>2</v>
      </c>
      <c r="D415" t="s">
        <v>532</v>
      </c>
      <c r="E415">
        <v>2.7</v>
      </c>
      <c r="F415" t="s">
        <v>189</v>
      </c>
      <c r="G415" t="s">
        <v>188</v>
      </c>
      <c r="H415" t="s">
        <v>189</v>
      </c>
      <c r="I415" t="s">
        <v>76</v>
      </c>
      <c r="J415" t="s">
        <v>77</v>
      </c>
      <c r="K415" t="s">
        <v>196</v>
      </c>
      <c r="L415" t="s">
        <v>197</v>
      </c>
      <c r="M415">
        <v>5</v>
      </c>
      <c r="N415" t="s">
        <v>198</v>
      </c>
      <c r="O415">
        <v>30</v>
      </c>
      <c r="P415" t="s">
        <v>205</v>
      </c>
      <c r="Q415" t="s">
        <v>206</v>
      </c>
      <c r="R415" t="s">
        <v>207</v>
      </c>
      <c r="S415" t="s">
        <v>524</v>
      </c>
      <c r="T415">
        <v>4000</v>
      </c>
      <c r="U415" t="s">
        <v>85</v>
      </c>
      <c r="V415">
        <v>4411</v>
      </c>
      <c r="W415" t="s">
        <v>86</v>
      </c>
      <c r="X415">
        <v>0</v>
      </c>
      <c r="Y415" t="s">
        <v>44</v>
      </c>
      <c r="Z415" s="2">
        <v>12000000</v>
      </c>
      <c r="AA415" s="2"/>
      <c r="AB415" s="2">
        <f t="shared" si="18"/>
        <v>12000000</v>
      </c>
      <c r="AC415" s="2">
        <v>12000000</v>
      </c>
      <c r="AD415" s="2">
        <v>11964000</v>
      </c>
      <c r="AE415" s="2">
        <v>11964000</v>
      </c>
      <c r="AF415" s="2">
        <v>11964000</v>
      </c>
      <c r="AG415" s="2">
        <v>11964000</v>
      </c>
      <c r="AH415" s="2">
        <v>11964000</v>
      </c>
      <c r="AI415" s="2">
        <f t="shared" si="19"/>
        <v>36000</v>
      </c>
      <c r="AJ415" s="2">
        <f t="shared" si="20"/>
        <v>36000</v>
      </c>
      <c r="AK415">
        <v>0</v>
      </c>
      <c r="AL415">
        <v>0</v>
      </c>
      <c r="AM415">
        <v>0</v>
      </c>
      <c r="AN415">
        <v>0</v>
      </c>
      <c r="AO415">
        <v>0</v>
      </c>
    </row>
    <row r="416" spans="1:41" hidden="1" x14ac:dyDescent="0.3">
      <c r="A416" t="s">
        <v>45</v>
      </c>
      <c r="B416" t="s">
        <v>46</v>
      </c>
      <c r="C416">
        <v>2</v>
      </c>
      <c r="D416" t="s">
        <v>532</v>
      </c>
      <c r="E416">
        <v>2.7</v>
      </c>
      <c r="F416" t="s">
        <v>189</v>
      </c>
      <c r="G416" t="s">
        <v>188</v>
      </c>
      <c r="H416" t="s">
        <v>189</v>
      </c>
      <c r="I416" t="s">
        <v>76</v>
      </c>
      <c r="J416" t="s">
        <v>77</v>
      </c>
      <c r="K416" t="s">
        <v>196</v>
      </c>
      <c r="L416" t="s">
        <v>197</v>
      </c>
      <c r="M416">
        <v>5</v>
      </c>
      <c r="N416" t="s">
        <v>198</v>
      </c>
      <c r="O416">
        <v>31</v>
      </c>
      <c r="P416" t="s">
        <v>209</v>
      </c>
      <c r="Q416" t="s">
        <v>206</v>
      </c>
      <c r="R416" t="s">
        <v>207</v>
      </c>
      <c r="S416" t="s">
        <v>524</v>
      </c>
      <c r="T416">
        <v>4000</v>
      </c>
      <c r="U416" t="s">
        <v>85</v>
      </c>
      <c r="V416">
        <v>4411</v>
      </c>
      <c r="W416" t="s">
        <v>86</v>
      </c>
      <c r="X416">
        <v>0</v>
      </c>
      <c r="Y416" t="s">
        <v>44</v>
      </c>
      <c r="Z416" s="2">
        <v>72216447.640000001</v>
      </c>
      <c r="AA416" s="2"/>
      <c r="AB416" s="2">
        <f t="shared" si="18"/>
        <v>72216447.640000001</v>
      </c>
      <c r="AC416" s="2">
        <v>54793475.799999997</v>
      </c>
      <c r="AD416" s="2">
        <v>52216447.640000001</v>
      </c>
      <c r="AE416" s="2">
        <v>52216447.640000001</v>
      </c>
      <c r="AF416" s="2">
        <v>52216447.640000001</v>
      </c>
      <c r="AG416" s="2">
        <v>52216447.640000001</v>
      </c>
      <c r="AH416" s="2">
        <v>52216447.640000001</v>
      </c>
      <c r="AI416" s="2">
        <f t="shared" si="19"/>
        <v>20000000</v>
      </c>
      <c r="AJ416" s="2">
        <f t="shared" si="20"/>
        <v>20000000</v>
      </c>
      <c r="AK416" s="2">
        <v>20000000</v>
      </c>
      <c r="AL416">
        <v>0.04</v>
      </c>
      <c r="AM416">
        <v>0</v>
      </c>
      <c r="AN416" s="2">
        <v>2577028.2000000002</v>
      </c>
      <c r="AO416" s="2">
        <v>17422971.84</v>
      </c>
    </row>
    <row r="417" spans="1:41" hidden="1" x14ac:dyDescent="0.3">
      <c r="A417" t="s">
        <v>45</v>
      </c>
      <c r="B417" t="s">
        <v>46</v>
      </c>
      <c r="C417">
        <v>2</v>
      </c>
      <c r="D417" t="s">
        <v>532</v>
      </c>
      <c r="E417">
        <v>2.7</v>
      </c>
      <c r="F417" t="s">
        <v>189</v>
      </c>
      <c r="G417" t="s">
        <v>188</v>
      </c>
      <c r="H417" t="s">
        <v>189</v>
      </c>
      <c r="I417" t="s">
        <v>76</v>
      </c>
      <c r="J417" t="s">
        <v>77</v>
      </c>
      <c r="K417" t="s">
        <v>196</v>
      </c>
      <c r="L417" t="s">
        <v>197</v>
      </c>
      <c r="M417">
        <v>5</v>
      </c>
      <c r="N417" t="s">
        <v>198</v>
      </c>
      <c r="O417">
        <v>32</v>
      </c>
      <c r="P417" t="s">
        <v>210</v>
      </c>
      <c r="Q417" t="s">
        <v>206</v>
      </c>
      <c r="R417" t="s">
        <v>207</v>
      </c>
      <c r="S417" t="s">
        <v>524</v>
      </c>
      <c r="T417">
        <v>4000</v>
      </c>
      <c r="U417" t="s">
        <v>85</v>
      </c>
      <c r="V417">
        <v>4411</v>
      </c>
      <c r="W417" t="s">
        <v>86</v>
      </c>
      <c r="X417">
        <v>0</v>
      </c>
      <c r="Y417" t="s">
        <v>44</v>
      </c>
      <c r="Z417" s="2">
        <v>17662452.359999999</v>
      </c>
      <c r="AA417" s="2"/>
      <c r="AB417" s="2">
        <f t="shared" si="18"/>
        <v>17662452.359999999</v>
      </c>
      <c r="AC417" s="2">
        <v>15085424.199999999</v>
      </c>
      <c r="AD417" s="2">
        <v>17603613.140000001</v>
      </c>
      <c r="AE417" s="2">
        <v>17603613.140000001</v>
      </c>
      <c r="AF417" s="2">
        <v>17603613.140000001</v>
      </c>
      <c r="AG417" s="2">
        <v>17603613.140000001</v>
      </c>
      <c r="AH417" s="2">
        <v>17603613.140000001</v>
      </c>
      <c r="AI417" s="2">
        <f t="shared" si="19"/>
        <v>58839.219999998808</v>
      </c>
      <c r="AJ417" s="2">
        <f t="shared" si="20"/>
        <v>58839.219999998808</v>
      </c>
      <c r="AK417">
        <v>0</v>
      </c>
      <c r="AL417" s="2">
        <v>2577028.2000000002</v>
      </c>
      <c r="AM417">
        <v>0</v>
      </c>
      <c r="AN417">
        <v>0.04</v>
      </c>
      <c r="AO417" s="2">
        <v>2577028.16</v>
      </c>
    </row>
    <row r="418" spans="1:41" hidden="1" x14ac:dyDescent="0.3">
      <c r="A418" t="s">
        <v>45</v>
      </c>
      <c r="B418" t="s">
        <v>46</v>
      </c>
      <c r="C418">
        <v>2</v>
      </c>
      <c r="D418" t="s">
        <v>532</v>
      </c>
      <c r="E418">
        <v>2.7</v>
      </c>
      <c r="F418" t="s">
        <v>189</v>
      </c>
      <c r="G418" t="s">
        <v>188</v>
      </c>
      <c r="H418" t="s">
        <v>189</v>
      </c>
      <c r="I418" t="s">
        <v>100</v>
      </c>
      <c r="J418" t="s">
        <v>101</v>
      </c>
      <c r="K418" t="s">
        <v>211</v>
      </c>
      <c r="L418" t="s">
        <v>212</v>
      </c>
      <c r="M418">
        <v>4</v>
      </c>
      <c r="N418" t="s">
        <v>53</v>
      </c>
      <c r="O418">
        <v>48</v>
      </c>
      <c r="P418" t="s">
        <v>213</v>
      </c>
      <c r="Q418" t="s">
        <v>214</v>
      </c>
      <c r="R418" t="s">
        <v>215</v>
      </c>
      <c r="S418" t="s">
        <v>524</v>
      </c>
      <c r="T418">
        <v>4000</v>
      </c>
      <c r="U418" t="s">
        <v>85</v>
      </c>
      <c r="V418">
        <v>4411</v>
      </c>
      <c r="W418" t="s">
        <v>86</v>
      </c>
      <c r="X418">
        <v>30</v>
      </c>
      <c r="Y418" t="s">
        <v>218</v>
      </c>
      <c r="Z418" s="2">
        <v>450000</v>
      </c>
      <c r="AA418" s="2"/>
      <c r="AB418" s="2">
        <f t="shared" si="18"/>
        <v>450000</v>
      </c>
      <c r="AC418" s="2">
        <v>450000</v>
      </c>
      <c r="AD418" s="2">
        <v>287797.15999999997</v>
      </c>
      <c r="AE418" s="2">
        <v>287797.15999999997</v>
      </c>
      <c r="AF418" s="2">
        <v>287797.15999999997</v>
      </c>
      <c r="AG418" s="2">
        <v>287797.15999999997</v>
      </c>
      <c r="AH418" s="2">
        <v>287797.15999999997</v>
      </c>
      <c r="AI418" s="2">
        <f t="shared" si="19"/>
        <v>162202.84000000003</v>
      </c>
      <c r="AJ418" s="2">
        <f t="shared" si="20"/>
        <v>162202.84000000003</v>
      </c>
      <c r="AK418">
        <v>0</v>
      </c>
      <c r="AL418">
        <v>0</v>
      </c>
      <c r="AM418">
        <v>0</v>
      </c>
      <c r="AN418">
        <v>0</v>
      </c>
      <c r="AO418">
        <v>0</v>
      </c>
    </row>
    <row r="419" spans="1:41" hidden="1" x14ac:dyDescent="0.3">
      <c r="A419" t="s">
        <v>45</v>
      </c>
      <c r="B419" t="s">
        <v>46</v>
      </c>
      <c r="C419">
        <v>1</v>
      </c>
      <c r="D419" t="s">
        <v>531</v>
      </c>
      <c r="E419">
        <v>1.3</v>
      </c>
      <c r="F419" t="s">
        <v>534</v>
      </c>
      <c r="G419" t="s">
        <v>32</v>
      </c>
      <c r="H419" t="s">
        <v>33</v>
      </c>
      <c r="I419" t="s">
        <v>100</v>
      </c>
      <c r="J419" t="s">
        <v>101</v>
      </c>
      <c r="K419" t="s">
        <v>287</v>
      </c>
      <c r="L419" t="s">
        <v>288</v>
      </c>
      <c r="M419">
        <v>1</v>
      </c>
      <c r="N419" t="s">
        <v>80</v>
      </c>
      <c r="O419">
        <v>1</v>
      </c>
      <c r="P419" t="s">
        <v>289</v>
      </c>
      <c r="Q419" t="s">
        <v>290</v>
      </c>
      <c r="R419" t="s">
        <v>291</v>
      </c>
      <c r="S419" t="s">
        <v>524</v>
      </c>
      <c r="T419">
        <v>4000</v>
      </c>
      <c r="U419" t="s">
        <v>85</v>
      </c>
      <c r="V419">
        <v>4411</v>
      </c>
      <c r="W419" t="s">
        <v>86</v>
      </c>
      <c r="X419">
        <v>0</v>
      </c>
      <c r="Y419" t="s">
        <v>44</v>
      </c>
      <c r="Z419" s="2">
        <v>2163246</v>
      </c>
      <c r="AA419" s="2"/>
      <c r="AB419" s="2">
        <f t="shared" si="18"/>
        <v>2163246</v>
      </c>
      <c r="AC419" s="2">
        <v>2163246</v>
      </c>
      <c r="AD419" s="2">
        <v>1704091.89</v>
      </c>
      <c r="AE419" s="2">
        <v>1704091.89</v>
      </c>
      <c r="AF419" s="2">
        <v>1704091.89</v>
      </c>
      <c r="AG419" s="2">
        <v>1572591.89</v>
      </c>
      <c r="AH419" s="2">
        <v>1517691.89</v>
      </c>
      <c r="AI419" s="2">
        <f t="shared" si="19"/>
        <v>459154.1100000001</v>
      </c>
      <c r="AJ419" s="2">
        <f t="shared" si="20"/>
        <v>459154.1100000001</v>
      </c>
      <c r="AK419">
        <v>0</v>
      </c>
      <c r="AL419">
        <v>0</v>
      </c>
      <c r="AM419">
        <v>0</v>
      </c>
      <c r="AN419">
        <v>0</v>
      </c>
      <c r="AO419">
        <v>0</v>
      </c>
    </row>
    <row r="420" spans="1:41" hidden="1" x14ac:dyDescent="0.3">
      <c r="A420" t="s">
        <v>45</v>
      </c>
      <c r="B420" t="s">
        <v>46</v>
      </c>
      <c r="C420">
        <v>1</v>
      </c>
      <c r="D420" t="s">
        <v>531</v>
      </c>
      <c r="E420">
        <v>1.3</v>
      </c>
      <c r="F420" t="s">
        <v>534</v>
      </c>
      <c r="G420" t="s">
        <v>32</v>
      </c>
      <c r="H420" t="s">
        <v>33</v>
      </c>
      <c r="I420" t="s">
        <v>100</v>
      </c>
      <c r="J420" t="s">
        <v>101</v>
      </c>
      <c r="K420" t="s">
        <v>287</v>
      </c>
      <c r="L420" t="s">
        <v>288</v>
      </c>
      <c r="M420">
        <v>1</v>
      </c>
      <c r="N420" t="s">
        <v>80</v>
      </c>
      <c r="O420">
        <v>1</v>
      </c>
      <c r="P420" t="s">
        <v>289</v>
      </c>
      <c r="Q420" t="s">
        <v>290</v>
      </c>
      <c r="R420" t="s">
        <v>291</v>
      </c>
      <c r="S420" t="s">
        <v>524</v>
      </c>
      <c r="T420">
        <v>4000</v>
      </c>
      <c r="U420" t="s">
        <v>85</v>
      </c>
      <c r="V420">
        <v>4411</v>
      </c>
      <c r="W420" t="s">
        <v>86</v>
      </c>
      <c r="X420">
        <v>2</v>
      </c>
      <c r="Y420" t="s">
        <v>292</v>
      </c>
      <c r="Z420" s="2">
        <v>324000</v>
      </c>
      <c r="AA420" s="2"/>
      <c r="AB420" s="2">
        <f t="shared" si="18"/>
        <v>324000</v>
      </c>
      <c r="AC420" s="2">
        <v>324000</v>
      </c>
      <c r="AD420" s="2">
        <v>165000</v>
      </c>
      <c r="AE420" s="2">
        <v>165000</v>
      </c>
      <c r="AF420" s="2">
        <v>165000</v>
      </c>
      <c r="AG420" s="2">
        <v>144000</v>
      </c>
      <c r="AH420" s="2">
        <v>126000</v>
      </c>
      <c r="AI420" s="2">
        <f t="shared" si="19"/>
        <v>159000</v>
      </c>
      <c r="AJ420" s="2">
        <f t="shared" si="20"/>
        <v>159000</v>
      </c>
      <c r="AK420">
        <v>0</v>
      </c>
      <c r="AL420">
        <v>0</v>
      </c>
      <c r="AM420">
        <v>0</v>
      </c>
      <c r="AN420">
        <v>0</v>
      </c>
      <c r="AO420">
        <v>0</v>
      </c>
    </row>
    <row r="421" spans="1:41" hidden="1" x14ac:dyDescent="0.3">
      <c r="A421" t="s">
        <v>45</v>
      </c>
      <c r="B421" t="s">
        <v>46</v>
      </c>
      <c r="C421">
        <v>1</v>
      </c>
      <c r="D421" t="s">
        <v>531</v>
      </c>
      <c r="E421">
        <v>1.3</v>
      </c>
      <c r="F421" t="s">
        <v>534</v>
      </c>
      <c r="G421" t="s">
        <v>32</v>
      </c>
      <c r="H421" t="s">
        <v>33</v>
      </c>
      <c r="I421" t="s">
        <v>100</v>
      </c>
      <c r="J421" t="s">
        <v>101</v>
      </c>
      <c r="K421" t="s">
        <v>287</v>
      </c>
      <c r="L421" t="s">
        <v>288</v>
      </c>
      <c r="M421">
        <v>1</v>
      </c>
      <c r="N421" t="s">
        <v>80</v>
      </c>
      <c r="O421">
        <v>1</v>
      </c>
      <c r="P421" t="s">
        <v>289</v>
      </c>
      <c r="Q421" t="s">
        <v>290</v>
      </c>
      <c r="R421" t="s">
        <v>291</v>
      </c>
      <c r="S421" t="s">
        <v>524</v>
      </c>
      <c r="T421">
        <v>4000</v>
      </c>
      <c r="U421" t="s">
        <v>85</v>
      </c>
      <c r="V421">
        <v>4411</v>
      </c>
      <c r="W421" t="s">
        <v>86</v>
      </c>
      <c r="X421">
        <v>37</v>
      </c>
      <c r="Y421" t="s">
        <v>293</v>
      </c>
      <c r="Z421" s="2">
        <v>205000</v>
      </c>
      <c r="AA421" s="2"/>
      <c r="AB421" s="2">
        <f t="shared" si="18"/>
        <v>205000</v>
      </c>
      <c r="AC421">
        <v>0</v>
      </c>
      <c r="AD421">
        <v>0</v>
      </c>
      <c r="AE421">
        <v>0</v>
      </c>
      <c r="AF421">
        <v>0</v>
      </c>
      <c r="AG421">
        <v>0</v>
      </c>
      <c r="AH421">
        <v>0</v>
      </c>
      <c r="AI421" s="2">
        <f t="shared" si="19"/>
        <v>205000</v>
      </c>
      <c r="AJ421" s="2">
        <f t="shared" si="20"/>
        <v>205000</v>
      </c>
      <c r="AK421" s="2">
        <v>205000</v>
      </c>
      <c r="AL421">
        <v>0</v>
      </c>
      <c r="AM421">
        <v>0</v>
      </c>
      <c r="AN421">
        <v>0</v>
      </c>
      <c r="AO421" s="2">
        <v>205000</v>
      </c>
    </row>
    <row r="422" spans="1:41" hidden="1" x14ac:dyDescent="0.3">
      <c r="A422" t="s">
        <v>45</v>
      </c>
      <c r="B422" t="s">
        <v>46</v>
      </c>
      <c r="C422">
        <v>2</v>
      </c>
      <c r="D422" t="s">
        <v>532</v>
      </c>
      <c r="E422">
        <v>2.5</v>
      </c>
      <c r="F422" t="s">
        <v>540</v>
      </c>
      <c r="G422" t="s">
        <v>412</v>
      </c>
      <c r="H422" t="s">
        <v>413</v>
      </c>
      <c r="I422" t="s">
        <v>76</v>
      </c>
      <c r="J422" t="s">
        <v>77</v>
      </c>
      <c r="K422" t="s">
        <v>196</v>
      </c>
      <c r="L422" t="s">
        <v>197</v>
      </c>
      <c r="M422">
        <v>5</v>
      </c>
      <c r="N422" t="s">
        <v>198</v>
      </c>
      <c r="O422">
        <v>25</v>
      </c>
      <c r="P422" t="s">
        <v>414</v>
      </c>
      <c r="Q422" t="s">
        <v>200</v>
      </c>
      <c r="R422" t="s">
        <v>201</v>
      </c>
      <c r="S422" t="s">
        <v>524</v>
      </c>
      <c r="T422">
        <v>4000</v>
      </c>
      <c r="U422" t="s">
        <v>85</v>
      </c>
      <c r="V422">
        <v>4411</v>
      </c>
      <c r="W422" t="s">
        <v>86</v>
      </c>
      <c r="X422">
        <v>0</v>
      </c>
      <c r="Y422" t="s">
        <v>44</v>
      </c>
      <c r="Z422" s="2">
        <v>100000</v>
      </c>
      <c r="AA422" s="2"/>
      <c r="AB422" s="2">
        <f t="shared" si="18"/>
        <v>100000</v>
      </c>
      <c r="AC422" s="2">
        <v>100000</v>
      </c>
      <c r="AD422">
        <v>0</v>
      </c>
      <c r="AE422">
        <v>0</v>
      </c>
      <c r="AF422">
        <v>0</v>
      </c>
      <c r="AG422">
        <v>0</v>
      </c>
      <c r="AH422">
        <v>0</v>
      </c>
      <c r="AI422" s="2">
        <f t="shared" si="19"/>
        <v>100000</v>
      </c>
      <c r="AJ422" s="2">
        <f t="shared" si="20"/>
        <v>100000</v>
      </c>
      <c r="AK422">
        <v>0</v>
      </c>
      <c r="AL422">
        <v>0</v>
      </c>
      <c r="AM422">
        <v>0</v>
      </c>
      <c r="AN422">
        <v>0</v>
      </c>
      <c r="AO422">
        <v>0</v>
      </c>
    </row>
    <row r="423" spans="1:41" hidden="1" x14ac:dyDescent="0.3">
      <c r="A423" t="s">
        <v>45</v>
      </c>
      <c r="B423" t="s">
        <v>46</v>
      </c>
      <c r="C423">
        <v>3</v>
      </c>
      <c r="D423" t="s">
        <v>533</v>
      </c>
      <c r="E423">
        <v>3.7</v>
      </c>
      <c r="F423" t="s">
        <v>420</v>
      </c>
      <c r="G423" t="s">
        <v>419</v>
      </c>
      <c r="H423" t="s">
        <v>420</v>
      </c>
      <c r="I423" t="s">
        <v>100</v>
      </c>
      <c r="J423" t="s">
        <v>101</v>
      </c>
      <c r="K423" t="s">
        <v>351</v>
      </c>
      <c r="L423" t="s">
        <v>352</v>
      </c>
      <c r="M423">
        <v>8</v>
      </c>
      <c r="N423" t="s">
        <v>379</v>
      </c>
      <c r="O423">
        <v>47</v>
      </c>
      <c r="P423" t="s">
        <v>421</v>
      </c>
      <c r="Q423" t="s">
        <v>422</v>
      </c>
      <c r="R423" t="s">
        <v>423</v>
      </c>
      <c r="S423" t="s">
        <v>524</v>
      </c>
      <c r="T423">
        <v>4000</v>
      </c>
      <c r="U423" t="s">
        <v>85</v>
      </c>
      <c r="V423">
        <v>4411</v>
      </c>
      <c r="W423" t="s">
        <v>86</v>
      </c>
      <c r="X423">
        <v>29</v>
      </c>
      <c r="Y423" t="s">
        <v>425</v>
      </c>
      <c r="Z423" s="2">
        <v>100000</v>
      </c>
      <c r="AA423" s="2"/>
      <c r="AB423" s="2">
        <f t="shared" si="18"/>
        <v>100000</v>
      </c>
      <c r="AC423" s="2">
        <v>100000</v>
      </c>
      <c r="AD423" s="2">
        <v>100000</v>
      </c>
      <c r="AE423" s="2">
        <v>100000</v>
      </c>
      <c r="AF423" s="2">
        <v>100000</v>
      </c>
      <c r="AG423" s="2">
        <v>100000</v>
      </c>
      <c r="AH423" s="2">
        <v>100000</v>
      </c>
      <c r="AI423" s="2">
        <f t="shared" si="19"/>
        <v>0</v>
      </c>
      <c r="AJ423" s="2">
        <f t="shared" si="20"/>
        <v>0</v>
      </c>
      <c r="AK423">
        <v>0</v>
      </c>
      <c r="AL423">
        <v>0</v>
      </c>
      <c r="AM423">
        <v>0</v>
      </c>
      <c r="AN423">
        <v>0</v>
      </c>
      <c r="AO423">
        <v>0</v>
      </c>
    </row>
    <row r="424" spans="1:41" hidden="1" x14ac:dyDescent="0.3">
      <c r="A424" t="s">
        <v>45</v>
      </c>
      <c r="B424" t="s">
        <v>46</v>
      </c>
      <c r="C424">
        <v>2</v>
      </c>
      <c r="D424" t="s">
        <v>532</v>
      </c>
      <c r="E424">
        <v>2.5</v>
      </c>
      <c r="F424" t="s">
        <v>540</v>
      </c>
      <c r="G424" t="s">
        <v>412</v>
      </c>
      <c r="H424" t="s">
        <v>413</v>
      </c>
      <c r="I424" t="s">
        <v>76</v>
      </c>
      <c r="J424" t="s">
        <v>77</v>
      </c>
      <c r="K424" t="s">
        <v>196</v>
      </c>
      <c r="L424" t="s">
        <v>197</v>
      </c>
      <c r="M424">
        <v>5</v>
      </c>
      <c r="N424" t="s">
        <v>198</v>
      </c>
      <c r="O424">
        <v>28</v>
      </c>
      <c r="P424" t="s">
        <v>417</v>
      </c>
      <c r="Q424" t="s">
        <v>200</v>
      </c>
      <c r="R424" t="s">
        <v>201</v>
      </c>
      <c r="S424" t="s">
        <v>524</v>
      </c>
      <c r="T424">
        <v>4000</v>
      </c>
      <c r="U424" t="s">
        <v>85</v>
      </c>
      <c r="V424">
        <v>4421</v>
      </c>
      <c r="W424" t="s">
        <v>418</v>
      </c>
      <c r="X424">
        <v>0</v>
      </c>
      <c r="Y424" t="s">
        <v>44</v>
      </c>
      <c r="Z424" s="2">
        <v>200000</v>
      </c>
      <c r="AA424" s="2"/>
      <c r="AB424" s="2">
        <f t="shared" si="18"/>
        <v>200000</v>
      </c>
      <c r="AC424" s="2">
        <v>200000</v>
      </c>
      <c r="AD424" s="2">
        <v>124000</v>
      </c>
      <c r="AE424" s="2">
        <v>124000</v>
      </c>
      <c r="AF424" s="2">
        <v>124000</v>
      </c>
      <c r="AG424" s="2">
        <v>124000</v>
      </c>
      <c r="AH424" s="2">
        <v>49200</v>
      </c>
      <c r="AI424" s="2">
        <f t="shared" si="19"/>
        <v>76000</v>
      </c>
      <c r="AJ424" s="2">
        <f t="shared" si="20"/>
        <v>76000</v>
      </c>
      <c r="AK424">
        <v>0</v>
      </c>
      <c r="AL424">
        <v>0</v>
      </c>
      <c r="AM424">
        <v>0</v>
      </c>
      <c r="AN424">
        <v>0</v>
      </c>
      <c r="AO424">
        <v>0</v>
      </c>
    </row>
    <row r="425" spans="1:41" hidden="1" x14ac:dyDescent="0.3">
      <c r="A425" t="s">
        <v>45</v>
      </c>
      <c r="B425" t="s">
        <v>46</v>
      </c>
      <c r="C425">
        <v>2</v>
      </c>
      <c r="D425" t="s">
        <v>532</v>
      </c>
      <c r="E425">
        <v>2.5</v>
      </c>
      <c r="F425" t="s">
        <v>540</v>
      </c>
      <c r="G425" t="s">
        <v>412</v>
      </c>
      <c r="H425" t="s">
        <v>413</v>
      </c>
      <c r="I425" t="s">
        <v>76</v>
      </c>
      <c r="J425" t="s">
        <v>77</v>
      </c>
      <c r="K425" t="s">
        <v>196</v>
      </c>
      <c r="L425" t="s">
        <v>197</v>
      </c>
      <c r="M425">
        <v>5</v>
      </c>
      <c r="N425" t="s">
        <v>198</v>
      </c>
      <c r="O425">
        <v>25</v>
      </c>
      <c r="P425" t="s">
        <v>414</v>
      </c>
      <c r="Q425" t="s">
        <v>200</v>
      </c>
      <c r="R425" t="s">
        <v>201</v>
      </c>
      <c r="S425" t="s">
        <v>524</v>
      </c>
      <c r="T425">
        <v>4000</v>
      </c>
      <c r="U425" t="s">
        <v>85</v>
      </c>
      <c r="V425">
        <v>4431</v>
      </c>
      <c r="W425" t="s">
        <v>415</v>
      </c>
      <c r="X425">
        <v>0</v>
      </c>
      <c r="Y425" t="s">
        <v>44</v>
      </c>
      <c r="Z425" s="2">
        <v>3900000</v>
      </c>
      <c r="AA425" s="2"/>
      <c r="AB425" s="2">
        <f t="shared" si="18"/>
        <v>3900000</v>
      </c>
      <c r="AC425" s="2">
        <v>3900000</v>
      </c>
      <c r="AD425" s="2">
        <v>2394596</v>
      </c>
      <c r="AE425" s="2">
        <v>2394596</v>
      </c>
      <c r="AF425" s="2">
        <v>2394596</v>
      </c>
      <c r="AG425" s="2">
        <v>2394596</v>
      </c>
      <c r="AH425" s="2">
        <v>1994130</v>
      </c>
      <c r="AI425" s="2">
        <f t="shared" si="19"/>
        <v>1505404</v>
      </c>
      <c r="AJ425" s="2">
        <f t="shared" si="20"/>
        <v>1505404</v>
      </c>
      <c r="AK425">
        <v>0</v>
      </c>
      <c r="AL425">
        <v>0</v>
      </c>
      <c r="AM425">
        <v>0</v>
      </c>
      <c r="AN425">
        <v>0</v>
      </c>
      <c r="AO425">
        <v>0</v>
      </c>
    </row>
    <row r="426" spans="1:41" hidden="1" x14ac:dyDescent="0.3">
      <c r="A426" t="s">
        <v>45</v>
      </c>
      <c r="B426" t="s">
        <v>46</v>
      </c>
      <c r="C426">
        <v>2</v>
      </c>
      <c r="D426" t="s">
        <v>532</v>
      </c>
      <c r="E426">
        <v>2.5</v>
      </c>
      <c r="F426" t="s">
        <v>540</v>
      </c>
      <c r="G426" t="s">
        <v>412</v>
      </c>
      <c r="H426" t="s">
        <v>413</v>
      </c>
      <c r="I426" t="s">
        <v>76</v>
      </c>
      <c r="J426" t="s">
        <v>77</v>
      </c>
      <c r="K426" t="s">
        <v>196</v>
      </c>
      <c r="L426" t="s">
        <v>197</v>
      </c>
      <c r="M426">
        <v>5</v>
      </c>
      <c r="N426" t="s">
        <v>198</v>
      </c>
      <c r="O426">
        <v>25</v>
      </c>
      <c r="P426" t="s">
        <v>414</v>
      </c>
      <c r="Q426" t="s">
        <v>200</v>
      </c>
      <c r="R426" t="s">
        <v>201</v>
      </c>
      <c r="S426" t="s">
        <v>524</v>
      </c>
      <c r="T426">
        <v>4000</v>
      </c>
      <c r="U426" t="s">
        <v>85</v>
      </c>
      <c r="V426">
        <v>4431</v>
      </c>
      <c r="W426" t="s">
        <v>415</v>
      </c>
      <c r="X426">
        <v>17</v>
      </c>
      <c r="Y426" t="s">
        <v>416</v>
      </c>
      <c r="Z426" s="2">
        <v>400000</v>
      </c>
      <c r="AA426" s="2"/>
      <c r="AB426" s="2">
        <f t="shared" si="18"/>
        <v>400000</v>
      </c>
      <c r="AC426" s="2">
        <v>400000</v>
      </c>
      <c r="AD426" s="2">
        <v>160064</v>
      </c>
      <c r="AE426" s="2">
        <v>160064</v>
      </c>
      <c r="AF426" s="2">
        <v>160064</v>
      </c>
      <c r="AG426">
        <v>0</v>
      </c>
      <c r="AH426">
        <v>0</v>
      </c>
      <c r="AI426" s="2">
        <f t="shared" si="19"/>
        <v>239936</v>
      </c>
      <c r="AJ426" s="2">
        <f t="shared" si="20"/>
        <v>239936</v>
      </c>
      <c r="AK426">
        <v>0</v>
      </c>
      <c r="AL426">
        <v>0</v>
      </c>
      <c r="AM426">
        <v>0</v>
      </c>
      <c r="AN426">
        <v>0</v>
      </c>
      <c r="AO426">
        <v>0</v>
      </c>
    </row>
    <row r="427" spans="1:41" hidden="1" x14ac:dyDescent="0.3">
      <c r="A427" t="s">
        <v>45</v>
      </c>
      <c r="B427" t="s">
        <v>46</v>
      </c>
      <c r="C427">
        <v>2</v>
      </c>
      <c r="D427" t="s">
        <v>532</v>
      </c>
      <c r="E427">
        <v>2.7</v>
      </c>
      <c r="F427" t="s">
        <v>189</v>
      </c>
      <c r="G427" t="s">
        <v>188</v>
      </c>
      <c r="H427" t="s">
        <v>189</v>
      </c>
      <c r="I427" t="s">
        <v>76</v>
      </c>
      <c r="J427" t="s">
        <v>77</v>
      </c>
      <c r="K427" t="s">
        <v>196</v>
      </c>
      <c r="L427" t="s">
        <v>197</v>
      </c>
      <c r="M427">
        <v>5</v>
      </c>
      <c r="N427" t="s">
        <v>198</v>
      </c>
      <c r="O427">
        <v>26</v>
      </c>
      <c r="P427" t="s">
        <v>199</v>
      </c>
      <c r="Q427" t="s">
        <v>200</v>
      </c>
      <c r="R427" t="s">
        <v>201</v>
      </c>
      <c r="S427" t="s">
        <v>524</v>
      </c>
      <c r="T427">
        <v>4000</v>
      </c>
      <c r="U427" t="s">
        <v>85</v>
      </c>
      <c r="V427">
        <v>4451</v>
      </c>
      <c r="W427" t="s">
        <v>202</v>
      </c>
      <c r="X427">
        <v>18</v>
      </c>
      <c r="Y427" t="s">
        <v>203</v>
      </c>
      <c r="Z427">
        <v>0</v>
      </c>
      <c r="AB427" s="2">
        <f t="shared" si="18"/>
        <v>0</v>
      </c>
      <c r="AC427" s="2">
        <v>10000000</v>
      </c>
      <c r="AD427">
        <v>0</v>
      </c>
      <c r="AE427">
        <v>0</v>
      </c>
      <c r="AF427">
        <v>0</v>
      </c>
      <c r="AG427">
        <v>0</v>
      </c>
      <c r="AH427">
        <v>0</v>
      </c>
      <c r="AI427" s="2">
        <f t="shared" si="19"/>
        <v>0</v>
      </c>
      <c r="AJ427" s="2">
        <f t="shared" si="20"/>
        <v>0</v>
      </c>
      <c r="AK427">
        <v>0</v>
      </c>
      <c r="AL427" s="2">
        <v>20000000</v>
      </c>
      <c r="AM427">
        <v>0</v>
      </c>
      <c r="AN427" s="2">
        <v>30000000</v>
      </c>
      <c r="AO427" s="2">
        <v>-10000000</v>
      </c>
    </row>
    <row r="428" spans="1:41" hidden="1" x14ac:dyDescent="0.3">
      <c r="A428" t="s">
        <v>45</v>
      </c>
      <c r="B428" t="s">
        <v>46</v>
      </c>
      <c r="C428">
        <v>1</v>
      </c>
      <c r="D428" t="s">
        <v>531</v>
      </c>
      <c r="E428">
        <v>1.3</v>
      </c>
      <c r="F428" t="s">
        <v>534</v>
      </c>
      <c r="G428" t="s">
        <v>32</v>
      </c>
      <c r="H428" t="s">
        <v>33</v>
      </c>
      <c r="I428" t="s">
        <v>49</v>
      </c>
      <c r="J428" t="s">
        <v>50</v>
      </c>
      <c r="K428" t="s">
        <v>78</v>
      </c>
      <c r="L428" t="s">
        <v>79</v>
      </c>
      <c r="M428">
        <v>1</v>
      </c>
      <c r="N428" t="s">
        <v>80</v>
      </c>
      <c r="O428">
        <v>8</v>
      </c>
      <c r="P428" t="s">
        <v>247</v>
      </c>
      <c r="Q428" t="s">
        <v>248</v>
      </c>
      <c r="R428" t="s">
        <v>249</v>
      </c>
      <c r="S428" t="s">
        <v>524</v>
      </c>
      <c r="T428">
        <v>4000</v>
      </c>
      <c r="U428" t="s">
        <v>85</v>
      </c>
      <c r="V428">
        <v>4451</v>
      </c>
      <c r="W428" t="s">
        <v>202</v>
      </c>
      <c r="X428">
        <v>9</v>
      </c>
      <c r="Y428" t="s">
        <v>250</v>
      </c>
      <c r="Z428" s="2">
        <v>750000</v>
      </c>
      <c r="AA428" s="2"/>
      <c r="AB428" s="2">
        <f t="shared" si="18"/>
        <v>750000</v>
      </c>
      <c r="AC428" s="2">
        <v>760500</v>
      </c>
      <c r="AD428">
        <v>0</v>
      </c>
      <c r="AE428">
        <v>0</v>
      </c>
      <c r="AF428">
        <v>0</v>
      </c>
      <c r="AG428">
        <v>0</v>
      </c>
      <c r="AH428">
        <v>0</v>
      </c>
      <c r="AI428" s="2">
        <f t="shared" si="19"/>
        <v>750000</v>
      </c>
      <c r="AJ428" s="2">
        <f t="shared" si="20"/>
        <v>750000</v>
      </c>
      <c r="AK428">
        <v>0</v>
      </c>
      <c r="AL428">
        <v>0</v>
      </c>
      <c r="AM428">
        <v>0</v>
      </c>
      <c r="AN428" s="2">
        <v>10500</v>
      </c>
      <c r="AO428" s="2">
        <v>-10500</v>
      </c>
    </row>
    <row r="429" spans="1:41" hidden="1" x14ac:dyDescent="0.3">
      <c r="A429" t="s">
        <v>45</v>
      </c>
      <c r="B429" t="s">
        <v>46</v>
      </c>
      <c r="C429">
        <v>1</v>
      </c>
      <c r="D429" t="s">
        <v>531</v>
      </c>
      <c r="E429">
        <v>1.3</v>
      </c>
      <c r="F429" t="s">
        <v>534</v>
      </c>
      <c r="G429" t="s">
        <v>32</v>
      </c>
      <c r="H429" t="s">
        <v>33</v>
      </c>
      <c r="I429" t="s">
        <v>49</v>
      </c>
      <c r="J429" t="s">
        <v>50</v>
      </c>
      <c r="K429" t="s">
        <v>78</v>
      </c>
      <c r="L429" t="s">
        <v>79</v>
      </c>
      <c r="M429">
        <v>1</v>
      </c>
      <c r="N429" t="s">
        <v>80</v>
      </c>
      <c r="O429">
        <v>8</v>
      </c>
      <c r="P429" t="s">
        <v>247</v>
      </c>
      <c r="Q429" t="s">
        <v>248</v>
      </c>
      <c r="R429" t="s">
        <v>249</v>
      </c>
      <c r="S429" t="s">
        <v>524</v>
      </c>
      <c r="T429">
        <v>4000</v>
      </c>
      <c r="U429" t="s">
        <v>85</v>
      </c>
      <c r="V429">
        <v>4451</v>
      </c>
      <c r="W429" t="s">
        <v>202</v>
      </c>
      <c r="X429">
        <v>10</v>
      </c>
      <c r="Y429" t="s">
        <v>251</v>
      </c>
      <c r="Z429" s="2">
        <v>210000</v>
      </c>
      <c r="AA429" s="2"/>
      <c r="AB429" s="2">
        <f t="shared" si="18"/>
        <v>210000</v>
      </c>
      <c r="AC429" s="2">
        <v>199500</v>
      </c>
      <c r="AD429">
        <v>0</v>
      </c>
      <c r="AE429">
        <v>0</v>
      </c>
      <c r="AF429">
        <v>0</v>
      </c>
      <c r="AG429">
        <v>0</v>
      </c>
      <c r="AH429">
        <v>0</v>
      </c>
      <c r="AI429" s="2">
        <f t="shared" si="19"/>
        <v>210000</v>
      </c>
      <c r="AJ429" s="2">
        <f t="shared" si="20"/>
        <v>210000</v>
      </c>
      <c r="AK429">
        <v>0</v>
      </c>
      <c r="AL429" s="2">
        <v>10500</v>
      </c>
      <c r="AM429">
        <v>0</v>
      </c>
      <c r="AN429">
        <v>0</v>
      </c>
      <c r="AO429" s="2">
        <v>10500</v>
      </c>
    </row>
    <row r="430" spans="1:41" hidden="1" x14ac:dyDescent="0.3">
      <c r="A430" t="s">
        <v>45</v>
      </c>
      <c r="B430" t="s">
        <v>46</v>
      </c>
      <c r="C430">
        <v>1</v>
      </c>
      <c r="D430" t="s">
        <v>531</v>
      </c>
      <c r="E430">
        <v>1.3</v>
      </c>
      <c r="F430" t="s">
        <v>534</v>
      </c>
      <c r="G430" t="s">
        <v>32</v>
      </c>
      <c r="H430" t="s">
        <v>33</v>
      </c>
      <c r="I430" t="s">
        <v>100</v>
      </c>
      <c r="J430" t="s">
        <v>101</v>
      </c>
      <c r="K430" t="s">
        <v>287</v>
      </c>
      <c r="L430" t="s">
        <v>288</v>
      </c>
      <c r="M430">
        <v>1</v>
      </c>
      <c r="N430" t="s">
        <v>80</v>
      </c>
      <c r="O430">
        <v>1</v>
      </c>
      <c r="P430" t="s">
        <v>289</v>
      </c>
      <c r="Q430" t="s">
        <v>290</v>
      </c>
      <c r="R430" t="s">
        <v>291</v>
      </c>
      <c r="S430" t="s">
        <v>524</v>
      </c>
      <c r="T430">
        <v>4000</v>
      </c>
      <c r="U430" t="s">
        <v>85</v>
      </c>
      <c r="V430">
        <v>4451</v>
      </c>
      <c r="W430" t="s">
        <v>202</v>
      </c>
      <c r="X430">
        <v>0</v>
      </c>
      <c r="Y430" t="s">
        <v>44</v>
      </c>
      <c r="Z430" s="2">
        <v>910000</v>
      </c>
      <c r="AA430" s="2"/>
      <c r="AB430" s="2">
        <f t="shared" si="18"/>
        <v>910000</v>
      </c>
      <c r="AC430" s="2">
        <v>640000</v>
      </c>
      <c r="AD430" s="2">
        <v>330000</v>
      </c>
      <c r="AE430" s="2">
        <v>330000</v>
      </c>
      <c r="AF430" s="2">
        <v>330000</v>
      </c>
      <c r="AG430" s="2">
        <v>270000</v>
      </c>
      <c r="AH430">
        <v>0</v>
      </c>
      <c r="AI430" s="2">
        <f t="shared" si="19"/>
        <v>580000</v>
      </c>
      <c r="AJ430" s="2">
        <f t="shared" si="20"/>
        <v>580000</v>
      </c>
      <c r="AK430">
        <v>0</v>
      </c>
      <c r="AL430" s="2">
        <v>270000</v>
      </c>
      <c r="AM430">
        <v>0</v>
      </c>
      <c r="AN430">
        <v>0</v>
      </c>
      <c r="AO430" s="2">
        <v>270000</v>
      </c>
    </row>
    <row r="431" spans="1:41" hidden="1" x14ac:dyDescent="0.3">
      <c r="A431" t="s">
        <v>45</v>
      </c>
      <c r="B431" t="s">
        <v>46</v>
      </c>
      <c r="C431">
        <v>1</v>
      </c>
      <c r="D431" t="s">
        <v>531</v>
      </c>
      <c r="E431">
        <v>1.3</v>
      </c>
      <c r="F431" t="s">
        <v>534</v>
      </c>
      <c r="G431" t="s">
        <v>32</v>
      </c>
      <c r="H431" t="s">
        <v>33</v>
      </c>
      <c r="I431" t="s">
        <v>100</v>
      </c>
      <c r="J431" t="s">
        <v>101</v>
      </c>
      <c r="K431" t="s">
        <v>287</v>
      </c>
      <c r="L431" t="s">
        <v>288</v>
      </c>
      <c r="M431">
        <v>1</v>
      </c>
      <c r="N431" t="s">
        <v>80</v>
      </c>
      <c r="O431">
        <v>1</v>
      </c>
      <c r="P431" t="s">
        <v>289</v>
      </c>
      <c r="Q431" t="s">
        <v>290</v>
      </c>
      <c r="R431" t="s">
        <v>291</v>
      </c>
      <c r="S431" t="s">
        <v>524</v>
      </c>
      <c r="T431">
        <v>4000</v>
      </c>
      <c r="U431" t="s">
        <v>85</v>
      </c>
      <c r="V431">
        <v>4451</v>
      </c>
      <c r="W431" t="s">
        <v>202</v>
      </c>
      <c r="X431">
        <v>3</v>
      </c>
      <c r="Y431" t="s">
        <v>294</v>
      </c>
      <c r="Z431" s="2">
        <v>180000</v>
      </c>
      <c r="AA431" s="2"/>
      <c r="AB431" s="2">
        <f t="shared" si="18"/>
        <v>180000</v>
      </c>
      <c r="AC431" s="2">
        <v>180000</v>
      </c>
      <c r="AD431" s="2">
        <v>135000</v>
      </c>
      <c r="AE431" s="2">
        <v>135000</v>
      </c>
      <c r="AF431" s="2">
        <v>135000</v>
      </c>
      <c r="AG431" s="2">
        <v>135000</v>
      </c>
      <c r="AH431" s="2">
        <v>120000</v>
      </c>
      <c r="AI431" s="2">
        <f t="shared" si="19"/>
        <v>45000</v>
      </c>
      <c r="AJ431" s="2">
        <f t="shared" si="20"/>
        <v>45000</v>
      </c>
      <c r="AK431">
        <v>0</v>
      </c>
      <c r="AL431">
        <v>0</v>
      </c>
      <c r="AM431">
        <v>0</v>
      </c>
      <c r="AN431">
        <v>0</v>
      </c>
      <c r="AO431">
        <v>0</v>
      </c>
    </row>
    <row r="432" spans="1:41" hidden="1" x14ac:dyDescent="0.3">
      <c r="A432" t="s">
        <v>45</v>
      </c>
      <c r="B432" t="s">
        <v>46</v>
      </c>
      <c r="C432">
        <v>1</v>
      </c>
      <c r="D432" t="s">
        <v>531</v>
      </c>
      <c r="E432">
        <v>1.3</v>
      </c>
      <c r="F432" t="s">
        <v>534</v>
      </c>
      <c r="G432" t="s">
        <v>32</v>
      </c>
      <c r="H432" t="s">
        <v>33</v>
      </c>
      <c r="I432" t="s">
        <v>100</v>
      </c>
      <c r="J432" t="s">
        <v>101</v>
      </c>
      <c r="K432" t="s">
        <v>287</v>
      </c>
      <c r="L432" t="s">
        <v>288</v>
      </c>
      <c r="M432">
        <v>1</v>
      </c>
      <c r="N432" t="s">
        <v>80</v>
      </c>
      <c r="O432">
        <v>1</v>
      </c>
      <c r="P432" t="s">
        <v>289</v>
      </c>
      <c r="Q432" t="s">
        <v>290</v>
      </c>
      <c r="R432" t="s">
        <v>291</v>
      </c>
      <c r="S432" t="s">
        <v>524</v>
      </c>
      <c r="T432">
        <v>4000</v>
      </c>
      <c r="U432" t="s">
        <v>85</v>
      </c>
      <c r="V432">
        <v>4451</v>
      </c>
      <c r="W432" t="s">
        <v>202</v>
      </c>
      <c r="X432">
        <v>4</v>
      </c>
      <c r="Y432" t="s">
        <v>295</v>
      </c>
      <c r="Z432" s="2">
        <v>300000</v>
      </c>
      <c r="AA432" s="2"/>
      <c r="AB432" s="2">
        <f t="shared" si="18"/>
        <v>300000</v>
      </c>
      <c r="AC432" s="2">
        <v>300000</v>
      </c>
      <c r="AD432">
        <v>0</v>
      </c>
      <c r="AE432">
        <v>0</v>
      </c>
      <c r="AF432">
        <v>0</v>
      </c>
      <c r="AG432">
        <v>0</v>
      </c>
      <c r="AH432">
        <v>0</v>
      </c>
      <c r="AI432" s="2">
        <f t="shared" si="19"/>
        <v>300000</v>
      </c>
      <c r="AJ432" s="2">
        <f t="shared" si="20"/>
        <v>300000</v>
      </c>
      <c r="AK432">
        <v>0</v>
      </c>
      <c r="AL432">
        <v>0</v>
      </c>
      <c r="AM432">
        <v>0</v>
      </c>
      <c r="AN432">
        <v>0</v>
      </c>
      <c r="AO432">
        <v>0</v>
      </c>
    </row>
    <row r="433" spans="1:41" hidden="1" x14ac:dyDescent="0.3">
      <c r="A433" t="s">
        <v>45</v>
      </c>
      <c r="B433" t="s">
        <v>46</v>
      </c>
      <c r="C433">
        <v>1</v>
      </c>
      <c r="D433" t="s">
        <v>531</v>
      </c>
      <c r="E433">
        <v>1.3</v>
      </c>
      <c r="F433" t="s">
        <v>534</v>
      </c>
      <c r="G433" t="s">
        <v>32</v>
      </c>
      <c r="H433" t="s">
        <v>33</v>
      </c>
      <c r="I433" t="s">
        <v>100</v>
      </c>
      <c r="J433" t="s">
        <v>101</v>
      </c>
      <c r="K433" t="s">
        <v>287</v>
      </c>
      <c r="L433" t="s">
        <v>288</v>
      </c>
      <c r="M433">
        <v>1</v>
      </c>
      <c r="N433" t="s">
        <v>80</v>
      </c>
      <c r="O433">
        <v>1</v>
      </c>
      <c r="P433" t="s">
        <v>289</v>
      </c>
      <c r="Q433" t="s">
        <v>290</v>
      </c>
      <c r="R433" t="s">
        <v>291</v>
      </c>
      <c r="S433" t="s">
        <v>524</v>
      </c>
      <c r="T433">
        <v>4000</v>
      </c>
      <c r="U433" t="s">
        <v>85</v>
      </c>
      <c r="V433">
        <v>4451</v>
      </c>
      <c r="W433" t="s">
        <v>202</v>
      </c>
      <c r="X433">
        <v>5</v>
      </c>
      <c r="Y433" t="s">
        <v>296</v>
      </c>
      <c r="Z433" s="2">
        <v>1000000</v>
      </c>
      <c r="AA433" s="2"/>
      <c r="AB433" s="2">
        <f t="shared" si="18"/>
        <v>1000000</v>
      </c>
      <c r="AC433" s="2">
        <v>1000000</v>
      </c>
      <c r="AD433">
        <v>0</v>
      </c>
      <c r="AE433">
        <v>0</v>
      </c>
      <c r="AF433">
        <v>0</v>
      </c>
      <c r="AG433">
        <v>0</v>
      </c>
      <c r="AH433">
        <v>0</v>
      </c>
      <c r="AI433" s="2">
        <f t="shared" si="19"/>
        <v>1000000</v>
      </c>
      <c r="AJ433" s="2">
        <f t="shared" si="20"/>
        <v>1000000</v>
      </c>
      <c r="AK433">
        <v>0</v>
      </c>
      <c r="AL433">
        <v>0</v>
      </c>
      <c r="AM433">
        <v>0</v>
      </c>
      <c r="AN433">
        <v>0</v>
      </c>
      <c r="AO433">
        <v>0</v>
      </c>
    </row>
    <row r="434" spans="1:41" hidden="1" x14ac:dyDescent="0.3">
      <c r="A434" t="s">
        <v>45</v>
      </c>
      <c r="B434" t="s">
        <v>46</v>
      </c>
      <c r="C434">
        <v>1</v>
      </c>
      <c r="D434" t="s">
        <v>531</v>
      </c>
      <c r="E434">
        <v>1.3</v>
      </c>
      <c r="F434" t="s">
        <v>534</v>
      </c>
      <c r="G434" t="s">
        <v>32</v>
      </c>
      <c r="H434" t="s">
        <v>33</v>
      </c>
      <c r="I434" t="s">
        <v>100</v>
      </c>
      <c r="J434" t="s">
        <v>101</v>
      </c>
      <c r="K434" t="s">
        <v>287</v>
      </c>
      <c r="L434" t="s">
        <v>288</v>
      </c>
      <c r="M434">
        <v>1</v>
      </c>
      <c r="N434" t="s">
        <v>80</v>
      </c>
      <c r="O434">
        <v>1</v>
      </c>
      <c r="P434" t="s">
        <v>289</v>
      </c>
      <c r="Q434" t="s">
        <v>290</v>
      </c>
      <c r="R434" t="s">
        <v>291</v>
      </c>
      <c r="S434" t="s">
        <v>524</v>
      </c>
      <c r="T434">
        <v>4000</v>
      </c>
      <c r="U434" t="s">
        <v>85</v>
      </c>
      <c r="V434">
        <v>4451</v>
      </c>
      <c r="W434" t="s">
        <v>202</v>
      </c>
      <c r="X434">
        <v>6</v>
      </c>
      <c r="Y434" t="s">
        <v>297</v>
      </c>
      <c r="Z434" s="2">
        <v>70000</v>
      </c>
      <c r="AA434" s="2"/>
      <c r="AB434" s="2">
        <f t="shared" si="18"/>
        <v>70000</v>
      </c>
      <c r="AC434" s="2">
        <v>70000</v>
      </c>
      <c r="AD434" s="2">
        <v>70000</v>
      </c>
      <c r="AE434" s="2">
        <v>70000</v>
      </c>
      <c r="AF434" s="2">
        <v>70000</v>
      </c>
      <c r="AG434" s="2">
        <v>70000</v>
      </c>
      <c r="AH434">
        <v>0</v>
      </c>
      <c r="AI434" s="2">
        <f t="shared" si="19"/>
        <v>0</v>
      </c>
      <c r="AJ434" s="2">
        <f t="shared" si="20"/>
        <v>0</v>
      </c>
      <c r="AK434">
        <v>0</v>
      </c>
      <c r="AL434">
        <v>0</v>
      </c>
      <c r="AM434">
        <v>0</v>
      </c>
      <c r="AN434">
        <v>0</v>
      </c>
      <c r="AO434">
        <v>0</v>
      </c>
    </row>
    <row r="435" spans="1:41" hidden="1" x14ac:dyDescent="0.3">
      <c r="A435" t="s">
        <v>45</v>
      </c>
      <c r="B435" t="s">
        <v>46</v>
      </c>
      <c r="C435">
        <v>1</v>
      </c>
      <c r="D435" t="s">
        <v>531</v>
      </c>
      <c r="E435">
        <v>1.3</v>
      </c>
      <c r="F435" t="s">
        <v>534</v>
      </c>
      <c r="G435" t="s">
        <v>32</v>
      </c>
      <c r="H435" t="s">
        <v>33</v>
      </c>
      <c r="I435" t="s">
        <v>373</v>
      </c>
      <c r="J435" t="s">
        <v>374</v>
      </c>
      <c r="K435" t="s">
        <v>78</v>
      </c>
      <c r="L435" t="s">
        <v>79</v>
      </c>
      <c r="M435">
        <v>1</v>
      </c>
      <c r="N435" t="s">
        <v>80</v>
      </c>
      <c r="O435">
        <v>9</v>
      </c>
      <c r="P435" t="s">
        <v>375</v>
      </c>
      <c r="Q435" t="s">
        <v>248</v>
      </c>
      <c r="R435" t="s">
        <v>249</v>
      </c>
      <c r="S435" t="s">
        <v>524</v>
      </c>
      <c r="T435">
        <v>4000</v>
      </c>
      <c r="U435" t="s">
        <v>85</v>
      </c>
      <c r="V435">
        <v>4481</v>
      </c>
      <c r="W435" t="s">
        <v>376</v>
      </c>
      <c r="X435">
        <v>0</v>
      </c>
      <c r="Y435" t="s">
        <v>44</v>
      </c>
      <c r="Z435" s="2">
        <v>1000000</v>
      </c>
      <c r="AA435" s="2"/>
      <c r="AB435" s="2">
        <f t="shared" si="18"/>
        <v>1000000</v>
      </c>
      <c r="AC435" s="2">
        <v>1000000</v>
      </c>
      <c r="AD435">
        <v>0</v>
      </c>
      <c r="AE435">
        <v>0</v>
      </c>
      <c r="AF435">
        <v>0</v>
      </c>
      <c r="AG435">
        <v>0</v>
      </c>
      <c r="AH435">
        <v>0</v>
      </c>
      <c r="AI435" s="2">
        <f t="shared" si="19"/>
        <v>1000000</v>
      </c>
      <c r="AJ435" s="2">
        <f t="shared" si="20"/>
        <v>1000000</v>
      </c>
      <c r="AK435">
        <v>0</v>
      </c>
      <c r="AL435">
        <v>0</v>
      </c>
      <c r="AM435">
        <v>0</v>
      </c>
      <c r="AN435">
        <v>0</v>
      </c>
      <c r="AO435">
        <v>0</v>
      </c>
    </row>
    <row r="436" spans="1:41" hidden="1" x14ac:dyDescent="0.3">
      <c r="A436" t="s">
        <v>45</v>
      </c>
      <c r="B436" t="s">
        <v>46</v>
      </c>
      <c r="C436">
        <v>1</v>
      </c>
      <c r="D436" t="s">
        <v>531</v>
      </c>
      <c r="E436">
        <v>1.3</v>
      </c>
      <c r="F436" t="s">
        <v>534</v>
      </c>
      <c r="G436" t="s">
        <v>32</v>
      </c>
      <c r="H436" t="s">
        <v>33</v>
      </c>
      <c r="I436" t="s">
        <v>34</v>
      </c>
      <c r="J436" t="s">
        <v>35</v>
      </c>
      <c r="K436" t="s">
        <v>36</v>
      </c>
      <c r="L436" t="s">
        <v>37</v>
      </c>
      <c r="M436">
        <v>6</v>
      </c>
      <c r="N436" t="s">
        <v>38</v>
      </c>
      <c r="O436">
        <v>18</v>
      </c>
      <c r="P436" t="s">
        <v>252</v>
      </c>
      <c r="Q436" t="s">
        <v>253</v>
      </c>
      <c r="R436" t="s">
        <v>254</v>
      </c>
      <c r="S436" s="19" t="s">
        <v>523</v>
      </c>
      <c r="T436">
        <v>5000</v>
      </c>
      <c r="U436" t="s">
        <v>67</v>
      </c>
      <c r="V436">
        <v>5111</v>
      </c>
      <c r="W436" t="s">
        <v>267</v>
      </c>
      <c r="X436">
        <v>0</v>
      </c>
      <c r="Y436" t="s">
        <v>44</v>
      </c>
      <c r="Z436" s="2">
        <v>84344.75</v>
      </c>
      <c r="AA436" s="2"/>
      <c r="AB436" s="2">
        <f t="shared" si="18"/>
        <v>84344.75</v>
      </c>
      <c r="AC436">
        <v>0</v>
      </c>
      <c r="AD436">
        <v>0</v>
      </c>
      <c r="AE436">
        <v>0</v>
      </c>
      <c r="AF436">
        <v>0</v>
      </c>
      <c r="AG436">
        <v>0</v>
      </c>
      <c r="AH436">
        <v>0</v>
      </c>
      <c r="AI436" s="2">
        <f t="shared" si="19"/>
        <v>84344.75</v>
      </c>
      <c r="AJ436" s="2">
        <f t="shared" si="20"/>
        <v>84344.75</v>
      </c>
      <c r="AK436">
        <v>0</v>
      </c>
      <c r="AL436" s="2">
        <v>204581</v>
      </c>
      <c r="AM436">
        <v>0</v>
      </c>
      <c r="AN436" s="2">
        <v>120236.25</v>
      </c>
      <c r="AO436" s="2">
        <v>84344.75</v>
      </c>
    </row>
    <row r="437" spans="1:41" hidden="1" x14ac:dyDescent="0.3">
      <c r="A437" t="s">
        <v>45</v>
      </c>
      <c r="B437" t="s">
        <v>46</v>
      </c>
      <c r="C437">
        <v>1</v>
      </c>
      <c r="D437" t="s">
        <v>531</v>
      </c>
      <c r="E437">
        <v>1.3</v>
      </c>
      <c r="F437" t="s">
        <v>534</v>
      </c>
      <c r="G437" t="s">
        <v>32</v>
      </c>
      <c r="H437" t="s">
        <v>33</v>
      </c>
      <c r="I437" t="s">
        <v>100</v>
      </c>
      <c r="J437" t="s">
        <v>101</v>
      </c>
      <c r="K437" t="s">
        <v>136</v>
      </c>
      <c r="L437" t="s">
        <v>137</v>
      </c>
      <c r="M437">
        <v>6</v>
      </c>
      <c r="N437" t="s">
        <v>38</v>
      </c>
      <c r="O437">
        <v>21</v>
      </c>
      <c r="P437" t="s">
        <v>316</v>
      </c>
      <c r="Q437" t="s">
        <v>139</v>
      </c>
      <c r="R437" t="s">
        <v>140</v>
      </c>
      <c r="S437" s="19" t="s">
        <v>523</v>
      </c>
      <c r="T437">
        <v>5000</v>
      </c>
      <c r="U437" t="s">
        <v>67</v>
      </c>
      <c r="V437">
        <v>5111</v>
      </c>
      <c r="W437" t="s">
        <v>267</v>
      </c>
      <c r="X437">
        <v>0</v>
      </c>
      <c r="Y437" t="s">
        <v>44</v>
      </c>
      <c r="Z437" s="2">
        <v>567187.25</v>
      </c>
      <c r="AA437" s="2"/>
      <c r="AB437" s="2">
        <f t="shared" si="18"/>
        <v>567187.25</v>
      </c>
      <c r="AC437" s="2">
        <v>1185000</v>
      </c>
      <c r="AD437" s="2">
        <v>410776.51</v>
      </c>
      <c r="AE437" s="2">
        <v>410776.51</v>
      </c>
      <c r="AF437" s="2">
        <v>61851.199999999997</v>
      </c>
      <c r="AG437" s="2">
        <v>61851.199999999997</v>
      </c>
      <c r="AH437" s="2">
        <v>61851.199999999997</v>
      </c>
      <c r="AI437" s="2">
        <f t="shared" si="19"/>
        <v>156410.74</v>
      </c>
      <c r="AJ437" s="2">
        <f t="shared" si="20"/>
        <v>156410.74</v>
      </c>
      <c r="AK437">
        <v>0</v>
      </c>
      <c r="AL437" s="2">
        <v>503394.25</v>
      </c>
      <c r="AM437">
        <v>0</v>
      </c>
      <c r="AN437" s="2">
        <v>1121207</v>
      </c>
      <c r="AO437" s="2">
        <v>-617812.75</v>
      </c>
    </row>
    <row r="438" spans="1:41" hidden="1" x14ac:dyDescent="0.3">
      <c r="A438" t="s">
        <v>45</v>
      </c>
      <c r="B438" t="s">
        <v>46</v>
      </c>
      <c r="C438">
        <v>1</v>
      </c>
      <c r="D438" t="s">
        <v>531</v>
      </c>
      <c r="E438">
        <v>1.3</v>
      </c>
      <c r="F438" t="s">
        <v>534</v>
      </c>
      <c r="G438" t="s">
        <v>32</v>
      </c>
      <c r="H438" t="s">
        <v>33</v>
      </c>
      <c r="I438" t="s">
        <v>100</v>
      </c>
      <c r="J438" t="s">
        <v>101</v>
      </c>
      <c r="K438" t="s">
        <v>136</v>
      </c>
      <c r="L438" t="s">
        <v>137</v>
      </c>
      <c r="M438">
        <v>6</v>
      </c>
      <c r="N438" t="s">
        <v>38</v>
      </c>
      <c r="O438">
        <v>21</v>
      </c>
      <c r="P438" t="s">
        <v>316</v>
      </c>
      <c r="Q438" t="s">
        <v>139</v>
      </c>
      <c r="R438" t="s">
        <v>140</v>
      </c>
      <c r="S438" s="19" t="s">
        <v>523</v>
      </c>
      <c r="T438">
        <v>5000</v>
      </c>
      <c r="U438" t="s">
        <v>67</v>
      </c>
      <c r="V438">
        <v>5121</v>
      </c>
      <c r="W438" t="s">
        <v>326</v>
      </c>
      <c r="X438">
        <v>0</v>
      </c>
      <c r="Y438" t="s">
        <v>44</v>
      </c>
      <c r="Z438" s="2">
        <v>264480</v>
      </c>
      <c r="AA438" s="2"/>
      <c r="AB438" s="2">
        <f t="shared" si="18"/>
        <v>264480</v>
      </c>
      <c r="AC438">
        <v>0</v>
      </c>
      <c r="AD438" s="2">
        <v>264480</v>
      </c>
      <c r="AE438" s="2">
        <v>257520</v>
      </c>
      <c r="AF438" s="2">
        <v>122022.72</v>
      </c>
      <c r="AG438" s="2">
        <v>122022.72</v>
      </c>
      <c r="AH438">
        <v>0</v>
      </c>
      <c r="AI438" s="2">
        <f t="shared" si="19"/>
        <v>0</v>
      </c>
      <c r="AJ438" s="2">
        <f t="shared" si="20"/>
        <v>6960</v>
      </c>
      <c r="AK438">
        <v>0</v>
      </c>
      <c r="AL438" s="2">
        <v>264480</v>
      </c>
      <c r="AM438">
        <v>0</v>
      </c>
      <c r="AN438">
        <v>0</v>
      </c>
      <c r="AO438" s="2">
        <v>264480</v>
      </c>
    </row>
    <row r="439" spans="1:41" hidden="1" x14ac:dyDescent="0.3">
      <c r="A439" t="s">
        <v>45</v>
      </c>
      <c r="B439" t="s">
        <v>46</v>
      </c>
      <c r="C439">
        <v>3</v>
      </c>
      <c r="D439" t="s">
        <v>533</v>
      </c>
      <c r="E439">
        <v>3.1</v>
      </c>
      <c r="F439" t="s">
        <v>542</v>
      </c>
      <c r="G439" t="s">
        <v>377</v>
      </c>
      <c r="H439" t="s">
        <v>378</v>
      </c>
      <c r="I439" t="s">
        <v>100</v>
      </c>
      <c r="J439" t="s">
        <v>101</v>
      </c>
      <c r="K439" t="s">
        <v>351</v>
      </c>
      <c r="L439" t="s">
        <v>352</v>
      </c>
      <c r="M439">
        <v>8</v>
      </c>
      <c r="N439" t="s">
        <v>379</v>
      </c>
      <c r="O439">
        <v>42</v>
      </c>
      <c r="P439" t="s">
        <v>385</v>
      </c>
      <c r="Q439" t="s">
        <v>386</v>
      </c>
      <c r="R439" t="s">
        <v>387</v>
      </c>
      <c r="S439" s="19" t="s">
        <v>523</v>
      </c>
      <c r="T439">
        <v>5000</v>
      </c>
      <c r="U439" t="s">
        <v>67</v>
      </c>
      <c r="V439">
        <v>5121</v>
      </c>
      <c r="W439" t="s">
        <v>326</v>
      </c>
      <c r="X439">
        <v>0</v>
      </c>
      <c r="Y439" t="s">
        <v>44</v>
      </c>
      <c r="Z439">
        <v>0</v>
      </c>
      <c r="AB439" s="2">
        <f t="shared" si="18"/>
        <v>0</v>
      </c>
      <c r="AC439" s="2">
        <v>100000</v>
      </c>
      <c r="AD439">
        <v>0</v>
      </c>
      <c r="AE439">
        <v>0</v>
      </c>
      <c r="AF439">
        <v>0</v>
      </c>
      <c r="AG439">
        <v>0</v>
      </c>
      <c r="AH439">
        <v>0</v>
      </c>
      <c r="AI439" s="2">
        <f t="shared" si="19"/>
        <v>0</v>
      </c>
      <c r="AJ439" s="2">
        <f t="shared" si="20"/>
        <v>0</v>
      </c>
      <c r="AK439">
        <v>0</v>
      </c>
      <c r="AL439">
        <v>0</v>
      </c>
      <c r="AM439">
        <v>0</v>
      </c>
      <c r="AN439" s="2">
        <v>100000</v>
      </c>
      <c r="AO439" s="2">
        <v>-100000</v>
      </c>
    </row>
    <row r="440" spans="1:41" hidden="1" x14ac:dyDescent="0.3">
      <c r="A440" t="s">
        <v>45</v>
      </c>
      <c r="B440" t="s">
        <v>46</v>
      </c>
      <c r="C440">
        <v>3</v>
      </c>
      <c r="D440" t="s">
        <v>533</v>
      </c>
      <c r="E440">
        <v>3.8</v>
      </c>
      <c r="F440" t="s">
        <v>543</v>
      </c>
      <c r="G440" t="s">
        <v>142</v>
      </c>
      <c r="H440" t="s">
        <v>143</v>
      </c>
      <c r="I440" t="s">
        <v>100</v>
      </c>
      <c r="J440" t="s">
        <v>101</v>
      </c>
      <c r="K440" t="s">
        <v>144</v>
      </c>
      <c r="L440" t="s">
        <v>145</v>
      </c>
      <c r="M440">
        <v>6</v>
      </c>
      <c r="N440" t="s">
        <v>38</v>
      </c>
      <c r="O440">
        <v>49</v>
      </c>
      <c r="P440" t="s">
        <v>146</v>
      </c>
      <c r="Q440" t="s">
        <v>147</v>
      </c>
      <c r="R440" t="s">
        <v>148</v>
      </c>
      <c r="S440" s="19" t="s">
        <v>523</v>
      </c>
      <c r="T440">
        <v>5000</v>
      </c>
      <c r="U440" t="s">
        <v>67</v>
      </c>
      <c r="V440">
        <v>5151</v>
      </c>
      <c r="W440" t="s">
        <v>162</v>
      </c>
      <c r="X440">
        <v>0</v>
      </c>
      <c r="Y440" t="s">
        <v>44</v>
      </c>
      <c r="Z440" s="2">
        <v>912100</v>
      </c>
      <c r="AA440" s="2"/>
      <c r="AB440" s="2">
        <f t="shared" si="18"/>
        <v>912100</v>
      </c>
      <c r="AC440" s="2">
        <v>645000</v>
      </c>
      <c r="AD440" s="2">
        <v>869388.94</v>
      </c>
      <c r="AE440" s="2">
        <v>869388.94</v>
      </c>
      <c r="AF440" s="2">
        <v>869388.94</v>
      </c>
      <c r="AG440" s="2">
        <v>360902.94</v>
      </c>
      <c r="AH440" s="2">
        <v>336352.7</v>
      </c>
      <c r="AI440" s="2">
        <f t="shared" si="19"/>
        <v>42711.060000000056</v>
      </c>
      <c r="AJ440" s="2">
        <f t="shared" si="20"/>
        <v>42711.060000000056</v>
      </c>
      <c r="AK440">
        <v>0</v>
      </c>
      <c r="AL440" s="2">
        <v>323700</v>
      </c>
      <c r="AM440">
        <v>0</v>
      </c>
      <c r="AN440" s="2">
        <v>56600</v>
      </c>
      <c r="AO440" s="2">
        <v>267100</v>
      </c>
    </row>
    <row r="441" spans="1:41" hidden="1" x14ac:dyDescent="0.3">
      <c r="A441" t="s">
        <v>45</v>
      </c>
      <c r="B441" t="s">
        <v>46</v>
      </c>
      <c r="C441">
        <v>1</v>
      </c>
      <c r="D441" t="s">
        <v>531</v>
      </c>
      <c r="E441">
        <v>1.3</v>
      </c>
      <c r="F441" t="s">
        <v>534</v>
      </c>
      <c r="G441" t="s">
        <v>32</v>
      </c>
      <c r="H441" t="s">
        <v>33</v>
      </c>
      <c r="I441" t="s">
        <v>34</v>
      </c>
      <c r="J441" t="s">
        <v>35</v>
      </c>
      <c r="K441" t="s">
        <v>36</v>
      </c>
      <c r="L441" t="s">
        <v>37</v>
      </c>
      <c r="M441">
        <v>6</v>
      </c>
      <c r="N441" t="s">
        <v>38</v>
      </c>
      <c r="O441">
        <v>18</v>
      </c>
      <c r="P441" t="s">
        <v>252</v>
      </c>
      <c r="Q441" t="s">
        <v>253</v>
      </c>
      <c r="R441" t="s">
        <v>254</v>
      </c>
      <c r="S441" s="19" t="s">
        <v>523</v>
      </c>
      <c r="T441">
        <v>5000</v>
      </c>
      <c r="U441" t="s">
        <v>67</v>
      </c>
      <c r="V441">
        <v>5151</v>
      </c>
      <c r="W441" t="s">
        <v>162</v>
      </c>
      <c r="X441">
        <v>0</v>
      </c>
      <c r="Y441" t="s">
        <v>44</v>
      </c>
      <c r="Z441" s="2">
        <v>30000</v>
      </c>
      <c r="AA441" s="2"/>
      <c r="AB441" s="2">
        <f t="shared" si="18"/>
        <v>30000</v>
      </c>
      <c r="AC441">
        <v>0</v>
      </c>
      <c r="AD441">
        <v>0</v>
      </c>
      <c r="AE441">
        <v>0</v>
      </c>
      <c r="AF441">
        <v>0</v>
      </c>
      <c r="AG441">
        <v>0</v>
      </c>
      <c r="AH441">
        <v>0</v>
      </c>
      <c r="AI441" s="2">
        <f t="shared" si="19"/>
        <v>30000</v>
      </c>
      <c r="AJ441" s="2">
        <f t="shared" si="20"/>
        <v>30000</v>
      </c>
      <c r="AK441" s="2">
        <v>30000</v>
      </c>
      <c r="AL441">
        <v>0</v>
      </c>
      <c r="AM441">
        <v>0</v>
      </c>
      <c r="AN441">
        <v>0</v>
      </c>
      <c r="AO441" s="2">
        <v>30000</v>
      </c>
    </row>
    <row r="442" spans="1:41" hidden="1" x14ac:dyDescent="0.3">
      <c r="A442" t="s">
        <v>45</v>
      </c>
      <c r="B442" t="s">
        <v>46</v>
      </c>
      <c r="C442">
        <v>2</v>
      </c>
      <c r="D442" t="s">
        <v>532</v>
      </c>
      <c r="E442">
        <v>2.1</v>
      </c>
      <c r="F442" t="s">
        <v>536</v>
      </c>
      <c r="G442" t="s">
        <v>47</v>
      </c>
      <c r="H442" t="s">
        <v>48</v>
      </c>
      <c r="I442" t="s">
        <v>49</v>
      </c>
      <c r="J442" t="s">
        <v>50</v>
      </c>
      <c r="K442" t="s">
        <v>51</v>
      </c>
      <c r="L442" t="s">
        <v>52</v>
      </c>
      <c r="M442">
        <v>4</v>
      </c>
      <c r="N442" t="s">
        <v>53</v>
      </c>
      <c r="O442">
        <v>56</v>
      </c>
      <c r="P442" t="s">
        <v>54</v>
      </c>
      <c r="Q442" t="s">
        <v>55</v>
      </c>
      <c r="R442" t="s">
        <v>56</v>
      </c>
      <c r="S442" s="19" t="s">
        <v>523</v>
      </c>
      <c r="T442">
        <v>5000</v>
      </c>
      <c r="U442" t="s">
        <v>67</v>
      </c>
      <c r="V442">
        <v>5191</v>
      </c>
      <c r="W442" t="s">
        <v>68</v>
      </c>
      <c r="X442">
        <v>0</v>
      </c>
      <c r="Y442" t="s">
        <v>44</v>
      </c>
      <c r="Z442" s="2">
        <v>32000</v>
      </c>
      <c r="AA442" s="2"/>
      <c r="AB442" s="2">
        <f t="shared" si="18"/>
        <v>32000</v>
      </c>
      <c r="AC442">
        <v>0</v>
      </c>
      <c r="AD442" s="2">
        <v>29889.72</v>
      </c>
      <c r="AE442" s="2">
        <v>29889.72</v>
      </c>
      <c r="AF442" s="2">
        <v>29889.72</v>
      </c>
      <c r="AG442" s="2">
        <v>29889.72</v>
      </c>
      <c r="AH442" s="2">
        <v>29889.72</v>
      </c>
      <c r="AI442" s="2">
        <f t="shared" si="19"/>
        <v>2110.2799999999988</v>
      </c>
      <c r="AJ442" s="2">
        <f t="shared" si="20"/>
        <v>2110.2799999999988</v>
      </c>
      <c r="AK442">
        <v>0</v>
      </c>
      <c r="AL442" s="2">
        <v>32000</v>
      </c>
      <c r="AM442">
        <v>0</v>
      </c>
      <c r="AN442">
        <v>0</v>
      </c>
      <c r="AO442" s="2">
        <v>32000</v>
      </c>
    </row>
    <row r="443" spans="1:41" hidden="1" x14ac:dyDescent="0.3">
      <c r="A443" t="s">
        <v>45</v>
      </c>
      <c r="B443" t="s">
        <v>46</v>
      </c>
      <c r="C443">
        <v>3</v>
      </c>
      <c r="D443" t="s">
        <v>533</v>
      </c>
      <c r="E443">
        <v>3.8</v>
      </c>
      <c r="F443" t="s">
        <v>543</v>
      </c>
      <c r="G443" t="s">
        <v>142</v>
      </c>
      <c r="H443" t="s">
        <v>143</v>
      </c>
      <c r="I443" t="s">
        <v>100</v>
      </c>
      <c r="J443" t="s">
        <v>101</v>
      </c>
      <c r="K443" t="s">
        <v>144</v>
      </c>
      <c r="L443" t="s">
        <v>145</v>
      </c>
      <c r="M443">
        <v>6</v>
      </c>
      <c r="N443" t="s">
        <v>38</v>
      </c>
      <c r="O443">
        <v>49</v>
      </c>
      <c r="P443" t="s">
        <v>146</v>
      </c>
      <c r="Q443" t="s">
        <v>147</v>
      </c>
      <c r="R443" t="s">
        <v>148</v>
      </c>
      <c r="S443" s="19" t="s">
        <v>523</v>
      </c>
      <c r="T443">
        <v>5000</v>
      </c>
      <c r="U443" t="s">
        <v>67</v>
      </c>
      <c r="V443">
        <v>5191</v>
      </c>
      <c r="W443" t="s">
        <v>68</v>
      </c>
      <c r="X443">
        <v>31</v>
      </c>
      <c r="Y443" t="s">
        <v>163</v>
      </c>
      <c r="Z443" s="2">
        <v>249342</v>
      </c>
      <c r="AA443" s="2"/>
      <c r="AB443" s="2">
        <f t="shared" si="18"/>
        <v>249342</v>
      </c>
      <c r="AC443" s="2">
        <v>1135081</v>
      </c>
      <c r="AD443" s="2">
        <v>240584</v>
      </c>
      <c r="AE443" s="2">
        <v>240584</v>
      </c>
      <c r="AF443" s="2">
        <v>173420</v>
      </c>
      <c r="AG443" s="2">
        <v>130500</v>
      </c>
      <c r="AH443" s="2">
        <v>130500</v>
      </c>
      <c r="AI443" s="2">
        <f t="shared" si="19"/>
        <v>8758</v>
      </c>
      <c r="AJ443" s="2">
        <f t="shared" si="20"/>
        <v>8758</v>
      </c>
      <c r="AK443">
        <v>0</v>
      </c>
      <c r="AL443" s="2">
        <v>118842</v>
      </c>
      <c r="AM443">
        <v>0</v>
      </c>
      <c r="AN443" s="2">
        <v>1004581</v>
      </c>
      <c r="AO443" s="2">
        <v>-885739</v>
      </c>
    </row>
    <row r="444" spans="1:41" hidden="1" x14ac:dyDescent="0.3">
      <c r="A444" t="s">
        <v>45</v>
      </c>
      <c r="B444" t="s">
        <v>46</v>
      </c>
      <c r="C444">
        <v>1</v>
      </c>
      <c r="D444" t="s">
        <v>531</v>
      </c>
      <c r="E444">
        <v>1.3</v>
      </c>
      <c r="F444" t="s">
        <v>534</v>
      </c>
      <c r="G444" t="s">
        <v>32</v>
      </c>
      <c r="H444" t="s">
        <v>33</v>
      </c>
      <c r="I444" t="s">
        <v>76</v>
      </c>
      <c r="J444" t="s">
        <v>77</v>
      </c>
      <c r="K444" t="s">
        <v>78</v>
      </c>
      <c r="L444" t="s">
        <v>79</v>
      </c>
      <c r="M444">
        <v>1</v>
      </c>
      <c r="N444" t="s">
        <v>80</v>
      </c>
      <c r="O444">
        <v>14</v>
      </c>
      <c r="P444" t="s">
        <v>281</v>
      </c>
      <c r="Q444" t="s">
        <v>90</v>
      </c>
      <c r="R444" t="s">
        <v>91</v>
      </c>
      <c r="S444" s="19" t="s">
        <v>523</v>
      </c>
      <c r="T444">
        <v>5000</v>
      </c>
      <c r="U444" t="s">
        <v>67</v>
      </c>
      <c r="V444">
        <v>5191</v>
      </c>
      <c r="W444" t="s">
        <v>68</v>
      </c>
      <c r="X444">
        <v>0</v>
      </c>
      <c r="Y444" t="s">
        <v>44</v>
      </c>
      <c r="Z444" s="2">
        <v>25000</v>
      </c>
      <c r="AA444" s="2"/>
      <c r="AB444" s="2">
        <f t="shared" si="18"/>
        <v>25000</v>
      </c>
      <c r="AC444">
        <v>0</v>
      </c>
      <c r="AD444" s="2">
        <v>24821.68</v>
      </c>
      <c r="AE444" s="2">
        <v>24821.68</v>
      </c>
      <c r="AF444" s="2">
        <v>24821.68</v>
      </c>
      <c r="AG444" s="2">
        <v>24821.68</v>
      </c>
      <c r="AH444" s="2">
        <v>24821.68</v>
      </c>
      <c r="AI444" s="2">
        <f t="shared" si="19"/>
        <v>178.31999999999971</v>
      </c>
      <c r="AJ444" s="2">
        <f t="shared" si="20"/>
        <v>178.31999999999971</v>
      </c>
      <c r="AK444">
        <v>0</v>
      </c>
      <c r="AL444" s="2">
        <v>57000</v>
      </c>
      <c r="AM444">
        <v>0</v>
      </c>
      <c r="AN444" s="2">
        <v>32000</v>
      </c>
      <c r="AO444" s="2">
        <v>25000</v>
      </c>
    </row>
    <row r="445" spans="1:41" hidden="1" x14ac:dyDescent="0.3">
      <c r="A445" t="s">
        <v>45</v>
      </c>
      <c r="B445" t="s">
        <v>46</v>
      </c>
      <c r="C445">
        <v>1</v>
      </c>
      <c r="D445" t="s">
        <v>531</v>
      </c>
      <c r="E445">
        <v>1.3</v>
      </c>
      <c r="F445" t="s">
        <v>534</v>
      </c>
      <c r="G445" t="s">
        <v>32</v>
      </c>
      <c r="H445" t="s">
        <v>33</v>
      </c>
      <c r="I445" t="s">
        <v>100</v>
      </c>
      <c r="J445" t="s">
        <v>101</v>
      </c>
      <c r="K445" t="s">
        <v>136</v>
      </c>
      <c r="L445" t="s">
        <v>137</v>
      </c>
      <c r="M445">
        <v>6</v>
      </c>
      <c r="N445" t="s">
        <v>38</v>
      </c>
      <c r="O445">
        <v>21</v>
      </c>
      <c r="P445" t="s">
        <v>316</v>
      </c>
      <c r="Q445" t="s">
        <v>139</v>
      </c>
      <c r="R445" t="s">
        <v>140</v>
      </c>
      <c r="S445" s="19" t="s">
        <v>523</v>
      </c>
      <c r="T445">
        <v>5000</v>
      </c>
      <c r="U445" t="s">
        <v>67</v>
      </c>
      <c r="V445">
        <v>5191</v>
      </c>
      <c r="W445" t="s">
        <v>68</v>
      </c>
      <c r="X445">
        <v>0</v>
      </c>
      <c r="Y445" t="s">
        <v>44</v>
      </c>
      <c r="Z445" s="2">
        <v>56991</v>
      </c>
      <c r="AA445" s="2"/>
      <c r="AB445" s="2">
        <f t="shared" si="18"/>
        <v>56991</v>
      </c>
      <c r="AC445" s="2">
        <v>68041</v>
      </c>
      <c r="AD445" s="2">
        <v>35517.79</v>
      </c>
      <c r="AE445" s="2">
        <v>35517.79</v>
      </c>
      <c r="AF445" s="2">
        <v>35517.79</v>
      </c>
      <c r="AG445" s="2">
        <v>35517.79</v>
      </c>
      <c r="AH445" s="2">
        <v>35517.79</v>
      </c>
      <c r="AI445" s="2">
        <f t="shared" si="19"/>
        <v>21473.21</v>
      </c>
      <c r="AJ445" s="2">
        <f t="shared" si="20"/>
        <v>21473.21</v>
      </c>
      <c r="AK445">
        <v>0</v>
      </c>
      <c r="AL445">
        <v>0</v>
      </c>
      <c r="AM445">
        <v>0</v>
      </c>
      <c r="AN445" s="2">
        <v>11050</v>
      </c>
      <c r="AO445" s="2">
        <v>-11050</v>
      </c>
    </row>
    <row r="446" spans="1:41" hidden="1" x14ac:dyDescent="0.3">
      <c r="A446" t="s">
        <v>45</v>
      </c>
      <c r="B446" t="s">
        <v>46</v>
      </c>
      <c r="C446">
        <v>3</v>
      </c>
      <c r="D446" t="s">
        <v>533</v>
      </c>
      <c r="E446">
        <v>3.8</v>
      </c>
      <c r="F446" t="s">
        <v>543</v>
      </c>
      <c r="G446" t="s">
        <v>142</v>
      </c>
      <c r="H446" t="s">
        <v>143</v>
      </c>
      <c r="I446" t="s">
        <v>100</v>
      </c>
      <c r="J446" t="s">
        <v>101</v>
      </c>
      <c r="K446" t="s">
        <v>144</v>
      </c>
      <c r="L446" t="s">
        <v>145</v>
      </c>
      <c r="M446">
        <v>6</v>
      </c>
      <c r="N446" t="s">
        <v>38</v>
      </c>
      <c r="O446">
        <v>49</v>
      </c>
      <c r="P446" t="s">
        <v>146</v>
      </c>
      <c r="Q446" t="s">
        <v>147</v>
      </c>
      <c r="R446" t="s">
        <v>148</v>
      </c>
      <c r="S446" s="19" t="s">
        <v>523</v>
      </c>
      <c r="T446">
        <v>5000</v>
      </c>
      <c r="U446" t="s">
        <v>67</v>
      </c>
      <c r="V446">
        <v>5211</v>
      </c>
      <c r="W446" t="s">
        <v>164</v>
      </c>
      <c r="X446">
        <v>0</v>
      </c>
      <c r="Y446" t="s">
        <v>44</v>
      </c>
      <c r="Z446" s="2">
        <v>14704.71</v>
      </c>
      <c r="AA446" s="2"/>
      <c r="AB446" s="2">
        <f t="shared" si="18"/>
        <v>14704.71</v>
      </c>
      <c r="AC446">
        <v>0</v>
      </c>
      <c r="AD446" s="2">
        <v>14704.71</v>
      </c>
      <c r="AE446" s="2">
        <v>14704.71</v>
      </c>
      <c r="AF446" s="2">
        <v>14704.7</v>
      </c>
      <c r="AG446">
        <v>0</v>
      </c>
      <c r="AH446">
        <v>0</v>
      </c>
      <c r="AI446" s="2">
        <f t="shared" si="19"/>
        <v>0</v>
      </c>
      <c r="AJ446" s="2">
        <f t="shared" si="20"/>
        <v>0</v>
      </c>
      <c r="AK446" s="2">
        <v>14704.71</v>
      </c>
      <c r="AL446">
        <v>0</v>
      </c>
      <c r="AM446">
        <v>0</v>
      </c>
      <c r="AN446">
        <v>0</v>
      </c>
      <c r="AO446" s="2">
        <v>14704.71</v>
      </c>
    </row>
    <row r="447" spans="1:41" hidden="1" x14ac:dyDescent="0.3">
      <c r="A447" t="s">
        <v>45</v>
      </c>
      <c r="B447" t="s">
        <v>46</v>
      </c>
      <c r="C447">
        <v>1</v>
      </c>
      <c r="D447" t="s">
        <v>531</v>
      </c>
      <c r="E447">
        <v>1.3</v>
      </c>
      <c r="F447" t="s">
        <v>534</v>
      </c>
      <c r="G447" t="s">
        <v>32</v>
      </c>
      <c r="H447" t="s">
        <v>33</v>
      </c>
      <c r="I447" t="s">
        <v>100</v>
      </c>
      <c r="J447" t="s">
        <v>101</v>
      </c>
      <c r="K447" t="s">
        <v>136</v>
      </c>
      <c r="L447" t="s">
        <v>137</v>
      </c>
      <c r="M447">
        <v>6</v>
      </c>
      <c r="N447" t="s">
        <v>38</v>
      </c>
      <c r="O447">
        <v>21</v>
      </c>
      <c r="P447" t="s">
        <v>316</v>
      </c>
      <c r="Q447" t="s">
        <v>139</v>
      </c>
      <c r="R447" t="s">
        <v>140</v>
      </c>
      <c r="S447" s="19" t="s">
        <v>523</v>
      </c>
      <c r="T447">
        <v>5000</v>
      </c>
      <c r="U447" t="s">
        <v>67</v>
      </c>
      <c r="V447">
        <v>5211</v>
      </c>
      <c r="W447" t="s">
        <v>164</v>
      </c>
      <c r="X447">
        <v>0</v>
      </c>
      <c r="Y447" t="s">
        <v>44</v>
      </c>
      <c r="Z447" s="2">
        <v>150000</v>
      </c>
      <c r="AA447" s="2"/>
      <c r="AB447" s="2">
        <f t="shared" si="18"/>
        <v>150000</v>
      </c>
      <c r="AC447">
        <v>0</v>
      </c>
      <c r="AD447" s="2">
        <v>29232</v>
      </c>
      <c r="AE447">
        <v>0</v>
      </c>
      <c r="AF447">
        <v>0</v>
      </c>
      <c r="AG447">
        <v>0</v>
      </c>
      <c r="AH447">
        <v>0</v>
      </c>
      <c r="AI447" s="2">
        <f t="shared" si="19"/>
        <v>120768</v>
      </c>
      <c r="AJ447" s="2">
        <f t="shared" si="20"/>
        <v>150000</v>
      </c>
      <c r="AK447">
        <v>0</v>
      </c>
      <c r="AL447" s="2">
        <v>150000</v>
      </c>
      <c r="AM447">
        <v>0</v>
      </c>
      <c r="AN447">
        <v>0</v>
      </c>
      <c r="AO447" s="2">
        <v>150000</v>
      </c>
    </row>
    <row r="448" spans="1:41" hidden="1" x14ac:dyDescent="0.3">
      <c r="A448" t="s">
        <v>45</v>
      </c>
      <c r="B448" t="s">
        <v>46</v>
      </c>
      <c r="C448">
        <v>3</v>
      </c>
      <c r="D448" t="s">
        <v>533</v>
      </c>
      <c r="E448">
        <v>3.8</v>
      </c>
      <c r="F448" t="s">
        <v>543</v>
      </c>
      <c r="G448" t="s">
        <v>142</v>
      </c>
      <c r="H448" t="s">
        <v>143</v>
      </c>
      <c r="I448" t="s">
        <v>100</v>
      </c>
      <c r="J448" t="s">
        <v>101</v>
      </c>
      <c r="K448" t="s">
        <v>144</v>
      </c>
      <c r="L448" t="s">
        <v>145</v>
      </c>
      <c r="M448">
        <v>6</v>
      </c>
      <c r="N448" t="s">
        <v>38</v>
      </c>
      <c r="O448">
        <v>49</v>
      </c>
      <c r="P448" t="s">
        <v>146</v>
      </c>
      <c r="Q448" t="s">
        <v>147</v>
      </c>
      <c r="R448" t="s">
        <v>148</v>
      </c>
      <c r="S448" s="19" t="s">
        <v>523</v>
      </c>
      <c r="T448">
        <v>5000</v>
      </c>
      <c r="U448" t="s">
        <v>67</v>
      </c>
      <c r="V448">
        <v>5231</v>
      </c>
      <c r="W448" t="s">
        <v>165</v>
      </c>
      <c r="X448">
        <v>0</v>
      </c>
      <c r="Y448" t="s">
        <v>44</v>
      </c>
      <c r="Z448" s="2">
        <v>1269.28</v>
      </c>
      <c r="AA448" s="2"/>
      <c r="AB448" s="2">
        <f t="shared" si="18"/>
        <v>1269.28</v>
      </c>
      <c r="AC448" s="2">
        <v>147400</v>
      </c>
      <c r="AD448" s="2">
        <v>1269.28</v>
      </c>
      <c r="AE448" s="2">
        <v>1269.28</v>
      </c>
      <c r="AF448" s="2">
        <v>1269.28</v>
      </c>
      <c r="AG448">
        <v>0</v>
      </c>
      <c r="AH448">
        <v>0</v>
      </c>
      <c r="AI448" s="2">
        <f t="shared" si="19"/>
        <v>0</v>
      </c>
      <c r="AJ448" s="2">
        <f t="shared" si="20"/>
        <v>0</v>
      </c>
      <c r="AK448">
        <v>0</v>
      </c>
      <c r="AL448" s="2">
        <v>200300</v>
      </c>
      <c r="AM448">
        <v>0</v>
      </c>
      <c r="AN448" s="2">
        <v>346430.71999999997</v>
      </c>
      <c r="AO448" s="2">
        <v>-146130.72</v>
      </c>
    </row>
    <row r="449" spans="1:41" hidden="1" x14ac:dyDescent="0.3">
      <c r="A449" t="s">
        <v>45</v>
      </c>
      <c r="B449" t="s">
        <v>46</v>
      </c>
      <c r="C449">
        <v>1</v>
      </c>
      <c r="D449" t="s">
        <v>531</v>
      </c>
      <c r="E449">
        <v>1.3</v>
      </c>
      <c r="F449" t="s">
        <v>534</v>
      </c>
      <c r="G449" t="s">
        <v>32</v>
      </c>
      <c r="H449" t="s">
        <v>33</v>
      </c>
      <c r="I449" t="s">
        <v>76</v>
      </c>
      <c r="J449" t="s">
        <v>77</v>
      </c>
      <c r="K449" t="s">
        <v>78</v>
      </c>
      <c r="L449" t="s">
        <v>79</v>
      </c>
      <c r="M449">
        <v>1</v>
      </c>
      <c r="N449" t="s">
        <v>80</v>
      </c>
      <c r="O449">
        <v>14</v>
      </c>
      <c r="P449" t="s">
        <v>281</v>
      </c>
      <c r="Q449" t="s">
        <v>90</v>
      </c>
      <c r="R449" t="s">
        <v>91</v>
      </c>
      <c r="S449" s="19" t="s">
        <v>523</v>
      </c>
      <c r="T449">
        <v>5000</v>
      </c>
      <c r="U449" t="s">
        <v>67</v>
      </c>
      <c r="V449">
        <v>5231</v>
      </c>
      <c r="W449" t="s">
        <v>165</v>
      </c>
      <c r="X449">
        <v>0</v>
      </c>
      <c r="Y449" t="s">
        <v>44</v>
      </c>
      <c r="Z449">
        <v>0</v>
      </c>
      <c r="AB449" s="2">
        <f t="shared" si="18"/>
        <v>0</v>
      </c>
      <c r="AC449" s="2">
        <v>125000</v>
      </c>
      <c r="AD449">
        <v>0</v>
      </c>
      <c r="AE449">
        <v>0</v>
      </c>
      <c r="AF449">
        <v>0</v>
      </c>
      <c r="AG449">
        <v>0</v>
      </c>
      <c r="AH449">
        <v>0</v>
      </c>
      <c r="AI449" s="2">
        <f t="shared" si="19"/>
        <v>0</v>
      </c>
      <c r="AJ449" s="2">
        <f t="shared" si="20"/>
        <v>0</v>
      </c>
      <c r="AK449">
        <v>0</v>
      </c>
      <c r="AL449">
        <v>0</v>
      </c>
      <c r="AM449">
        <v>0</v>
      </c>
      <c r="AN449" s="2">
        <v>125000</v>
      </c>
      <c r="AO449" s="2">
        <v>-125000</v>
      </c>
    </row>
    <row r="450" spans="1:41" hidden="1" x14ac:dyDescent="0.3">
      <c r="A450" t="s">
        <v>45</v>
      </c>
      <c r="B450" t="s">
        <v>46</v>
      </c>
      <c r="C450">
        <v>2</v>
      </c>
      <c r="D450" t="s">
        <v>532</v>
      </c>
      <c r="E450">
        <v>2.1</v>
      </c>
      <c r="F450" t="s">
        <v>536</v>
      </c>
      <c r="G450" t="s">
        <v>47</v>
      </c>
      <c r="H450" t="s">
        <v>48</v>
      </c>
      <c r="I450" t="s">
        <v>49</v>
      </c>
      <c r="J450" t="s">
        <v>50</v>
      </c>
      <c r="K450" t="s">
        <v>51</v>
      </c>
      <c r="L450" t="s">
        <v>52</v>
      </c>
      <c r="M450">
        <v>4</v>
      </c>
      <c r="N450" t="s">
        <v>53</v>
      </c>
      <c r="O450">
        <v>56</v>
      </c>
      <c r="P450" t="s">
        <v>54</v>
      </c>
      <c r="Q450" t="s">
        <v>55</v>
      </c>
      <c r="R450" t="s">
        <v>56</v>
      </c>
      <c r="S450" s="19" t="s">
        <v>523</v>
      </c>
      <c r="T450">
        <v>5000</v>
      </c>
      <c r="U450" t="s">
        <v>67</v>
      </c>
      <c r="V450">
        <v>5311</v>
      </c>
      <c r="W450" t="s">
        <v>69</v>
      </c>
      <c r="X450">
        <v>0</v>
      </c>
      <c r="Y450" t="s">
        <v>44</v>
      </c>
      <c r="Z450" s="2">
        <v>227000</v>
      </c>
      <c r="AA450" s="2"/>
      <c r="AB450" s="2">
        <f t="shared" ref="AB450:AB513" si="21">Z450+AA450</f>
        <v>227000</v>
      </c>
      <c r="AC450" s="2">
        <v>200000</v>
      </c>
      <c r="AD450" s="2">
        <v>224576</v>
      </c>
      <c r="AE450" s="2">
        <v>224576</v>
      </c>
      <c r="AF450" s="2">
        <v>224576</v>
      </c>
      <c r="AG450" s="2">
        <v>224576</v>
      </c>
      <c r="AH450" s="2">
        <v>224576</v>
      </c>
      <c r="AI450" s="2">
        <f t="shared" ref="AI450:AI510" si="22">Z450-AD450</f>
        <v>2424</v>
      </c>
      <c r="AJ450" s="2">
        <f t="shared" ref="AJ450:AJ510" si="23">AB450-AE450</f>
        <v>2424</v>
      </c>
      <c r="AK450">
        <v>0</v>
      </c>
      <c r="AL450" s="2">
        <v>27000</v>
      </c>
      <c r="AM450">
        <v>0</v>
      </c>
      <c r="AN450">
        <v>0</v>
      </c>
      <c r="AO450" s="2">
        <v>27000</v>
      </c>
    </row>
    <row r="451" spans="1:41" hidden="1" x14ac:dyDescent="0.3">
      <c r="A451" t="s">
        <v>45</v>
      </c>
      <c r="B451" t="s">
        <v>46</v>
      </c>
      <c r="C451">
        <v>2</v>
      </c>
      <c r="D451" t="s">
        <v>532</v>
      </c>
      <c r="E451">
        <v>2.2999999999999998</v>
      </c>
      <c r="F451" t="s">
        <v>538</v>
      </c>
      <c r="G451" t="s">
        <v>177</v>
      </c>
      <c r="H451" t="s">
        <v>178</v>
      </c>
      <c r="I451" t="s">
        <v>100</v>
      </c>
      <c r="J451" t="s">
        <v>101</v>
      </c>
      <c r="K451" t="s">
        <v>102</v>
      </c>
      <c r="L451" t="s">
        <v>103</v>
      </c>
      <c r="M451">
        <v>3</v>
      </c>
      <c r="N451" t="s">
        <v>125</v>
      </c>
      <c r="O451">
        <v>39</v>
      </c>
      <c r="P451" t="s">
        <v>179</v>
      </c>
      <c r="Q451" t="s">
        <v>180</v>
      </c>
      <c r="R451" t="s">
        <v>181</v>
      </c>
      <c r="S451" s="19" t="s">
        <v>523</v>
      </c>
      <c r="T451">
        <v>5000</v>
      </c>
      <c r="U451" t="s">
        <v>67</v>
      </c>
      <c r="V451">
        <v>5311</v>
      </c>
      <c r="W451" t="s">
        <v>69</v>
      </c>
      <c r="X451">
        <v>0</v>
      </c>
      <c r="Y451" t="s">
        <v>44</v>
      </c>
      <c r="Z451" s="2">
        <v>3948129</v>
      </c>
      <c r="AA451" s="3">
        <v>1630000</v>
      </c>
      <c r="AB451" s="2">
        <f t="shared" si="21"/>
        <v>5578129</v>
      </c>
      <c r="AC451" s="2">
        <v>2000000</v>
      </c>
      <c r="AD451" s="2">
        <v>1869164.84</v>
      </c>
      <c r="AE451" s="2">
        <v>1869164.84</v>
      </c>
      <c r="AF451" s="2">
        <v>1869164.84</v>
      </c>
      <c r="AG451" s="2">
        <v>1869164.84</v>
      </c>
      <c r="AH451" s="2">
        <v>1869164.84</v>
      </c>
      <c r="AI451" s="2">
        <f t="shared" si="22"/>
        <v>2078964.16</v>
      </c>
      <c r="AJ451" s="2">
        <f t="shared" si="23"/>
        <v>3708964.16</v>
      </c>
      <c r="AK451">
        <v>0</v>
      </c>
      <c r="AL451" s="2">
        <v>1966039</v>
      </c>
      <c r="AM451">
        <v>0</v>
      </c>
      <c r="AN451" s="2">
        <v>17910</v>
      </c>
      <c r="AO451" s="2">
        <v>1948129</v>
      </c>
    </row>
    <row r="452" spans="1:41" hidden="1" x14ac:dyDescent="0.3">
      <c r="A452" t="s">
        <v>45</v>
      </c>
      <c r="B452" t="s">
        <v>46</v>
      </c>
      <c r="C452">
        <v>3</v>
      </c>
      <c r="D452" t="s">
        <v>533</v>
      </c>
      <c r="E452">
        <v>3.1</v>
      </c>
      <c r="F452" t="s">
        <v>542</v>
      </c>
      <c r="G452" t="s">
        <v>377</v>
      </c>
      <c r="H452" t="s">
        <v>378</v>
      </c>
      <c r="I452" t="s">
        <v>100</v>
      </c>
      <c r="J452" t="s">
        <v>101</v>
      </c>
      <c r="K452" t="s">
        <v>351</v>
      </c>
      <c r="L452" t="s">
        <v>352</v>
      </c>
      <c r="M452">
        <v>8</v>
      </c>
      <c r="N452" t="s">
        <v>379</v>
      </c>
      <c r="O452">
        <v>42</v>
      </c>
      <c r="P452" t="s">
        <v>385</v>
      </c>
      <c r="Q452" t="s">
        <v>386</v>
      </c>
      <c r="R452" t="s">
        <v>387</v>
      </c>
      <c r="S452" s="19" t="s">
        <v>523</v>
      </c>
      <c r="T452">
        <v>5000</v>
      </c>
      <c r="U452" t="s">
        <v>67</v>
      </c>
      <c r="V452">
        <v>5311</v>
      </c>
      <c r="W452" t="s">
        <v>69</v>
      </c>
      <c r="X452">
        <v>0</v>
      </c>
      <c r="Y452" t="s">
        <v>44</v>
      </c>
      <c r="Z452" s="2">
        <v>250000</v>
      </c>
      <c r="AA452" s="2"/>
      <c r="AB452" s="2">
        <f t="shared" si="21"/>
        <v>250000</v>
      </c>
      <c r="AC452" s="2">
        <v>250000</v>
      </c>
      <c r="AD452" s="2">
        <v>214174.8</v>
      </c>
      <c r="AE452" s="2">
        <v>143414.79999999999</v>
      </c>
      <c r="AF452" s="2">
        <v>143414.79999999999</v>
      </c>
      <c r="AG452" s="2">
        <v>115574.8</v>
      </c>
      <c r="AH452" s="2">
        <v>115574.8</v>
      </c>
      <c r="AI452" s="2">
        <f t="shared" si="22"/>
        <v>35825.200000000012</v>
      </c>
      <c r="AJ452" s="2">
        <f t="shared" si="23"/>
        <v>106585.20000000001</v>
      </c>
      <c r="AK452">
        <v>0</v>
      </c>
      <c r="AL452">
        <v>0</v>
      </c>
      <c r="AM452">
        <v>0</v>
      </c>
      <c r="AN452">
        <v>0</v>
      </c>
      <c r="AO452">
        <v>0</v>
      </c>
    </row>
    <row r="453" spans="1:41" hidden="1" x14ac:dyDescent="0.3">
      <c r="A453" t="s">
        <v>45</v>
      </c>
      <c r="B453" t="s">
        <v>46</v>
      </c>
      <c r="C453">
        <v>2</v>
      </c>
      <c r="D453" t="s">
        <v>532</v>
      </c>
      <c r="E453">
        <v>2.1</v>
      </c>
      <c r="F453" t="s">
        <v>536</v>
      </c>
      <c r="G453" t="s">
        <v>47</v>
      </c>
      <c r="H453" t="s">
        <v>48</v>
      </c>
      <c r="I453" t="s">
        <v>49</v>
      </c>
      <c r="J453" t="s">
        <v>50</v>
      </c>
      <c r="K453" t="s">
        <v>51</v>
      </c>
      <c r="L453" t="s">
        <v>52</v>
      </c>
      <c r="M453">
        <v>4</v>
      </c>
      <c r="N453" t="s">
        <v>53</v>
      </c>
      <c r="O453">
        <v>56</v>
      </c>
      <c r="P453" t="s">
        <v>54</v>
      </c>
      <c r="Q453" t="s">
        <v>55</v>
      </c>
      <c r="R453" t="s">
        <v>56</v>
      </c>
      <c r="S453" s="19" t="s">
        <v>523</v>
      </c>
      <c r="T453">
        <v>5000</v>
      </c>
      <c r="U453" t="s">
        <v>67</v>
      </c>
      <c r="V453">
        <v>5321</v>
      </c>
      <c r="W453" t="s">
        <v>70</v>
      </c>
      <c r="X453">
        <v>0</v>
      </c>
      <c r="Y453" t="s">
        <v>44</v>
      </c>
      <c r="Z453" s="2">
        <v>55000</v>
      </c>
      <c r="AA453" s="2"/>
      <c r="AB453" s="2">
        <f t="shared" si="21"/>
        <v>55000</v>
      </c>
      <c r="AC453" s="2">
        <v>100000</v>
      </c>
      <c r="AD453" s="2">
        <v>43420.77</v>
      </c>
      <c r="AE453" s="2">
        <v>16262.85</v>
      </c>
      <c r="AF453" s="2">
        <v>7492.01</v>
      </c>
      <c r="AG453" s="2">
        <v>7492.01</v>
      </c>
      <c r="AH453" s="2">
        <v>7492.01</v>
      </c>
      <c r="AI453" s="2">
        <f t="shared" si="22"/>
        <v>11579.230000000003</v>
      </c>
      <c r="AJ453" s="2">
        <f t="shared" si="23"/>
        <v>38737.15</v>
      </c>
      <c r="AK453">
        <v>0</v>
      </c>
      <c r="AL453">
        <v>0</v>
      </c>
      <c r="AM453">
        <v>0</v>
      </c>
      <c r="AN453" s="2">
        <v>45000</v>
      </c>
      <c r="AO453" s="2">
        <v>-45000</v>
      </c>
    </row>
    <row r="454" spans="1:41" hidden="1" x14ac:dyDescent="0.3">
      <c r="A454" t="s">
        <v>45</v>
      </c>
      <c r="B454" t="s">
        <v>46</v>
      </c>
      <c r="C454">
        <v>2</v>
      </c>
      <c r="D454" t="s">
        <v>532</v>
      </c>
      <c r="E454">
        <v>2.2999999999999998</v>
      </c>
      <c r="F454" t="s">
        <v>538</v>
      </c>
      <c r="G454" t="s">
        <v>177</v>
      </c>
      <c r="H454" t="s">
        <v>178</v>
      </c>
      <c r="I454" t="s">
        <v>100</v>
      </c>
      <c r="J454" t="s">
        <v>101</v>
      </c>
      <c r="K454" t="s">
        <v>102</v>
      </c>
      <c r="L454" t="s">
        <v>103</v>
      </c>
      <c r="M454">
        <v>3</v>
      </c>
      <c r="N454" t="s">
        <v>125</v>
      </c>
      <c r="O454">
        <v>39</v>
      </c>
      <c r="P454" t="s">
        <v>179</v>
      </c>
      <c r="Q454" t="s">
        <v>180</v>
      </c>
      <c r="R454" t="s">
        <v>181</v>
      </c>
      <c r="S454" s="19" t="s">
        <v>523</v>
      </c>
      <c r="T454">
        <v>5000</v>
      </c>
      <c r="U454" t="s">
        <v>67</v>
      </c>
      <c r="V454">
        <v>5321</v>
      </c>
      <c r="W454" t="s">
        <v>70</v>
      </c>
      <c r="X454">
        <v>0</v>
      </c>
      <c r="Y454" t="s">
        <v>44</v>
      </c>
      <c r="Z454" s="2">
        <v>975112</v>
      </c>
      <c r="AA454" s="2"/>
      <c r="AB454" s="2">
        <f t="shared" si="21"/>
        <v>975112</v>
      </c>
      <c r="AC454" s="2">
        <v>1005112</v>
      </c>
      <c r="AD454" s="2">
        <v>846685.16</v>
      </c>
      <c r="AE454" s="2">
        <v>830851.16</v>
      </c>
      <c r="AF454" s="2">
        <v>830851.16</v>
      </c>
      <c r="AG454" s="2">
        <v>312874.03999999998</v>
      </c>
      <c r="AH454" s="2">
        <v>259740.24</v>
      </c>
      <c r="AI454" s="2">
        <f t="shared" si="22"/>
        <v>128426.83999999997</v>
      </c>
      <c r="AJ454" s="2">
        <f t="shared" si="23"/>
        <v>144260.83999999997</v>
      </c>
      <c r="AK454">
        <v>0</v>
      </c>
      <c r="AL454">
        <v>0</v>
      </c>
      <c r="AM454">
        <v>0</v>
      </c>
      <c r="AN454" s="2">
        <v>30000</v>
      </c>
      <c r="AO454" s="2">
        <v>-30000</v>
      </c>
    </row>
    <row r="455" spans="1:41" hidden="1" x14ac:dyDescent="0.3">
      <c r="A455" t="s">
        <v>45</v>
      </c>
      <c r="B455" t="s">
        <v>46</v>
      </c>
      <c r="C455">
        <v>1</v>
      </c>
      <c r="D455" t="s">
        <v>531</v>
      </c>
      <c r="E455">
        <v>1.3</v>
      </c>
      <c r="F455" t="s">
        <v>534</v>
      </c>
      <c r="G455" t="s">
        <v>32</v>
      </c>
      <c r="H455" t="s">
        <v>33</v>
      </c>
      <c r="I455" t="s">
        <v>100</v>
      </c>
      <c r="J455" t="s">
        <v>101</v>
      </c>
      <c r="K455" t="s">
        <v>136</v>
      </c>
      <c r="L455" t="s">
        <v>137</v>
      </c>
      <c r="M455">
        <v>6</v>
      </c>
      <c r="N455" t="s">
        <v>38</v>
      </c>
      <c r="O455">
        <v>21</v>
      </c>
      <c r="P455" t="s">
        <v>316</v>
      </c>
      <c r="Q455" t="s">
        <v>139</v>
      </c>
      <c r="R455" t="s">
        <v>140</v>
      </c>
      <c r="S455" s="19" t="s">
        <v>523</v>
      </c>
      <c r="T455">
        <v>5000</v>
      </c>
      <c r="U455" t="s">
        <v>67</v>
      </c>
      <c r="V455">
        <v>5411</v>
      </c>
      <c r="W455" t="s">
        <v>327</v>
      </c>
      <c r="X455">
        <v>0</v>
      </c>
      <c r="Y455" t="s">
        <v>44</v>
      </c>
      <c r="Z455" s="2">
        <v>1670012</v>
      </c>
      <c r="AA455" s="2"/>
      <c r="AB455" s="2">
        <f t="shared" si="21"/>
        <v>1670012</v>
      </c>
      <c r="AC455">
        <v>0</v>
      </c>
      <c r="AD455" s="2">
        <v>1665000</v>
      </c>
      <c r="AE455" s="2">
        <v>1665000</v>
      </c>
      <c r="AF455">
        <v>0</v>
      </c>
      <c r="AG455">
        <v>0</v>
      </c>
      <c r="AH455">
        <v>0</v>
      </c>
      <c r="AI455" s="2">
        <f t="shared" si="22"/>
        <v>5012</v>
      </c>
      <c r="AJ455" s="2">
        <f t="shared" si="23"/>
        <v>5012</v>
      </c>
      <c r="AK455">
        <v>0</v>
      </c>
      <c r="AL455" s="2">
        <v>1670012</v>
      </c>
      <c r="AM455">
        <v>0</v>
      </c>
      <c r="AN455">
        <v>0</v>
      </c>
      <c r="AO455" s="2">
        <v>1670012</v>
      </c>
    </row>
    <row r="456" spans="1:41" hidden="1" x14ac:dyDescent="0.3">
      <c r="A456" t="s">
        <v>463</v>
      </c>
      <c r="B456" t="s">
        <v>464</v>
      </c>
      <c r="C456">
        <v>1</v>
      </c>
      <c r="D456" t="s">
        <v>531</v>
      </c>
      <c r="E456">
        <v>1.3</v>
      </c>
      <c r="F456" t="s">
        <v>534</v>
      </c>
      <c r="G456" t="s">
        <v>32</v>
      </c>
      <c r="H456" t="s">
        <v>33</v>
      </c>
      <c r="I456" t="s">
        <v>100</v>
      </c>
      <c r="J456" t="s">
        <v>101</v>
      </c>
      <c r="K456" t="s">
        <v>136</v>
      </c>
      <c r="L456" t="s">
        <v>137</v>
      </c>
      <c r="M456">
        <v>6</v>
      </c>
      <c r="N456" t="s">
        <v>38</v>
      </c>
      <c r="O456">
        <v>21</v>
      </c>
      <c r="P456" t="s">
        <v>316</v>
      </c>
      <c r="Q456" t="s">
        <v>139</v>
      </c>
      <c r="R456" t="s">
        <v>140</v>
      </c>
      <c r="S456" s="19" t="s">
        <v>523</v>
      </c>
      <c r="T456">
        <v>5000</v>
      </c>
      <c r="U456" t="s">
        <v>67</v>
      </c>
      <c r="V456">
        <v>5411</v>
      </c>
      <c r="W456" t="s">
        <v>327</v>
      </c>
      <c r="X456">
        <v>0</v>
      </c>
      <c r="Y456" t="s">
        <v>44</v>
      </c>
      <c r="Z456" s="2">
        <v>2150000</v>
      </c>
      <c r="AA456" s="3">
        <v>-1690000</v>
      </c>
      <c r="AB456" s="2">
        <f t="shared" si="21"/>
        <v>460000</v>
      </c>
      <c r="AC456">
        <v>0</v>
      </c>
      <c r="AD456" s="2">
        <v>459900</v>
      </c>
      <c r="AE456" s="2">
        <v>459900</v>
      </c>
      <c r="AF456" s="2">
        <v>459900</v>
      </c>
      <c r="AG456" s="2">
        <v>459900</v>
      </c>
      <c r="AH456" s="2">
        <v>459900</v>
      </c>
      <c r="AI456" s="2">
        <f t="shared" si="22"/>
        <v>1690100</v>
      </c>
      <c r="AJ456" s="2">
        <f t="shared" si="23"/>
        <v>100</v>
      </c>
      <c r="AK456" s="2">
        <v>550000</v>
      </c>
      <c r="AL456" s="2">
        <v>1600000</v>
      </c>
      <c r="AM456">
        <v>0</v>
      </c>
      <c r="AN456">
        <v>0</v>
      </c>
      <c r="AO456" s="2">
        <v>2150000</v>
      </c>
    </row>
    <row r="457" spans="1:41" hidden="1" x14ac:dyDescent="0.3">
      <c r="A457" t="s">
        <v>45</v>
      </c>
      <c r="B457" t="s">
        <v>46</v>
      </c>
      <c r="C457">
        <v>3</v>
      </c>
      <c r="D457" t="s">
        <v>533</v>
      </c>
      <c r="E457">
        <v>3.1</v>
      </c>
      <c r="F457" t="s">
        <v>542</v>
      </c>
      <c r="G457" t="s">
        <v>377</v>
      </c>
      <c r="H457" t="s">
        <v>378</v>
      </c>
      <c r="I457" t="s">
        <v>100</v>
      </c>
      <c r="J457" t="s">
        <v>101</v>
      </c>
      <c r="K457" t="s">
        <v>351</v>
      </c>
      <c r="L457" t="s">
        <v>352</v>
      </c>
      <c r="M457">
        <v>8</v>
      </c>
      <c r="N457" t="s">
        <v>379</v>
      </c>
      <c r="O457">
        <v>42</v>
      </c>
      <c r="P457" t="s">
        <v>385</v>
      </c>
      <c r="Q457" t="s">
        <v>386</v>
      </c>
      <c r="R457" t="s">
        <v>387</v>
      </c>
      <c r="S457" s="19" t="s">
        <v>523</v>
      </c>
      <c r="T457">
        <v>5000</v>
      </c>
      <c r="U457" t="s">
        <v>67</v>
      </c>
      <c r="V457">
        <v>5451</v>
      </c>
      <c r="W457" t="s">
        <v>398</v>
      </c>
      <c r="X457">
        <v>0</v>
      </c>
      <c r="Y457" t="s">
        <v>44</v>
      </c>
      <c r="Z457">
        <v>0</v>
      </c>
      <c r="AB457" s="2">
        <f t="shared" si="21"/>
        <v>0</v>
      </c>
      <c r="AC457" s="2">
        <v>120000</v>
      </c>
      <c r="AD457">
        <v>0</v>
      </c>
      <c r="AE457">
        <v>0</v>
      </c>
      <c r="AF457">
        <v>0</v>
      </c>
      <c r="AG457">
        <v>0</v>
      </c>
      <c r="AH457">
        <v>0</v>
      </c>
      <c r="AI457" s="2">
        <f t="shared" si="22"/>
        <v>0</v>
      </c>
      <c r="AJ457" s="2">
        <f t="shared" si="23"/>
        <v>0</v>
      </c>
      <c r="AK457">
        <v>0</v>
      </c>
      <c r="AL457">
        <v>0</v>
      </c>
      <c r="AM457">
        <v>0</v>
      </c>
      <c r="AN457" s="2">
        <v>120000</v>
      </c>
      <c r="AO457" s="2">
        <v>-120000</v>
      </c>
    </row>
    <row r="458" spans="1:41" hidden="1" x14ac:dyDescent="0.3">
      <c r="A458" t="s">
        <v>45</v>
      </c>
      <c r="B458" t="s">
        <v>46</v>
      </c>
      <c r="C458">
        <v>2</v>
      </c>
      <c r="D458" t="s">
        <v>532</v>
      </c>
      <c r="E458">
        <v>2.1</v>
      </c>
      <c r="F458" t="s">
        <v>536</v>
      </c>
      <c r="G458" t="s">
        <v>47</v>
      </c>
      <c r="H458" t="s">
        <v>48</v>
      </c>
      <c r="I458" t="s">
        <v>49</v>
      </c>
      <c r="J458" t="s">
        <v>50</v>
      </c>
      <c r="K458" t="s">
        <v>51</v>
      </c>
      <c r="L458" t="s">
        <v>52</v>
      </c>
      <c r="M458">
        <v>4</v>
      </c>
      <c r="N458" t="s">
        <v>53</v>
      </c>
      <c r="O458">
        <v>56</v>
      </c>
      <c r="P458" t="s">
        <v>54</v>
      </c>
      <c r="Q458" t="s">
        <v>55</v>
      </c>
      <c r="R458" t="s">
        <v>56</v>
      </c>
      <c r="S458" s="19" t="s">
        <v>523</v>
      </c>
      <c r="T458">
        <v>5000</v>
      </c>
      <c r="U458" t="s">
        <v>67</v>
      </c>
      <c r="V458">
        <v>5611</v>
      </c>
      <c r="W458" t="s">
        <v>71</v>
      </c>
      <c r="X458">
        <v>0</v>
      </c>
      <c r="Y458" t="s">
        <v>44</v>
      </c>
      <c r="Z458" s="2">
        <v>13000</v>
      </c>
      <c r="AA458" s="2"/>
      <c r="AB458" s="2">
        <f t="shared" si="21"/>
        <v>13000</v>
      </c>
      <c r="AC458">
        <v>0</v>
      </c>
      <c r="AD458" s="2">
        <v>12191.6</v>
      </c>
      <c r="AE458" s="2">
        <v>12191.6</v>
      </c>
      <c r="AF458" s="2">
        <v>12191.6</v>
      </c>
      <c r="AG458" s="2">
        <v>12191.6</v>
      </c>
      <c r="AH458" s="2">
        <v>12191.6</v>
      </c>
      <c r="AI458" s="2">
        <f t="shared" si="22"/>
        <v>808.39999999999964</v>
      </c>
      <c r="AJ458" s="2">
        <f t="shared" si="23"/>
        <v>808.39999999999964</v>
      </c>
      <c r="AK458">
        <v>0</v>
      </c>
      <c r="AL458" s="2">
        <v>13000</v>
      </c>
      <c r="AM458">
        <v>0</v>
      </c>
      <c r="AN458">
        <v>0</v>
      </c>
      <c r="AO458" s="2">
        <v>13000</v>
      </c>
    </row>
    <row r="459" spans="1:41" hidden="1" x14ac:dyDescent="0.3">
      <c r="A459" t="s">
        <v>45</v>
      </c>
      <c r="B459" t="s">
        <v>46</v>
      </c>
      <c r="C459">
        <v>2</v>
      </c>
      <c r="D459" t="s">
        <v>532</v>
      </c>
      <c r="E459">
        <v>2.2000000000000002</v>
      </c>
      <c r="F459" t="s">
        <v>537</v>
      </c>
      <c r="G459" t="s">
        <v>74</v>
      </c>
      <c r="H459" t="s">
        <v>75</v>
      </c>
      <c r="I459" t="s">
        <v>100</v>
      </c>
      <c r="J459" t="s">
        <v>101</v>
      </c>
      <c r="K459" t="s">
        <v>102</v>
      </c>
      <c r="L459" t="s">
        <v>103</v>
      </c>
      <c r="M459">
        <v>2</v>
      </c>
      <c r="N459" t="s">
        <v>104</v>
      </c>
      <c r="O459">
        <v>36</v>
      </c>
      <c r="P459" t="s">
        <v>105</v>
      </c>
      <c r="Q459" t="s">
        <v>106</v>
      </c>
      <c r="R459" t="s">
        <v>107</v>
      </c>
      <c r="S459" s="19" t="s">
        <v>523</v>
      </c>
      <c r="T459">
        <v>5000</v>
      </c>
      <c r="U459" t="s">
        <v>67</v>
      </c>
      <c r="V459">
        <v>5611</v>
      </c>
      <c r="W459" t="s">
        <v>71</v>
      </c>
      <c r="X459">
        <v>0</v>
      </c>
      <c r="Y459" t="s">
        <v>44</v>
      </c>
      <c r="Z459" s="2">
        <v>128500</v>
      </c>
      <c r="AA459" s="2"/>
      <c r="AB459" s="2">
        <f t="shared" si="21"/>
        <v>128500</v>
      </c>
      <c r="AC459" s="2">
        <v>128500</v>
      </c>
      <c r="AD459">
        <v>0</v>
      </c>
      <c r="AE459">
        <v>0</v>
      </c>
      <c r="AF459">
        <v>0</v>
      </c>
      <c r="AG459">
        <v>0</v>
      </c>
      <c r="AH459">
        <v>0</v>
      </c>
      <c r="AI459" s="2">
        <f t="shared" si="22"/>
        <v>128500</v>
      </c>
      <c r="AJ459" s="2">
        <f t="shared" si="23"/>
        <v>128500</v>
      </c>
      <c r="AK459">
        <v>0</v>
      </c>
      <c r="AL459">
        <v>0</v>
      </c>
      <c r="AM459">
        <v>0</v>
      </c>
      <c r="AN459">
        <v>0</v>
      </c>
      <c r="AO459">
        <v>0</v>
      </c>
    </row>
    <row r="460" spans="1:41" hidden="1" x14ac:dyDescent="0.3">
      <c r="A460" t="s">
        <v>45</v>
      </c>
      <c r="B460" t="s">
        <v>46</v>
      </c>
      <c r="C460">
        <v>1</v>
      </c>
      <c r="D460" t="s">
        <v>531</v>
      </c>
      <c r="E460">
        <v>1.3</v>
      </c>
      <c r="F460" t="s">
        <v>534</v>
      </c>
      <c r="G460" t="s">
        <v>32</v>
      </c>
      <c r="H460" t="s">
        <v>33</v>
      </c>
      <c r="I460" t="s">
        <v>100</v>
      </c>
      <c r="J460" t="s">
        <v>101</v>
      </c>
      <c r="K460" t="s">
        <v>102</v>
      </c>
      <c r="L460" t="s">
        <v>103</v>
      </c>
      <c r="M460">
        <v>3</v>
      </c>
      <c r="N460" t="s">
        <v>125</v>
      </c>
      <c r="O460">
        <v>33</v>
      </c>
      <c r="P460" t="s">
        <v>347</v>
      </c>
      <c r="Q460" t="s">
        <v>348</v>
      </c>
      <c r="R460" t="s">
        <v>349</v>
      </c>
      <c r="S460" s="19" t="s">
        <v>523</v>
      </c>
      <c r="T460">
        <v>5000</v>
      </c>
      <c r="U460" t="s">
        <v>67</v>
      </c>
      <c r="V460">
        <v>5611</v>
      </c>
      <c r="W460" t="s">
        <v>71</v>
      </c>
      <c r="X460">
        <v>0</v>
      </c>
      <c r="Y460" t="s">
        <v>44</v>
      </c>
      <c r="Z460" s="2">
        <v>34442.42</v>
      </c>
      <c r="AA460" s="2"/>
      <c r="AB460" s="2">
        <f t="shared" si="21"/>
        <v>34442.42</v>
      </c>
      <c r="AC460" s="2">
        <v>70064.399999999994</v>
      </c>
      <c r="AD460" s="2">
        <v>34442.42</v>
      </c>
      <c r="AE460" s="2">
        <v>34442.42</v>
      </c>
      <c r="AF460" s="2">
        <v>34442.42</v>
      </c>
      <c r="AG460" s="2">
        <v>34442.42</v>
      </c>
      <c r="AH460" s="2">
        <v>34442.42</v>
      </c>
      <c r="AI460" s="2">
        <f t="shared" si="22"/>
        <v>0</v>
      </c>
      <c r="AJ460" s="2">
        <f t="shared" si="23"/>
        <v>0</v>
      </c>
      <c r="AK460">
        <v>0</v>
      </c>
      <c r="AL460" s="2">
        <v>34260.28</v>
      </c>
      <c r="AM460">
        <v>0</v>
      </c>
      <c r="AN460" s="2">
        <v>69882.259999999995</v>
      </c>
      <c r="AO460" s="2">
        <v>-35621.980000000003</v>
      </c>
    </row>
    <row r="461" spans="1:41" hidden="1" x14ac:dyDescent="0.3">
      <c r="A461" t="s">
        <v>45</v>
      </c>
      <c r="B461" t="s">
        <v>46</v>
      </c>
      <c r="C461">
        <v>2</v>
      </c>
      <c r="D461" t="s">
        <v>532</v>
      </c>
      <c r="E461">
        <v>2.1</v>
      </c>
      <c r="F461" t="s">
        <v>536</v>
      </c>
      <c r="G461" t="s">
        <v>47</v>
      </c>
      <c r="H461" t="s">
        <v>48</v>
      </c>
      <c r="I461" t="s">
        <v>49</v>
      </c>
      <c r="J461" t="s">
        <v>50</v>
      </c>
      <c r="K461" t="s">
        <v>51</v>
      </c>
      <c r="L461" t="s">
        <v>52</v>
      </c>
      <c r="M461">
        <v>4</v>
      </c>
      <c r="N461" t="s">
        <v>53</v>
      </c>
      <c r="O461">
        <v>56</v>
      </c>
      <c r="P461" t="s">
        <v>54</v>
      </c>
      <c r="Q461" t="s">
        <v>55</v>
      </c>
      <c r="R461" t="s">
        <v>56</v>
      </c>
      <c r="S461" s="19" t="s">
        <v>523</v>
      </c>
      <c r="T461">
        <v>5000</v>
      </c>
      <c r="U461" t="s">
        <v>67</v>
      </c>
      <c r="V461">
        <v>5621</v>
      </c>
      <c r="W461" t="s">
        <v>72</v>
      </c>
      <c r="X461">
        <v>0</v>
      </c>
      <c r="Y461" t="s">
        <v>44</v>
      </c>
      <c r="Z461" s="2">
        <v>29000</v>
      </c>
      <c r="AA461" s="2"/>
      <c r="AB461" s="2">
        <f t="shared" si="21"/>
        <v>29000</v>
      </c>
      <c r="AC461">
        <v>0</v>
      </c>
      <c r="AD461" s="2">
        <v>25254</v>
      </c>
      <c r="AE461" s="2">
        <v>25254</v>
      </c>
      <c r="AF461" s="2">
        <v>25254</v>
      </c>
      <c r="AG461" s="2">
        <v>25254</v>
      </c>
      <c r="AH461" s="2">
        <v>25254</v>
      </c>
      <c r="AI461" s="2">
        <f t="shared" si="22"/>
        <v>3746</v>
      </c>
      <c r="AJ461" s="2">
        <f t="shared" si="23"/>
        <v>3746</v>
      </c>
      <c r="AK461">
        <v>0</v>
      </c>
      <c r="AL461" s="2">
        <v>29000</v>
      </c>
      <c r="AM461">
        <v>0</v>
      </c>
      <c r="AN461">
        <v>0</v>
      </c>
      <c r="AO461" s="2">
        <v>29000</v>
      </c>
    </row>
    <row r="462" spans="1:41" hidden="1" x14ac:dyDescent="0.3">
      <c r="A462" t="s">
        <v>45</v>
      </c>
      <c r="B462" t="s">
        <v>46</v>
      </c>
      <c r="C462">
        <v>2</v>
      </c>
      <c r="D462" t="s">
        <v>532</v>
      </c>
      <c r="E462">
        <v>2.2999999999999998</v>
      </c>
      <c r="F462" t="s">
        <v>538</v>
      </c>
      <c r="G462" t="s">
        <v>177</v>
      </c>
      <c r="H462" t="s">
        <v>178</v>
      </c>
      <c r="I462" t="s">
        <v>100</v>
      </c>
      <c r="J462" t="s">
        <v>101</v>
      </c>
      <c r="K462" t="s">
        <v>102</v>
      </c>
      <c r="L462" t="s">
        <v>103</v>
      </c>
      <c r="M462">
        <v>3</v>
      </c>
      <c r="N462" t="s">
        <v>125</v>
      </c>
      <c r="O462">
        <v>39</v>
      </c>
      <c r="P462" t="s">
        <v>179</v>
      </c>
      <c r="Q462" t="s">
        <v>180</v>
      </c>
      <c r="R462" t="s">
        <v>181</v>
      </c>
      <c r="S462" s="19" t="s">
        <v>523</v>
      </c>
      <c r="T462">
        <v>5000</v>
      </c>
      <c r="U462" t="s">
        <v>67</v>
      </c>
      <c r="V462">
        <v>5621</v>
      </c>
      <c r="W462" t="s">
        <v>72</v>
      </c>
      <c r="X462">
        <v>0</v>
      </c>
      <c r="Y462" t="s">
        <v>44</v>
      </c>
      <c r="Z462" s="2">
        <v>40000</v>
      </c>
      <c r="AA462" s="2"/>
      <c r="AB462" s="2">
        <f t="shared" si="21"/>
        <v>40000</v>
      </c>
      <c r="AC462" s="2">
        <v>90000</v>
      </c>
      <c r="AD462">
        <v>0</v>
      </c>
      <c r="AE462">
        <v>0</v>
      </c>
      <c r="AF462">
        <v>0</v>
      </c>
      <c r="AG462">
        <v>0</v>
      </c>
      <c r="AH462">
        <v>0</v>
      </c>
      <c r="AI462" s="2">
        <f t="shared" si="22"/>
        <v>40000</v>
      </c>
      <c r="AJ462" s="2">
        <f t="shared" si="23"/>
        <v>40000</v>
      </c>
      <c r="AK462">
        <v>0</v>
      </c>
      <c r="AL462">
        <v>0</v>
      </c>
      <c r="AM462">
        <v>0</v>
      </c>
      <c r="AN462" s="2">
        <v>50000</v>
      </c>
      <c r="AO462" s="2">
        <v>-50000</v>
      </c>
    </row>
    <row r="463" spans="1:41" hidden="1" x14ac:dyDescent="0.3">
      <c r="A463" t="s">
        <v>45</v>
      </c>
      <c r="B463" t="s">
        <v>46</v>
      </c>
      <c r="C463">
        <v>1</v>
      </c>
      <c r="D463" t="s">
        <v>531</v>
      </c>
      <c r="E463">
        <v>1.3</v>
      </c>
      <c r="F463" t="s">
        <v>534</v>
      </c>
      <c r="G463" t="s">
        <v>32</v>
      </c>
      <c r="H463" t="s">
        <v>33</v>
      </c>
      <c r="I463" t="s">
        <v>100</v>
      </c>
      <c r="J463" t="s">
        <v>101</v>
      </c>
      <c r="K463" t="s">
        <v>102</v>
      </c>
      <c r="L463" t="s">
        <v>103</v>
      </c>
      <c r="M463">
        <v>3</v>
      </c>
      <c r="N463" t="s">
        <v>125</v>
      </c>
      <c r="O463">
        <v>33</v>
      </c>
      <c r="P463" t="s">
        <v>347</v>
      </c>
      <c r="Q463" t="s">
        <v>348</v>
      </c>
      <c r="R463" t="s">
        <v>349</v>
      </c>
      <c r="S463" s="19" t="s">
        <v>523</v>
      </c>
      <c r="T463">
        <v>5000</v>
      </c>
      <c r="U463" t="s">
        <v>67</v>
      </c>
      <c r="V463">
        <v>5631</v>
      </c>
      <c r="W463" t="s">
        <v>350</v>
      </c>
      <c r="X463">
        <v>0</v>
      </c>
      <c r="Y463" t="s">
        <v>44</v>
      </c>
      <c r="Z463">
        <v>0</v>
      </c>
      <c r="AB463" s="2">
        <f t="shared" si="21"/>
        <v>0</v>
      </c>
      <c r="AC463" s="2">
        <v>45765</v>
      </c>
      <c r="AD463">
        <v>0</v>
      </c>
      <c r="AE463">
        <v>0</v>
      </c>
      <c r="AF463">
        <v>0</v>
      </c>
      <c r="AG463">
        <v>0</v>
      </c>
      <c r="AH463">
        <v>0</v>
      </c>
      <c r="AI463" s="2">
        <f t="shared" si="22"/>
        <v>0</v>
      </c>
      <c r="AJ463" s="2">
        <f t="shared" si="23"/>
        <v>0</v>
      </c>
      <c r="AK463">
        <v>0</v>
      </c>
      <c r="AL463">
        <v>0</v>
      </c>
      <c r="AM463">
        <v>0</v>
      </c>
      <c r="AN463" s="2">
        <v>45765</v>
      </c>
      <c r="AO463" s="2">
        <v>-45765</v>
      </c>
    </row>
    <row r="464" spans="1:41" hidden="1" x14ac:dyDescent="0.3">
      <c r="A464" t="s">
        <v>45</v>
      </c>
      <c r="B464" t="s">
        <v>46</v>
      </c>
      <c r="C464">
        <v>2</v>
      </c>
      <c r="D464" t="s">
        <v>532</v>
      </c>
      <c r="E464">
        <v>2.2999999999999998</v>
      </c>
      <c r="F464" t="s">
        <v>538</v>
      </c>
      <c r="G464" t="s">
        <v>177</v>
      </c>
      <c r="H464" t="s">
        <v>178</v>
      </c>
      <c r="I464" t="s">
        <v>100</v>
      </c>
      <c r="J464" t="s">
        <v>101</v>
      </c>
      <c r="K464" t="s">
        <v>102</v>
      </c>
      <c r="L464" t="s">
        <v>103</v>
      </c>
      <c r="M464">
        <v>3</v>
      </c>
      <c r="N464" t="s">
        <v>125</v>
      </c>
      <c r="O464">
        <v>39</v>
      </c>
      <c r="P464" t="s">
        <v>179</v>
      </c>
      <c r="Q464" t="s">
        <v>180</v>
      </c>
      <c r="R464" t="s">
        <v>181</v>
      </c>
      <c r="S464" s="19" t="s">
        <v>523</v>
      </c>
      <c r="T464">
        <v>5000</v>
      </c>
      <c r="U464" t="s">
        <v>67</v>
      </c>
      <c r="V464">
        <v>5641</v>
      </c>
      <c r="W464" t="s">
        <v>186</v>
      </c>
      <c r="X464">
        <v>0</v>
      </c>
      <c r="Y464" t="s">
        <v>44</v>
      </c>
      <c r="Z464" s="2">
        <v>30000</v>
      </c>
      <c r="AA464" s="2"/>
      <c r="AB464" s="2">
        <f t="shared" si="21"/>
        <v>30000</v>
      </c>
      <c r="AC464" s="2">
        <v>400000</v>
      </c>
      <c r="AD464" s="2">
        <v>26448</v>
      </c>
      <c r="AE464" s="2">
        <v>26448</v>
      </c>
      <c r="AF464" s="2">
        <v>26448</v>
      </c>
      <c r="AG464" s="2">
        <v>26448</v>
      </c>
      <c r="AH464" s="2">
        <v>26448</v>
      </c>
      <c r="AI464" s="2">
        <f t="shared" si="22"/>
        <v>3552</v>
      </c>
      <c r="AJ464" s="2">
        <f t="shared" si="23"/>
        <v>3552</v>
      </c>
      <c r="AK464">
        <v>0</v>
      </c>
      <c r="AL464">
        <v>0</v>
      </c>
      <c r="AM464">
        <v>0</v>
      </c>
      <c r="AN464" s="2">
        <v>370000</v>
      </c>
      <c r="AO464" s="2">
        <v>-370000</v>
      </c>
    </row>
    <row r="465" spans="1:41" hidden="1" x14ac:dyDescent="0.3">
      <c r="A465" t="s">
        <v>45</v>
      </c>
      <c r="B465" t="s">
        <v>46</v>
      </c>
      <c r="C465">
        <v>1</v>
      </c>
      <c r="D465" t="s">
        <v>531</v>
      </c>
      <c r="E465">
        <v>1.3</v>
      </c>
      <c r="F465" t="s">
        <v>534</v>
      </c>
      <c r="G465" t="s">
        <v>32</v>
      </c>
      <c r="H465" t="s">
        <v>33</v>
      </c>
      <c r="I465" t="s">
        <v>100</v>
      </c>
      <c r="J465" t="s">
        <v>101</v>
      </c>
      <c r="K465" t="s">
        <v>136</v>
      </c>
      <c r="L465" t="s">
        <v>137</v>
      </c>
      <c r="M465">
        <v>6</v>
      </c>
      <c r="N465" t="s">
        <v>38</v>
      </c>
      <c r="O465">
        <v>21</v>
      </c>
      <c r="P465" t="s">
        <v>316</v>
      </c>
      <c r="Q465" t="s">
        <v>139</v>
      </c>
      <c r="R465" t="s">
        <v>140</v>
      </c>
      <c r="S465" s="19" t="s">
        <v>523</v>
      </c>
      <c r="T465">
        <v>5000</v>
      </c>
      <c r="U465" t="s">
        <v>67</v>
      </c>
      <c r="V465">
        <v>5641</v>
      </c>
      <c r="W465" t="s">
        <v>186</v>
      </c>
      <c r="X465">
        <v>0</v>
      </c>
      <c r="Y465" t="s">
        <v>44</v>
      </c>
      <c r="Z465" s="2">
        <v>133632.64000000001</v>
      </c>
      <c r="AA465" s="2"/>
      <c r="AB465" s="2">
        <f t="shared" si="21"/>
        <v>133632.64000000001</v>
      </c>
      <c r="AC465" s="2">
        <v>61745.64</v>
      </c>
      <c r="AD465" s="2">
        <v>123839.98</v>
      </c>
      <c r="AE465" s="2">
        <v>123839.98</v>
      </c>
      <c r="AF465" s="2">
        <v>123839.98</v>
      </c>
      <c r="AG465" s="2">
        <v>123839.98</v>
      </c>
      <c r="AH465" s="2">
        <v>123839.98</v>
      </c>
      <c r="AI465" s="2">
        <f t="shared" si="22"/>
        <v>9792.660000000018</v>
      </c>
      <c r="AJ465" s="2">
        <f t="shared" si="23"/>
        <v>9792.660000000018</v>
      </c>
      <c r="AK465">
        <v>0</v>
      </c>
      <c r="AL465" s="2">
        <v>71887</v>
      </c>
      <c r="AM465">
        <v>0</v>
      </c>
      <c r="AN465">
        <v>0</v>
      </c>
      <c r="AO465" s="2">
        <v>71887</v>
      </c>
    </row>
    <row r="466" spans="1:41" hidden="1" x14ac:dyDescent="0.3">
      <c r="A466" t="s">
        <v>45</v>
      </c>
      <c r="B466" t="s">
        <v>46</v>
      </c>
      <c r="C466">
        <v>2</v>
      </c>
      <c r="D466" t="s">
        <v>532</v>
      </c>
      <c r="E466">
        <v>2.2000000000000002</v>
      </c>
      <c r="F466" t="s">
        <v>537</v>
      </c>
      <c r="G466" t="s">
        <v>74</v>
      </c>
      <c r="H466" t="s">
        <v>75</v>
      </c>
      <c r="I466" t="s">
        <v>76</v>
      </c>
      <c r="J466" t="s">
        <v>77</v>
      </c>
      <c r="K466" t="s">
        <v>78</v>
      </c>
      <c r="L466" t="s">
        <v>79</v>
      </c>
      <c r="M466">
        <v>1</v>
      </c>
      <c r="N466" t="s">
        <v>80</v>
      </c>
      <c r="O466">
        <v>16</v>
      </c>
      <c r="P466" t="s">
        <v>89</v>
      </c>
      <c r="Q466" t="s">
        <v>90</v>
      </c>
      <c r="R466" t="s">
        <v>91</v>
      </c>
      <c r="S466" s="19" t="s">
        <v>523</v>
      </c>
      <c r="T466">
        <v>5000</v>
      </c>
      <c r="U466" t="s">
        <v>67</v>
      </c>
      <c r="V466">
        <v>5651</v>
      </c>
      <c r="W466" t="s">
        <v>97</v>
      </c>
      <c r="X466">
        <v>0</v>
      </c>
      <c r="Y466" t="s">
        <v>44</v>
      </c>
      <c r="Z466" s="2">
        <v>10000</v>
      </c>
      <c r="AA466" s="2"/>
      <c r="AB466" s="2">
        <f t="shared" si="21"/>
        <v>10000</v>
      </c>
      <c r="AC466" s="2">
        <v>10000</v>
      </c>
      <c r="AD466" s="2">
        <v>6960</v>
      </c>
      <c r="AE466" s="2">
        <v>6960</v>
      </c>
      <c r="AF466" s="2">
        <v>6960</v>
      </c>
      <c r="AG466" s="2">
        <v>6960</v>
      </c>
      <c r="AH466" s="2">
        <v>6960</v>
      </c>
      <c r="AI466" s="2">
        <f t="shared" si="22"/>
        <v>3040</v>
      </c>
      <c r="AJ466" s="2">
        <f t="shared" si="23"/>
        <v>3040</v>
      </c>
      <c r="AK466">
        <v>0</v>
      </c>
      <c r="AL466">
        <v>0</v>
      </c>
      <c r="AM466">
        <v>0</v>
      </c>
      <c r="AN466">
        <v>0</v>
      </c>
      <c r="AO466">
        <v>0</v>
      </c>
    </row>
    <row r="467" spans="1:41" hidden="1" x14ac:dyDescent="0.3">
      <c r="A467" t="s">
        <v>45</v>
      </c>
      <c r="B467" t="s">
        <v>46</v>
      </c>
      <c r="C467">
        <v>1</v>
      </c>
      <c r="D467" t="s">
        <v>531</v>
      </c>
      <c r="E467">
        <v>1.7</v>
      </c>
      <c r="F467" t="s">
        <v>535</v>
      </c>
      <c r="G467" t="s">
        <v>123</v>
      </c>
      <c r="H467" t="s">
        <v>124</v>
      </c>
      <c r="I467" t="s">
        <v>100</v>
      </c>
      <c r="J467" t="s">
        <v>101</v>
      </c>
      <c r="K467" t="s">
        <v>78</v>
      </c>
      <c r="L467" t="s">
        <v>79</v>
      </c>
      <c r="M467">
        <v>3</v>
      </c>
      <c r="N467" t="s">
        <v>125</v>
      </c>
      <c r="O467">
        <v>12</v>
      </c>
      <c r="P467" t="s">
        <v>135</v>
      </c>
      <c r="Q467" t="s">
        <v>127</v>
      </c>
      <c r="R467" t="s">
        <v>128</v>
      </c>
      <c r="S467" s="19" t="s">
        <v>523</v>
      </c>
      <c r="T467">
        <v>5000</v>
      </c>
      <c r="U467" t="s">
        <v>67</v>
      </c>
      <c r="V467">
        <v>5651</v>
      </c>
      <c r="W467" t="s">
        <v>97</v>
      </c>
      <c r="X467">
        <v>0</v>
      </c>
      <c r="Y467" t="s">
        <v>44</v>
      </c>
      <c r="Z467" s="2">
        <v>100000</v>
      </c>
      <c r="AA467" s="2"/>
      <c r="AB467" s="2">
        <f t="shared" si="21"/>
        <v>100000</v>
      </c>
      <c r="AC467" s="2">
        <v>100000</v>
      </c>
      <c r="AD467" s="2">
        <v>86721.600000000006</v>
      </c>
      <c r="AE467" s="2">
        <v>86721.600000000006</v>
      </c>
      <c r="AF467" s="2">
        <v>86721.600000000006</v>
      </c>
      <c r="AG467" s="2">
        <v>86721.600000000006</v>
      </c>
      <c r="AH467" s="2">
        <v>86721.600000000006</v>
      </c>
      <c r="AI467" s="2">
        <f t="shared" si="22"/>
        <v>13278.399999999994</v>
      </c>
      <c r="AJ467" s="2">
        <f t="shared" si="23"/>
        <v>13278.399999999994</v>
      </c>
      <c r="AK467">
        <v>0</v>
      </c>
      <c r="AL467">
        <v>0</v>
      </c>
      <c r="AM467">
        <v>0</v>
      </c>
      <c r="AN467">
        <v>0</v>
      </c>
      <c r="AO467">
        <v>0</v>
      </c>
    </row>
    <row r="468" spans="1:41" hidden="1" x14ac:dyDescent="0.3">
      <c r="A468" t="s">
        <v>45</v>
      </c>
      <c r="B468" t="s">
        <v>46</v>
      </c>
      <c r="C468">
        <v>3</v>
      </c>
      <c r="D468" t="s">
        <v>533</v>
      </c>
      <c r="E468">
        <v>3.8</v>
      </c>
      <c r="F468" t="s">
        <v>543</v>
      </c>
      <c r="G468" t="s">
        <v>142</v>
      </c>
      <c r="H468" t="s">
        <v>143</v>
      </c>
      <c r="I468" t="s">
        <v>100</v>
      </c>
      <c r="J468" t="s">
        <v>101</v>
      </c>
      <c r="K468" t="s">
        <v>144</v>
      </c>
      <c r="L468" t="s">
        <v>145</v>
      </c>
      <c r="M468">
        <v>6</v>
      </c>
      <c r="N468" t="s">
        <v>38</v>
      </c>
      <c r="O468">
        <v>49</v>
      </c>
      <c r="P468" t="s">
        <v>146</v>
      </c>
      <c r="Q468" t="s">
        <v>147</v>
      </c>
      <c r="R468" t="s">
        <v>148</v>
      </c>
      <c r="S468" s="19" t="s">
        <v>523</v>
      </c>
      <c r="T468">
        <v>5000</v>
      </c>
      <c r="U468" t="s">
        <v>67</v>
      </c>
      <c r="V468">
        <v>5651</v>
      </c>
      <c r="W468" t="s">
        <v>97</v>
      </c>
      <c r="X468">
        <v>0</v>
      </c>
      <c r="Y468" t="s">
        <v>44</v>
      </c>
      <c r="Z468" s="2">
        <v>171000</v>
      </c>
      <c r="AA468" s="2"/>
      <c r="AB468" s="2">
        <f t="shared" si="21"/>
        <v>171000</v>
      </c>
      <c r="AC468">
        <v>0</v>
      </c>
      <c r="AD468" s="2">
        <v>170520</v>
      </c>
      <c r="AE468">
        <v>0</v>
      </c>
      <c r="AF468">
        <v>0</v>
      </c>
      <c r="AG468">
        <v>0</v>
      </c>
      <c r="AH468">
        <v>0</v>
      </c>
      <c r="AI468" s="2">
        <f t="shared" si="22"/>
        <v>480</v>
      </c>
      <c r="AJ468" s="2">
        <f t="shared" si="23"/>
        <v>171000</v>
      </c>
      <c r="AK468">
        <v>0</v>
      </c>
      <c r="AL468" s="2">
        <v>171000</v>
      </c>
      <c r="AM468">
        <v>0</v>
      </c>
      <c r="AN468">
        <v>0</v>
      </c>
      <c r="AO468" s="2">
        <v>171000</v>
      </c>
    </row>
    <row r="469" spans="1:41" hidden="1" x14ac:dyDescent="0.3">
      <c r="A469" t="s">
        <v>45</v>
      </c>
      <c r="B469" t="s">
        <v>46</v>
      </c>
      <c r="C469">
        <v>3</v>
      </c>
      <c r="D469" t="s">
        <v>533</v>
      </c>
      <c r="E469">
        <v>3.8</v>
      </c>
      <c r="F469" t="s">
        <v>543</v>
      </c>
      <c r="G469" t="s">
        <v>142</v>
      </c>
      <c r="H469" t="s">
        <v>143</v>
      </c>
      <c r="I469" t="s">
        <v>100</v>
      </c>
      <c r="J469" t="s">
        <v>101</v>
      </c>
      <c r="K469" t="s">
        <v>144</v>
      </c>
      <c r="L469" t="s">
        <v>145</v>
      </c>
      <c r="M469">
        <v>6</v>
      </c>
      <c r="N469" t="s">
        <v>38</v>
      </c>
      <c r="O469">
        <v>50</v>
      </c>
      <c r="P469" t="s">
        <v>166</v>
      </c>
      <c r="Q469" t="s">
        <v>147</v>
      </c>
      <c r="R469" t="s">
        <v>148</v>
      </c>
      <c r="S469" s="19" t="s">
        <v>523</v>
      </c>
      <c r="T469">
        <v>5000</v>
      </c>
      <c r="U469" t="s">
        <v>67</v>
      </c>
      <c r="V469">
        <v>5651</v>
      </c>
      <c r="W469" t="s">
        <v>97</v>
      </c>
      <c r="X469">
        <v>0</v>
      </c>
      <c r="Y469" t="s">
        <v>44</v>
      </c>
      <c r="Z469" s="2">
        <v>3350680.95</v>
      </c>
      <c r="AA469" s="2"/>
      <c r="AB469" s="2">
        <f t="shared" si="21"/>
        <v>3350680.95</v>
      </c>
      <c r="AC469" s="2">
        <v>1500000</v>
      </c>
      <c r="AD469" s="2">
        <v>3350680.95</v>
      </c>
      <c r="AE469" s="2">
        <v>3350680.95</v>
      </c>
      <c r="AF469" s="2">
        <v>3350680.95</v>
      </c>
      <c r="AG469" s="2">
        <v>144891.03</v>
      </c>
      <c r="AH469" s="2">
        <v>144891.03</v>
      </c>
      <c r="AI469" s="2">
        <f t="shared" si="22"/>
        <v>0</v>
      </c>
      <c r="AJ469" s="2">
        <f t="shared" si="23"/>
        <v>0</v>
      </c>
      <c r="AK469" s="2">
        <v>2236280.9500000002</v>
      </c>
      <c r="AL469" s="2">
        <v>130000</v>
      </c>
      <c r="AM469">
        <v>0</v>
      </c>
      <c r="AN469" s="2">
        <v>515600</v>
      </c>
      <c r="AO469" s="2">
        <v>1850680.95</v>
      </c>
    </row>
    <row r="470" spans="1:41" hidden="1" x14ac:dyDescent="0.3">
      <c r="A470" t="s">
        <v>45</v>
      </c>
      <c r="B470" t="s">
        <v>46</v>
      </c>
      <c r="C470">
        <v>1</v>
      </c>
      <c r="D470" t="s">
        <v>531</v>
      </c>
      <c r="E470">
        <v>1.3</v>
      </c>
      <c r="F470" t="s">
        <v>534</v>
      </c>
      <c r="G470" t="s">
        <v>32</v>
      </c>
      <c r="H470" t="s">
        <v>33</v>
      </c>
      <c r="I470" t="s">
        <v>76</v>
      </c>
      <c r="J470" t="s">
        <v>77</v>
      </c>
      <c r="K470" t="s">
        <v>78</v>
      </c>
      <c r="L470" t="s">
        <v>79</v>
      </c>
      <c r="M470">
        <v>1</v>
      </c>
      <c r="N470" t="s">
        <v>80</v>
      </c>
      <c r="O470">
        <v>14</v>
      </c>
      <c r="P470" t="s">
        <v>281</v>
      </c>
      <c r="Q470" t="s">
        <v>90</v>
      </c>
      <c r="R470" t="s">
        <v>91</v>
      </c>
      <c r="S470" s="19" t="s">
        <v>523</v>
      </c>
      <c r="T470">
        <v>5000</v>
      </c>
      <c r="U470" t="s">
        <v>67</v>
      </c>
      <c r="V470">
        <v>5651</v>
      </c>
      <c r="W470" t="s">
        <v>97</v>
      </c>
      <c r="X470">
        <v>0</v>
      </c>
      <c r="Y470" t="s">
        <v>44</v>
      </c>
      <c r="Z470">
        <v>0</v>
      </c>
      <c r="AB470" s="2">
        <f t="shared" si="21"/>
        <v>0</v>
      </c>
      <c r="AC470" s="2">
        <v>10000</v>
      </c>
      <c r="AD470">
        <v>0</v>
      </c>
      <c r="AE470">
        <v>0</v>
      </c>
      <c r="AF470">
        <v>0</v>
      </c>
      <c r="AG470">
        <v>0</v>
      </c>
      <c r="AH470">
        <v>0</v>
      </c>
      <c r="AI470" s="2">
        <f t="shared" si="22"/>
        <v>0</v>
      </c>
      <c r="AJ470" s="2">
        <f t="shared" si="23"/>
        <v>0</v>
      </c>
      <c r="AK470">
        <v>0</v>
      </c>
      <c r="AL470">
        <v>0</v>
      </c>
      <c r="AM470">
        <v>0</v>
      </c>
      <c r="AN470" s="2">
        <v>10000</v>
      </c>
      <c r="AO470" s="2">
        <v>-10000</v>
      </c>
    </row>
    <row r="471" spans="1:41" hidden="1" x14ac:dyDescent="0.3">
      <c r="A471" t="s">
        <v>463</v>
      </c>
      <c r="B471" t="s">
        <v>464</v>
      </c>
      <c r="C471">
        <v>3</v>
      </c>
      <c r="D471" t="s">
        <v>533</v>
      </c>
      <c r="E471">
        <v>3.8</v>
      </c>
      <c r="F471" t="s">
        <v>543</v>
      </c>
      <c r="G471" t="s">
        <v>142</v>
      </c>
      <c r="H471" t="s">
        <v>143</v>
      </c>
      <c r="I471" t="s">
        <v>100</v>
      </c>
      <c r="J471" t="s">
        <v>101</v>
      </c>
      <c r="K471" t="s">
        <v>144</v>
      </c>
      <c r="L471" t="s">
        <v>145</v>
      </c>
      <c r="M471">
        <v>6</v>
      </c>
      <c r="N471" t="s">
        <v>38</v>
      </c>
      <c r="O471">
        <v>49</v>
      </c>
      <c r="P471" t="s">
        <v>146</v>
      </c>
      <c r="Q471" t="s">
        <v>147</v>
      </c>
      <c r="R471" t="s">
        <v>148</v>
      </c>
      <c r="S471" s="19" t="s">
        <v>523</v>
      </c>
      <c r="T471">
        <v>5000</v>
      </c>
      <c r="U471" t="s">
        <v>67</v>
      </c>
      <c r="V471">
        <v>5651</v>
      </c>
      <c r="W471" t="s">
        <v>97</v>
      </c>
      <c r="X471">
        <v>0</v>
      </c>
      <c r="Y471" t="s">
        <v>44</v>
      </c>
      <c r="Z471" s="2">
        <v>50000</v>
      </c>
      <c r="AA471" s="2"/>
      <c r="AB471" s="2">
        <f t="shared" si="21"/>
        <v>50000</v>
      </c>
      <c r="AC471">
        <v>0</v>
      </c>
      <c r="AD471" s="2">
        <v>46479.23</v>
      </c>
      <c r="AE471" s="2">
        <v>46479.23</v>
      </c>
      <c r="AF471" s="2">
        <v>46479.23</v>
      </c>
      <c r="AG471" s="2">
        <v>46479.23</v>
      </c>
      <c r="AH471" s="2">
        <v>46479.23</v>
      </c>
      <c r="AI471" s="2">
        <f t="shared" si="22"/>
        <v>3520.7699999999968</v>
      </c>
      <c r="AJ471" s="2">
        <f t="shared" si="23"/>
        <v>3520.7699999999968</v>
      </c>
      <c r="AK471" s="2">
        <v>50000</v>
      </c>
      <c r="AL471">
        <v>0</v>
      </c>
      <c r="AM471">
        <v>0</v>
      </c>
      <c r="AN471">
        <v>0</v>
      </c>
      <c r="AO471" s="2">
        <v>50000</v>
      </c>
    </row>
    <row r="472" spans="1:41" hidden="1" x14ac:dyDescent="0.3">
      <c r="A472" t="s">
        <v>45</v>
      </c>
      <c r="B472" t="s">
        <v>46</v>
      </c>
      <c r="C472">
        <v>2</v>
      </c>
      <c r="D472" t="s">
        <v>532</v>
      </c>
      <c r="E472">
        <v>2.2999999999999998</v>
      </c>
      <c r="F472" t="s">
        <v>538</v>
      </c>
      <c r="G472" t="s">
        <v>177</v>
      </c>
      <c r="H472" t="s">
        <v>178</v>
      </c>
      <c r="I472" t="s">
        <v>100</v>
      </c>
      <c r="J472" t="s">
        <v>101</v>
      </c>
      <c r="K472" t="s">
        <v>102</v>
      </c>
      <c r="L472" t="s">
        <v>103</v>
      </c>
      <c r="M472">
        <v>3</v>
      </c>
      <c r="N472" t="s">
        <v>125</v>
      </c>
      <c r="O472">
        <v>39</v>
      </c>
      <c r="P472" t="s">
        <v>179</v>
      </c>
      <c r="Q472" t="s">
        <v>180</v>
      </c>
      <c r="R472" t="s">
        <v>181</v>
      </c>
      <c r="S472" s="19" t="s">
        <v>523</v>
      </c>
      <c r="T472">
        <v>5000</v>
      </c>
      <c r="U472" t="s">
        <v>67</v>
      </c>
      <c r="V472">
        <v>5661</v>
      </c>
      <c r="W472" t="s">
        <v>187</v>
      </c>
      <c r="X472">
        <v>0</v>
      </c>
      <c r="Y472" t="s">
        <v>44</v>
      </c>
      <c r="Z472" s="2">
        <v>111805</v>
      </c>
      <c r="AA472" s="2"/>
      <c r="AB472" s="2">
        <f t="shared" si="21"/>
        <v>111805</v>
      </c>
      <c r="AC472" s="2">
        <v>81805</v>
      </c>
      <c r="AD472" s="2">
        <v>100630</v>
      </c>
      <c r="AE472" s="2">
        <v>100630</v>
      </c>
      <c r="AF472">
        <v>0</v>
      </c>
      <c r="AG472">
        <v>0</v>
      </c>
      <c r="AH472">
        <v>0</v>
      </c>
      <c r="AI472" s="2">
        <f t="shared" si="22"/>
        <v>11175</v>
      </c>
      <c r="AJ472" s="2">
        <f t="shared" si="23"/>
        <v>11175</v>
      </c>
      <c r="AK472">
        <v>0</v>
      </c>
      <c r="AL472" s="2">
        <v>30000</v>
      </c>
      <c r="AM472">
        <v>0</v>
      </c>
      <c r="AN472">
        <v>0</v>
      </c>
      <c r="AO472" s="2">
        <v>30000</v>
      </c>
    </row>
    <row r="473" spans="1:41" hidden="1" x14ac:dyDescent="0.3">
      <c r="A473" t="s">
        <v>45</v>
      </c>
      <c r="B473" t="s">
        <v>46</v>
      </c>
      <c r="C473">
        <v>2</v>
      </c>
      <c r="D473" t="s">
        <v>532</v>
      </c>
      <c r="E473">
        <v>2.2000000000000002</v>
      </c>
      <c r="F473" t="s">
        <v>537</v>
      </c>
      <c r="G473" t="s">
        <v>74</v>
      </c>
      <c r="H473" t="s">
        <v>75</v>
      </c>
      <c r="I473" t="s">
        <v>76</v>
      </c>
      <c r="J473" t="s">
        <v>77</v>
      </c>
      <c r="K473" t="s">
        <v>78</v>
      </c>
      <c r="L473" t="s">
        <v>79</v>
      </c>
      <c r="M473">
        <v>1</v>
      </c>
      <c r="N473" t="s">
        <v>80</v>
      </c>
      <c r="O473">
        <v>16</v>
      </c>
      <c r="P473" t="s">
        <v>89</v>
      </c>
      <c r="Q473" t="s">
        <v>90</v>
      </c>
      <c r="R473" t="s">
        <v>91</v>
      </c>
      <c r="S473" s="19" t="s">
        <v>523</v>
      </c>
      <c r="T473">
        <v>5000</v>
      </c>
      <c r="U473" t="s">
        <v>67</v>
      </c>
      <c r="V473">
        <v>5671</v>
      </c>
      <c r="W473" t="s">
        <v>98</v>
      </c>
      <c r="X473">
        <v>0</v>
      </c>
      <c r="Y473" t="s">
        <v>44</v>
      </c>
      <c r="Z473" s="2">
        <v>40000</v>
      </c>
      <c r="AA473" s="2"/>
      <c r="AB473" s="2">
        <f t="shared" si="21"/>
        <v>40000</v>
      </c>
      <c r="AC473" s="2">
        <v>70000</v>
      </c>
      <c r="AD473" s="2">
        <v>34985.599999999999</v>
      </c>
      <c r="AE473" s="2">
        <v>34985.599999999999</v>
      </c>
      <c r="AF473" s="2">
        <v>34985.599999999999</v>
      </c>
      <c r="AG473" s="2">
        <v>34985.599999999999</v>
      </c>
      <c r="AH473" s="2">
        <v>34985.599999999999</v>
      </c>
      <c r="AI473" s="2">
        <f t="shared" si="22"/>
        <v>5014.4000000000015</v>
      </c>
      <c r="AJ473" s="2">
        <f t="shared" si="23"/>
        <v>5014.4000000000015</v>
      </c>
      <c r="AK473">
        <v>0</v>
      </c>
      <c r="AL473" s="2">
        <v>3000</v>
      </c>
      <c r="AM473">
        <v>0</v>
      </c>
      <c r="AN473" s="2">
        <v>33000</v>
      </c>
      <c r="AO473" s="2">
        <v>-30000</v>
      </c>
    </row>
    <row r="474" spans="1:41" hidden="1" x14ac:dyDescent="0.3">
      <c r="A474" t="s">
        <v>45</v>
      </c>
      <c r="B474" t="s">
        <v>46</v>
      </c>
      <c r="C474">
        <v>3</v>
      </c>
      <c r="D474" t="s">
        <v>533</v>
      </c>
      <c r="E474">
        <v>3.8</v>
      </c>
      <c r="F474" t="s">
        <v>543</v>
      </c>
      <c r="G474" t="s">
        <v>142</v>
      </c>
      <c r="H474" t="s">
        <v>143</v>
      </c>
      <c r="I474" t="s">
        <v>100</v>
      </c>
      <c r="J474" t="s">
        <v>101</v>
      </c>
      <c r="K474" t="s">
        <v>144</v>
      </c>
      <c r="L474" t="s">
        <v>145</v>
      </c>
      <c r="M474">
        <v>6</v>
      </c>
      <c r="N474" t="s">
        <v>38</v>
      </c>
      <c r="O474">
        <v>49</v>
      </c>
      <c r="P474" t="s">
        <v>146</v>
      </c>
      <c r="Q474" t="s">
        <v>147</v>
      </c>
      <c r="R474" t="s">
        <v>148</v>
      </c>
      <c r="S474" s="19" t="s">
        <v>523</v>
      </c>
      <c r="T474">
        <v>5000</v>
      </c>
      <c r="U474" t="s">
        <v>67</v>
      </c>
      <c r="V474">
        <v>5671</v>
      </c>
      <c r="W474" t="s">
        <v>98</v>
      </c>
      <c r="X474">
        <v>0</v>
      </c>
      <c r="Y474" t="s">
        <v>44</v>
      </c>
      <c r="Z474">
        <v>0</v>
      </c>
      <c r="AB474" s="2">
        <f t="shared" si="21"/>
        <v>0</v>
      </c>
      <c r="AC474" s="2">
        <v>600000</v>
      </c>
      <c r="AD474">
        <v>0</v>
      </c>
      <c r="AE474">
        <v>0</v>
      </c>
      <c r="AF474">
        <v>0</v>
      </c>
      <c r="AG474">
        <v>0</v>
      </c>
      <c r="AH474">
        <v>0</v>
      </c>
      <c r="AI474" s="2">
        <f t="shared" si="22"/>
        <v>0</v>
      </c>
      <c r="AJ474" s="2">
        <f t="shared" si="23"/>
        <v>0</v>
      </c>
      <c r="AK474">
        <v>0</v>
      </c>
      <c r="AL474">
        <v>0</v>
      </c>
      <c r="AM474">
        <v>0</v>
      </c>
      <c r="AN474" s="2">
        <v>600000</v>
      </c>
      <c r="AO474" s="2">
        <v>-600000</v>
      </c>
    </row>
    <row r="475" spans="1:41" hidden="1" x14ac:dyDescent="0.3">
      <c r="A475" t="s">
        <v>45</v>
      </c>
      <c r="B475" t="s">
        <v>46</v>
      </c>
      <c r="C475">
        <v>2</v>
      </c>
      <c r="D475" t="s">
        <v>532</v>
      </c>
      <c r="E475">
        <v>2.7</v>
      </c>
      <c r="F475" t="s">
        <v>189</v>
      </c>
      <c r="G475" t="s">
        <v>188</v>
      </c>
      <c r="H475" t="s">
        <v>189</v>
      </c>
      <c r="I475" t="s">
        <v>100</v>
      </c>
      <c r="J475" t="s">
        <v>101</v>
      </c>
      <c r="K475" t="s">
        <v>211</v>
      </c>
      <c r="L475" t="s">
        <v>212</v>
      </c>
      <c r="M475">
        <v>4</v>
      </c>
      <c r="N475" t="s">
        <v>53</v>
      </c>
      <c r="O475">
        <v>48</v>
      </c>
      <c r="P475" t="s">
        <v>213</v>
      </c>
      <c r="Q475" t="s">
        <v>214</v>
      </c>
      <c r="R475" t="s">
        <v>215</v>
      </c>
      <c r="S475" s="19" t="s">
        <v>523</v>
      </c>
      <c r="T475">
        <v>5000</v>
      </c>
      <c r="U475" t="s">
        <v>67</v>
      </c>
      <c r="V475">
        <v>5671</v>
      </c>
      <c r="W475" t="s">
        <v>98</v>
      </c>
      <c r="X475">
        <v>0</v>
      </c>
      <c r="Y475" t="s">
        <v>44</v>
      </c>
      <c r="Z475" s="2">
        <v>100000</v>
      </c>
      <c r="AA475" s="2"/>
      <c r="AB475" s="2">
        <f t="shared" si="21"/>
        <v>100000</v>
      </c>
      <c r="AC475" s="2">
        <v>100000</v>
      </c>
      <c r="AD475">
        <v>0</v>
      </c>
      <c r="AE475">
        <v>0</v>
      </c>
      <c r="AF475">
        <v>0</v>
      </c>
      <c r="AG475">
        <v>0</v>
      </c>
      <c r="AH475">
        <v>0</v>
      </c>
      <c r="AI475" s="2">
        <f t="shared" si="22"/>
        <v>100000</v>
      </c>
      <c r="AJ475" s="2">
        <f t="shared" si="23"/>
        <v>100000</v>
      </c>
      <c r="AK475">
        <v>0</v>
      </c>
      <c r="AL475">
        <v>0</v>
      </c>
      <c r="AM475">
        <v>0</v>
      </c>
      <c r="AN475">
        <v>0</v>
      </c>
      <c r="AO475">
        <v>0</v>
      </c>
    </row>
    <row r="476" spans="1:41" hidden="1" x14ac:dyDescent="0.3">
      <c r="A476" t="s">
        <v>45</v>
      </c>
      <c r="B476" t="s">
        <v>46</v>
      </c>
      <c r="C476">
        <v>1</v>
      </c>
      <c r="D476" t="s">
        <v>531</v>
      </c>
      <c r="E476">
        <v>1.3</v>
      </c>
      <c r="F476" t="s">
        <v>534</v>
      </c>
      <c r="G476" t="s">
        <v>32</v>
      </c>
      <c r="H476" t="s">
        <v>33</v>
      </c>
      <c r="I476" t="s">
        <v>76</v>
      </c>
      <c r="J476" t="s">
        <v>77</v>
      </c>
      <c r="K476" t="s">
        <v>78</v>
      </c>
      <c r="L476" t="s">
        <v>79</v>
      </c>
      <c r="M476">
        <v>1</v>
      </c>
      <c r="N476" t="s">
        <v>80</v>
      </c>
      <c r="O476">
        <v>14</v>
      </c>
      <c r="P476" t="s">
        <v>281</v>
      </c>
      <c r="Q476" t="s">
        <v>90</v>
      </c>
      <c r="R476" t="s">
        <v>91</v>
      </c>
      <c r="S476" s="19" t="s">
        <v>523</v>
      </c>
      <c r="T476">
        <v>5000</v>
      </c>
      <c r="U476" t="s">
        <v>67</v>
      </c>
      <c r="V476">
        <v>5671</v>
      </c>
      <c r="W476" t="s">
        <v>98</v>
      </c>
      <c r="X476">
        <v>0</v>
      </c>
      <c r="Y476" t="s">
        <v>44</v>
      </c>
      <c r="Z476" s="2">
        <v>78000</v>
      </c>
      <c r="AA476" s="2"/>
      <c r="AB476" s="2">
        <f t="shared" si="21"/>
        <v>78000</v>
      </c>
      <c r="AC476">
        <v>0</v>
      </c>
      <c r="AD476" s="2">
        <v>63892.800000000003</v>
      </c>
      <c r="AE476" s="2">
        <v>63892.800000000003</v>
      </c>
      <c r="AF476" s="2">
        <v>63892.800000000003</v>
      </c>
      <c r="AG476" s="2">
        <v>63892.800000000003</v>
      </c>
      <c r="AH476" s="2">
        <v>63892.800000000003</v>
      </c>
      <c r="AI476" s="2">
        <f t="shared" si="22"/>
        <v>14107.199999999997</v>
      </c>
      <c r="AJ476" s="2">
        <f t="shared" si="23"/>
        <v>14107.199999999997</v>
      </c>
      <c r="AK476">
        <v>0</v>
      </c>
      <c r="AL476" s="2">
        <v>78000</v>
      </c>
      <c r="AM476">
        <v>0</v>
      </c>
      <c r="AN476">
        <v>0</v>
      </c>
      <c r="AO476" s="2">
        <v>78000</v>
      </c>
    </row>
    <row r="477" spans="1:41" hidden="1" x14ac:dyDescent="0.3">
      <c r="A477" t="s">
        <v>45</v>
      </c>
      <c r="B477" t="s">
        <v>46</v>
      </c>
      <c r="C477">
        <v>1</v>
      </c>
      <c r="D477" t="s">
        <v>531</v>
      </c>
      <c r="E477">
        <v>1.3</v>
      </c>
      <c r="F477" t="s">
        <v>534</v>
      </c>
      <c r="G477" t="s">
        <v>32</v>
      </c>
      <c r="H477" t="s">
        <v>33</v>
      </c>
      <c r="I477" t="s">
        <v>100</v>
      </c>
      <c r="J477" t="s">
        <v>101</v>
      </c>
      <c r="K477" t="s">
        <v>102</v>
      </c>
      <c r="L477" t="s">
        <v>103</v>
      </c>
      <c r="M477">
        <v>3</v>
      </c>
      <c r="N477" t="s">
        <v>125</v>
      </c>
      <c r="O477">
        <v>33</v>
      </c>
      <c r="P477" t="s">
        <v>347</v>
      </c>
      <c r="Q477" t="s">
        <v>348</v>
      </c>
      <c r="R477" t="s">
        <v>349</v>
      </c>
      <c r="S477" s="19" t="s">
        <v>523</v>
      </c>
      <c r="T477">
        <v>5000</v>
      </c>
      <c r="U477" t="s">
        <v>67</v>
      </c>
      <c r="V477">
        <v>5671</v>
      </c>
      <c r="W477" t="s">
        <v>98</v>
      </c>
      <c r="X477">
        <v>0</v>
      </c>
      <c r="Y477" t="s">
        <v>44</v>
      </c>
      <c r="Z477" s="2">
        <v>883586.88</v>
      </c>
      <c r="AA477" s="2"/>
      <c r="AB477" s="2">
        <f t="shared" si="21"/>
        <v>883586.88</v>
      </c>
      <c r="AC477" s="2">
        <v>1000000</v>
      </c>
      <c r="AD477" s="2">
        <v>883586.88</v>
      </c>
      <c r="AE477" s="2">
        <v>883586.88</v>
      </c>
      <c r="AF477" s="2">
        <v>883586.88</v>
      </c>
      <c r="AG477" s="2">
        <v>883586.88</v>
      </c>
      <c r="AH477" s="2">
        <v>883586.88</v>
      </c>
      <c r="AI477" s="2">
        <f t="shared" si="22"/>
        <v>0</v>
      </c>
      <c r="AJ477" s="2">
        <f t="shared" si="23"/>
        <v>0</v>
      </c>
      <c r="AK477">
        <v>0</v>
      </c>
      <c r="AL477" s="2">
        <v>24739.72</v>
      </c>
      <c r="AM477">
        <v>0</v>
      </c>
      <c r="AN477" s="2">
        <v>141152.84</v>
      </c>
      <c r="AO477" s="2">
        <v>-116413.12</v>
      </c>
    </row>
    <row r="478" spans="1:41" hidden="1" x14ac:dyDescent="0.3">
      <c r="A478" t="s">
        <v>45</v>
      </c>
      <c r="B478" t="s">
        <v>46</v>
      </c>
      <c r="C478">
        <v>3</v>
      </c>
      <c r="D478" t="s">
        <v>533</v>
      </c>
      <c r="E478">
        <v>3.1</v>
      </c>
      <c r="F478" t="s">
        <v>542</v>
      </c>
      <c r="G478" t="s">
        <v>377</v>
      </c>
      <c r="H478" t="s">
        <v>378</v>
      </c>
      <c r="I478" t="s">
        <v>100</v>
      </c>
      <c r="J478" t="s">
        <v>101</v>
      </c>
      <c r="K478" t="s">
        <v>351</v>
      </c>
      <c r="L478" t="s">
        <v>352</v>
      </c>
      <c r="M478">
        <v>8</v>
      </c>
      <c r="N478" t="s">
        <v>379</v>
      </c>
      <c r="O478">
        <v>42</v>
      </c>
      <c r="P478" t="s">
        <v>385</v>
      </c>
      <c r="Q478" t="s">
        <v>386</v>
      </c>
      <c r="R478" t="s">
        <v>387</v>
      </c>
      <c r="S478" s="19" t="s">
        <v>523</v>
      </c>
      <c r="T478">
        <v>5000</v>
      </c>
      <c r="U478" t="s">
        <v>67</v>
      </c>
      <c r="V478">
        <v>5671</v>
      </c>
      <c r="W478" t="s">
        <v>98</v>
      </c>
      <c r="X478">
        <v>0</v>
      </c>
      <c r="Y478" t="s">
        <v>44</v>
      </c>
      <c r="Z478" s="2">
        <v>170000</v>
      </c>
      <c r="AA478" s="2"/>
      <c r="AB478" s="2">
        <f t="shared" si="21"/>
        <v>170000</v>
      </c>
      <c r="AC478" s="2">
        <v>150000</v>
      </c>
      <c r="AD478" s="2">
        <v>167040</v>
      </c>
      <c r="AE478" s="2">
        <v>167040</v>
      </c>
      <c r="AF478" s="2">
        <v>167040</v>
      </c>
      <c r="AG478" s="2">
        <v>167040</v>
      </c>
      <c r="AH478" s="2">
        <v>167040</v>
      </c>
      <c r="AI478" s="2">
        <f t="shared" si="22"/>
        <v>2960</v>
      </c>
      <c r="AJ478" s="2">
        <f t="shared" si="23"/>
        <v>2960</v>
      </c>
      <c r="AK478">
        <v>0</v>
      </c>
      <c r="AL478" s="2">
        <v>20000</v>
      </c>
      <c r="AM478">
        <v>0</v>
      </c>
      <c r="AN478">
        <v>0</v>
      </c>
      <c r="AO478" s="2">
        <v>20000</v>
      </c>
    </row>
    <row r="479" spans="1:41" hidden="1" x14ac:dyDescent="0.3">
      <c r="A479" t="s">
        <v>45</v>
      </c>
      <c r="B479" t="s">
        <v>46</v>
      </c>
      <c r="C479">
        <v>2</v>
      </c>
      <c r="D479" t="s">
        <v>532</v>
      </c>
      <c r="E479">
        <v>2.5</v>
      </c>
      <c r="F479" t="s">
        <v>540</v>
      </c>
      <c r="G479" t="s">
        <v>412</v>
      </c>
      <c r="H479" t="s">
        <v>413</v>
      </c>
      <c r="I479" t="s">
        <v>76</v>
      </c>
      <c r="J479" t="s">
        <v>77</v>
      </c>
      <c r="K479" t="s">
        <v>196</v>
      </c>
      <c r="L479" t="s">
        <v>197</v>
      </c>
      <c r="M479">
        <v>5</v>
      </c>
      <c r="N479" t="s">
        <v>198</v>
      </c>
      <c r="O479">
        <v>25</v>
      </c>
      <c r="P479" t="s">
        <v>414</v>
      </c>
      <c r="Q479" t="s">
        <v>200</v>
      </c>
      <c r="R479" t="s">
        <v>201</v>
      </c>
      <c r="S479" s="19" t="s">
        <v>523</v>
      </c>
      <c r="T479">
        <v>5000</v>
      </c>
      <c r="U479" t="s">
        <v>67</v>
      </c>
      <c r="V479">
        <v>5671</v>
      </c>
      <c r="W479" t="s">
        <v>98</v>
      </c>
      <c r="X479">
        <v>0</v>
      </c>
      <c r="Y479" t="s">
        <v>44</v>
      </c>
      <c r="Z479" s="2">
        <v>250000</v>
      </c>
      <c r="AA479" s="2"/>
      <c r="AB479" s="2">
        <f t="shared" si="21"/>
        <v>250000</v>
      </c>
      <c r="AC479" s="2">
        <v>250000</v>
      </c>
      <c r="AD479" s="2">
        <v>156217.54999999999</v>
      </c>
      <c r="AE479" s="2">
        <v>58777.55</v>
      </c>
      <c r="AF479" s="2">
        <v>58777.55</v>
      </c>
      <c r="AG479" s="2">
        <v>58777.55</v>
      </c>
      <c r="AH479" s="2">
        <v>58777.55</v>
      </c>
      <c r="AI479" s="2">
        <f t="shared" si="22"/>
        <v>93782.450000000012</v>
      </c>
      <c r="AJ479" s="2">
        <f t="shared" si="23"/>
        <v>191222.45</v>
      </c>
      <c r="AK479">
        <v>0</v>
      </c>
      <c r="AL479">
        <v>0</v>
      </c>
      <c r="AM479">
        <v>0</v>
      </c>
      <c r="AN479">
        <v>0</v>
      </c>
      <c r="AO479">
        <v>0</v>
      </c>
    </row>
    <row r="480" spans="1:41" hidden="1" x14ac:dyDescent="0.3">
      <c r="A480" t="s">
        <v>45</v>
      </c>
      <c r="B480" t="s">
        <v>46</v>
      </c>
      <c r="C480">
        <v>2</v>
      </c>
      <c r="D480" t="s">
        <v>532</v>
      </c>
      <c r="E480">
        <v>2.1</v>
      </c>
      <c r="F480" t="s">
        <v>536</v>
      </c>
      <c r="G480" t="s">
        <v>47</v>
      </c>
      <c r="H480" t="s">
        <v>48</v>
      </c>
      <c r="I480" t="s">
        <v>49</v>
      </c>
      <c r="J480" t="s">
        <v>50</v>
      </c>
      <c r="K480" t="s">
        <v>51</v>
      </c>
      <c r="L480" t="s">
        <v>52</v>
      </c>
      <c r="M480">
        <v>4</v>
      </c>
      <c r="N480" t="s">
        <v>53</v>
      </c>
      <c r="O480">
        <v>56</v>
      </c>
      <c r="P480" t="s">
        <v>54</v>
      </c>
      <c r="Q480" t="s">
        <v>55</v>
      </c>
      <c r="R480" t="s">
        <v>56</v>
      </c>
      <c r="S480" s="19" t="s">
        <v>523</v>
      </c>
      <c r="T480">
        <v>5000</v>
      </c>
      <c r="U480" t="s">
        <v>67</v>
      </c>
      <c r="V480">
        <v>5691</v>
      </c>
      <c r="W480" t="s">
        <v>73</v>
      </c>
      <c r="X480">
        <v>0</v>
      </c>
      <c r="Y480" t="s">
        <v>44</v>
      </c>
      <c r="Z480" s="2">
        <v>1500000</v>
      </c>
      <c r="AA480" s="2"/>
      <c r="AB480" s="2">
        <f t="shared" si="21"/>
        <v>1500000</v>
      </c>
      <c r="AC480" s="2">
        <v>1500000</v>
      </c>
      <c r="AD480" s="2">
        <v>1148400</v>
      </c>
      <c r="AE480" s="2">
        <v>1148400</v>
      </c>
      <c r="AF480">
        <v>0</v>
      </c>
      <c r="AG480">
        <v>0</v>
      </c>
      <c r="AH480">
        <v>0</v>
      </c>
      <c r="AI480" s="2">
        <f t="shared" si="22"/>
        <v>351600</v>
      </c>
      <c r="AJ480" s="2">
        <f t="shared" si="23"/>
        <v>351600</v>
      </c>
      <c r="AK480">
        <v>0</v>
      </c>
      <c r="AL480">
        <v>0</v>
      </c>
      <c r="AM480">
        <v>0</v>
      </c>
      <c r="AN480">
        <v>0</v>
      </c>
      <c r="AO480">
        <v>0</v>
      </c>
    </row>
    <row r="481" spans="1:41" hidden="1" x14ac:dyDescent="0.3">
      <c r="A481" t="s">
        <v>45</v>
      </c>
      <c r="B481" t="s">
        <v>46</v>
      </c>
      <c r="C481">
        <v>1</v>
      </c>
      <c r="D481" t="s">
        <v>531</v>
      </c>
      <c r="E481">
        <v>1.7</v>
      </c>
      <c r="F481" t="s">
        <v>535</v>
      </c>
      <c r="G481" t="s">
        <v>123</v>
      </c>
      <c r="H481" t="s">
        <v>124</v>
      </c>
      <c r="I481" t="s">
        <v>100</v>
      </c>
      <c r="J481" t="s">
        <v>101</v>
      </c>
      <c r="K481" t="s">
        <v>78</v>
      </c>
      <c r="L481" t="s">
        <v>79</v>
      </c>
      <c r="M481">
        <v>3</v>
      </c>
      <c r="N481" t="s">
        <v>125</v>
      </c>
      <c r="O481">
        <v>12</v>
      </c>
      <c r="P481" t="s">
        <v>135</v>
      </c>
      <c r="Q481" t="s">
        <v>127</v>
      </c>
      <c r="R481" t="s">
        <v>128</v>
      </c>
      <c r="S481" s="19" t="s">
        <v>523</v>
      </c>
      <c r="T481">
        <v>5000</v>
      </c>
      <c r="U481" t="s">
        <v>67</v>
      </c>
      <c r="V481">
        <v>5691</v>
      </c>
      <c r="W481" t="s">
        <v>73</v>
      </c>
      <c r="X481">
        <v>0</v>
      </c>
      <c r="Y481" t="s">
        <v>44</v>
      </c>
      <c r="Z481" s="2">
        <v>2000000</v>
      </c>
      <c r="AA481" s="2"/>
      <c r="AB481" s="2">
        <f t="shared" si="21"/>
        <v>2000000</v>
      </c>
      <c r="AC481" s="2">
        <v>1000000</v>
      </c>
      <c r="AD481" s="2">
        <v>1230252.73</v>
      </c>
      <c r="AE481" s="2">
        <v>1230252.73</v>
      </c>
      <c r="AF481" s="2">
        <v>739807.05</v>
      </c>
      <c r="AG481" s="2">
        <v>580353.80000000005</v>
      </c>
      <c r="AH481" s="2">
        <v>580353.80000000005</v>
      </c>
      <c r="AI481" s="2">
        <f t="shared" si="22"/>
        <v>769747.27</v>
      </c>
      <c r="AJ481" s="2">
        <f t="shared" si="23"/>
        <v>769747.27</v>
      </c>
      <c r="AK481">
        <v>0</v>
      </c>
      <c r="AL481" s="2">
        <v>1000000</v>
      </c>
      <c r="AM481">
        <v>0</v>
      </c>
      <c r="AN481">
        <v>0</v>
      </c>
      <c r="AO481" s="2">
        <v>1000000</v>
      </c>
    </row>
    <row r="482" spans="1:41" hidden="1" x14ac:dyDescent="0.3">
      <c r="A482" t="s">
        <v>45</v>
      </c>
      <c r="B482" t="s">
        <v>46</v>
      </c>
      <c r="C482">
        <v>3</v>
      </c>
      <c r="D482" t="s">
        <v>533</v>
      </c>
      <c r="E482">
        <v>3.8</v>
      </c>
      <c r="F482" t="s">
        <v>543</v>
      </c>
      <c r="G482" t="s">
        <v>142</v>
      </c>
      <c r="H482" t="s">
        <v>143</v>
      </c>
      <c r="I482" t="s">
        <v>100</v>
      </c>
      <c r="J482" t="s">
        <v>101</v>
      </c>
      <c r="K482" t="s">
        <v>144</v>
      </c>
      <c r="L482" t="s">
        <v>145</v>
      </c>
      <c r="M482">
        <v>6</v>
      </c>
      <c r="N482" t="s">
        <v>38</v>
      </c>
      <c r="O482">
        <v>50</v>
      </c>
      <c r="P482" t="s">
        <v>166</v>
      </c>
      <c r="Q482" t="s">
        <v>147</v>
      </c>
      <c r="R482" t="s">
        <v>148</v>
      </c>
      <c r="S482" s="19" t="s">
        <v>523</v>
      </c>
      <c r="T482">
        <v>5000</v>
      </c>
      <c r="U482" t="s">
        <v>67</v>
      </c>
      <c r="V482">
        <v>5691</v>
      </c>
      <c r="W482" t="s">
        <v>73</v>
      </c>
      <c r="X482">
        <v>0</v>
      </c>
      <c r="Y482" t="s">
        <v>44</v>
      </c>
      <c r="Z482" s="2">
        <v>4378873.0999999996</v>
      </c>
      <c r="AA482" s="2"/>
      <c r="AB482" s="2">
        <f t="shared" si="21"/>
        <v>4378873.0999999996</v>
      </c>
      <c r="AC482">
        <v>0</v>
      </c>
      <c r="AD482" s="2">
        <v>4378873.0999999996</v>
      </c>
      <c r="AE482" s="2">
        <v>4378860.8</v>
      </c>
      <c r="AF482" s="2">
        <v>4378860.8</v>
      </c>
      <c r="AG482">
        <v>0</v>
      </c>
      <c r="AH482">
        <v>0</v>
      </c>
      <c r="AI482" s="2">
        <f t="shared" si="22"/>
        <v>0</v>
      </c>
      <c r="AJ482" s="2">
        <f t="shared" si="23"/>
        <v>12.299999999813735</v>
      </c>
      <c r="AK482" s="2">
        <v>4378873.0999999996</v>
      </c>
      <c r="AL482">
        <v>0</v>
      </c>
      <c r="AM482">
        <v>0</v>
      </c>
      <c r="AN482">
        <v>0</v>
      </c>
      <c r="AO482" s="2">
        <v>4378873.0999999996</v>
      </c>
    </row>
    <row r="483" spans="1:41" hidden="1" x14ac:dyDescent="0.3">
      <c r="A483" t="s">
        <v>45</v>
      </c>
      <c r="B483" t="s">
        <v>46</v>
      </c>
      <c r="C483">
        <v>2</v>
      </c>
      <c r="D483" t="s">
        <v>532</v>
      </c>
      <c r="E483">
        <v>2.2999999999999998</v>
      </c>
      <c r="F483" t="s">
        <v>538</v>
      </c>
      <c r="G483" t="s">
        <v>177</v>
      </c>
      <c r="H483" t="s">
        <v>178</v>
      </c>
      <c r="I483" t="s">
        <v>100</v>
      </c>
      <c r="J483" t="s">
        <v>101</v>
      </c>
      <c r="K483" t="s">
        <v>102</v>
      </c>
      <c r="L483" t="s">
        <v>103</v>
      </c>
      <c r="M483">
        <v>3</v>
      </c>
      <c r="N483" t="s">
        <v>125</v>
      </c>
      <c r="O483">
        <v>39</v>
      </c>
      <c r="P483" t="s">
        <v>179</v>
      </c>
      <c r="Q483" t="s">
        <v>180</v>
      </c>
      <c r="R483" t="s">
        <v>181</v>
      </c>
      <c r="S483" s="19" t="s">
        <v>523</v>
      </c>
      <c r="T483">
        <v>5000</v>
      </c>
      <c r="U483" t="s">
        <v>67</v>
      </c>
      <c r="V483">
        <v>5691</v>
      </c>
      <c r="W483" t="s">
        <v>73</v>
      </c>
      <c r="X483">
        <v>0</v>
      </c>
      <c r="Y483" t="s">
        <v>44</v>
      </c>
      <c r="Z483" s="2">
        <v>42000</v>
      </c>
      <c r="AA483" s="2"/>
      <c r="AB483" s="2">
        <f t="shared" si="21"/>
        <v>42000</v>
      </c>
      <c r="AC483" s="2">
        <v>92000</v>
      </c>
      <c r="AD483" s="2">
        <v>31320</v>
      </c>
      <c r="AE483" s="2">
        <v>31320</v>
      </c>
      <c r="AF483" s="2">
        <v>31320</v>
      </c>
      <c r="AG483" s="2">
        <v>31320</v>
      </c>
      <c r="AH483" s="2">
        <v>31320</v>
      </c>
      <c r="AI483" s="2">
        <f t="shared" si="22"/>
        <v>10680</v>
      </c>
      <c r="AJ483" s="2">
        <f t="shared" si="23"/>
        <v>10680</v>
      </c>
      <c r="AK483">
        <v>0</v>
      </c>
      <c r="AL483">
        <v>0</v>
      </c>
      <c r="AM483">
        <v>0</v>
      </c>
      <c r="AN483" s="2">
        <v>50000</v>
      </c>
      <c r="AO483" s="2">
        <v>-50000</v>
      </c>
    </row>
    <row r="484" spans="1:41" hidden="1" x14ac:dyDescent="0.3">
      <c r="A484" t="s">
        <v>459</v>
      </c>
      <c r="B484" t="s">
        <v>460</v>
      </c>
      <c r="C484">
        <v>3</v>
      </c>
      <c r="D484" t="s">
        <v>533</v>
      </c>
      <c r="E484">
        <v>3.8</v>
      </c>
      <c r="F484" t="s">
        <v>543</v>
      </c>
      <c r="G484" t="s">
        <v>142</v>
      </c>
      <c r="H484" t="s">
        <v>143</v>
      </c>
      <c r="I484" t="s">
        <v>100</v>
      </c>
      <c r="J484" t="s">
        <v>101</v>
      </c>
      <c r="K484" t="s">
        <v>144</v>
      </c>
      <c r="L484" t="s">
        <v>145</v>
      </c>
      <c r="M484">
        <v>6</v>
      </c>
      <c r="N484" t="s">
        <v>38</v>
      </c>
      <c r="O484">
        <v>50</v>
      </c>
      <c r="P484" t="s">
        <v>166</v>
      </c>
      <c r="Q484" t="s">
        <v>147</v>
      </c>
      <c r="R484" t="s">
        <v>148</v>
      </c>
      <c r="S484" s="19" t="s">
        <v>523</v>
      </c>
      <c r="T484">
        <v>5000</v>
      </c>
      <c r="U484" t="s">
        <v>67</v>
      </c>
      <c r="V484">
        <v>5691</v>
      </c>
      <c r="W484" t="s">
        <v>73</v>
      </c>
      <c r="X484">
        <v>0</v>
      </c>
      <c r="Y484" t="s">
        <v>44</v>
      </c>
      <c r="Z484" s="2">
        <v>70724000</v>
      </c>
      <c r="AA484" s="2"/>
      <c r="AB484" s="2">
        <f t="shared" si="21"/>
        <v>70724000</v>
      </c>
      <c r="AC484" s="2">
        <v>70724000</v>
      </c>
      <c r="AD484" s="2">
        <v>70723059.019999996</v>
      </c>
      <c r="AE484" s="2">
        <v>70723059.019999996</v>
      </c>
      <c r="AF484" s="2">
        <v>70723059.019999996</v>
      </c>
      <c r="AG484">
        <v>0</v>
      </c>
      <c r="AH484">
        <v>0</v>
      </c>
      <c r="AI484" s="2">
        <f t="shared" si="22"/>
        <v>940.98000000417233</v>
      </c>
      <c r="AJ484" s="2">
        <f t="shared" si="23"/>
        <v>940.98000000417233</v>
      </c>
      <c r="AK484">
        <v>0</v>
      </c>
      <c r="AL484">
        <v>0</v>
      </c>
      <c r="AM484">
        <v>0</v>
      </c>
      <c r="AN484">
        <v>0</v>
      </c>
      <c r="AO484">
        <v>0</v>
      </c>
    </row>
    <row r="485" spans="1:41" hidden="1" x14ac:dyDescent="0.3">
      <c r="A485" t="s">
        <v>45</v>
      </c>
      <c r="B485" t="s">
        <v>46</v>
      </c>
      <c r="C485">
        <v>2</v>
      </c>
      <c r="D485" t="s">
        <v>532</v>
      </c>
      <c r="E485">
        <v>2.7</v>
      </c>
      <c r="F485" t="s">
        <v>189</v>
      </c>
      <c r="G485" t="s">
        <v>188</v>
      </c>
      <c r="H485" t="s">
        <v>189</v>
      </c>
      <c r="I485" t="s">
        <v>100</v>
      </c>
      <c r="J485" t="s">
        <v>101</v>
      </c>
      <c r="K485" t="s">
        <v>211</v>
      </c>
      <c r="L485" t="s">
        <v>212</v>
      </c>
      <c r="M485">
        <v>4</v>
      </c>
      <c r="N485" t="s">
        <v>53</v>
      </c>
      <c r="O485">
        <v>48</v>
      </c>
      <c r="P485" t="s">
        <v>213</v>
      </c>
      <c r="Q485" t="s">
        <v>214</v>
      </c>
      <c r="R485" t="s">
        <v>215</v>
      </c>
      <c r="S485" s="19" t="s">
        <v>523</v>
      </c>
      <c r="T485">
        <v>5000</v>
      </c>
      <c r="U485" t="s">
        <v>67</v>
      </c>
      <c r="V485">
        <v>5781</v>
      </c>
      <c r="W485" t="s">
        <v>219</v>
      </c>
      <c r="X485">
        <v>0</v>
      </c>
      <c r="Y485" t="s">
        <v>44</v>
      </c>
      <c r="Z485" s="2">
        <v>50000</v>
      </c>
      <c r="AA485" s="2"/>
      <c r="AB485" s="2">
        <f t="shared" si="21"/>
        <v>50000</v>
      </c>
      <c r="AC485" s="2">
        <v>50000</v>
      </c>
      <c r="AD485">
        <v>0</v>
      </c>
      <c r="AE485">
        <v>0</v>
      </c>
      <c r="AF485">
        <v>0</v>
      </c>
      <c r="AG485">
        <v>0</v>
      </c>
      <c r="AH485">
        <v>0</v>
      </c>
      <c r="AI485" s="2">
        <f t="shared" si="22"/>
        <v>50000</v>
      </c>
      <c r="AJ485" s="2">
        <f t="shared" si="23"/>
        <v>50000</v>
      </c>
      <c r="AK485">
        <v>0</v>
      </c>
      <c r="AL485">
        <v>0</v>
      </c>
      <c r="AM485">
        <v>0</v>
      </c>
      <c r="AN485">
        <v>0</v>
      </c>
      <c r="AO485">
        <v>0</v>
      </c>
    </row>
    <row r="486" spans="1:41" hidden="1" x14ac:dyDescent="0.3">
      <c r="A486" t="s">
        <v>45</v>
      </c>
      <c r="B486" t="s">
        <v>46</v>
      </c>
      <c r="C486">
        <v>1</v>
      </c>
      <c r="D486" t="s">
        <v>531</v>
      </c>
      <c r="E486">
        <v>1.3</v>
      </c>
      <c r="F486" t="s">
        <v>534</v>
      </c>
      <c r="G486" t="s">
        <v>32</v>
      </c>
      <c r="H486" t="s">
        <v>33</v>
      </c>
      <c r="I486" t="s">
        <v>34</v>
      </c>
      <c r="J486" t="s">
        <v>35</v>
      </c>
      <c r="K486" t="s">
        <v>36</v>
      </c>
      <c r="L486" t="s">
        <v>37</v>
      </c>
      <c r="M486">
        <v>6</v>
      </c>
      <c r="N486" t="s">
        <v>38</v>
      </c>
      <c r="O486">
        <v>19</v>
      </c>
      <c r="P486" t="s">
        <v>39</v>
      </c>
      <c r="Q486" t="s">
        <v>40</v>
      </c>
      <c r="R486" t="s">
        <v>41</v>
      </c>
      <c r="S486" s="19" t="s">
        <v>523</v>
      </c>
      <c r="T486">
        <v>5000</v>
      </c>
      <c r="U486" t="s">
        <v>67</v>
      </c>
      <c r="V486">
        <v>5811</v>
      </c>
      <c r="W486" t="s">
        <v>274</v>
      </c>
      <c r="X486">
        <v>38</v>
      </c>
      <c r="Y486" t="s">
        <v>275</v>
      </c>
      <c r="Z486" s="2">
        <v>2137458.29</v>
      </c>
      <c r="AA486" s="3">
        <v>7208767.04</v>
      </c>
      <c r="AB486" s="2">
        <f t="shared" si="21"/>
        <v>9346225.3300000001</v>
      </c>
      <c r="AC486">
        <v>0</v>
      </c>
      <c r="AD486" s="2">
        <v>1470788.05</v>
      </c>
      <c r="AE486" s="2">
        <v>1470788.05</v>
      </c>
      <c r="AF486" s="2">
        <v>1470788.05</v>
      </c>
      <c r="AG486" s="2">
        <v>1470788.05</v>
      </c>
      <c r="AH486" s="2">
        <v>1470788.05</v>
      </c>
      <c r="AI486" s="2">
        <f t="shared" si="22"/>
        <v>666670.24</v>
      </c>
      <c r="AJ486" s="2">
        <f t="shared" si="23"/>
        <v>7875437.2800000003</v>
      </c>
      <c r="AK486" s="2">
        <v>2137458.29</v>
      </c>
      <c r="AL486">
        <v>0</v>
      </c>
      <c r="AM486">
        <v>0</v>
      </c>
      <c r="AN486">
        <v>0</v>
      </c>
      <c r="AO486" s="2">
        <v>2137458.29</v>
      </c>
    </row>
    <row r="487" spans="1:41" hidden="1" x14ac:dyDescent="0.3">
      <c r="A487" t="s">
        <v>45</v>
      </c>
      <c r="B487" t="s">
        <v>46</v>
      </c>
      <c r="C487">
        <v>1</v>
      </c>
      <c r="D487" t="s">
        <v>531</v>
      </c>
      <c r="E487">
        <v>1.3</v>
      </c>
      <c r="F487" t="s">
        <v>534</v>
      </c>
      <c r="G487" t="s">
        <v>32</v>
      </c>
      <c r="H487" t="s">
        <v>33</v>
      </c>
      <c r="I487" t="s">
        <v>240</v>
      </c>
      <c r="J487" t="s">
        <v>241</v>
      </c>
      <c r="K487" t="s">
        <v>78</v>
      </c>
      <c r="L487" t="s">
        <v>79</v>
      </c>
      <c r="M487">
        <v>1</v>
      </c>
      <c r="N487" t="s">
        <v>80</v>
      </c>
      <c r="O487">
        <v>7</v>
      </c>
      <c r="P487" t="s">
        <v>356</v>
      </c>
      <c r="Q487" t="s">
        <v>248</v>
      </c>
      <c r="R487" t="s">
        <v>249</v>
      </c>
      <c r="S487" s="19" t="s">
        <v>523</v>
      </c>
      <c r="T487">
        <v>5000</v>
      </c>
      <c r="U487" t="s">
        <v>67</v>
      </c>
      <c r="V487">
        <v>5811</v>
      </c>
      <c r="W487" t="s">
        <v>274</v>
      </c>
      <c r="X487">
        <v>0</v>
      </c>
      <c r="Y487" t="s">
        <v>44</v>
      </c>
      <c r="Z487" s="2">
        <v>1329988</v>
      </c>
      <c r="AA487" s="2"/>
      <c r="AB487" s="2">
        <f t="shared" si="21"/>
        <v>1329988</v>
      </c>
      <c r="AC487">
        <v>0</v>
      </c>
      <c r="AD487">
        <v>0</v>
      </c>
      <c r="AE487">
        <v>0</v>
      </c>
      <c r="AF487">
        <v>0</v>
      </c>
      <c r="AG487">
        <v>0</v>
      </c>
      <c r="AH487">
        <v>0</v>
      </c>
      <c r="AI487" s="2">
        <f t="shared" si="22"/>
        <v>1329988</v>
      </c>
      <c r="AJ487" s="2">
        <f t="shared" si="23"/>
        <v>1329988</v>
      </c>
      <c r="AK487">
        <v>0</v>
      </c>
      <c r="AL487" s="2">
        <v>3000000</v>
      </c>
      <c r="AM487">
        <v>0</v>
      </c>
      <c r="AN487" s="2">
        <v>1670012</v>
      </c>
      <c r="AO487" s="2">
        <v>1329988</v>
      </c>
    </row>
    <row r="488" spans="1:41" hidden="1" x14ac:dyDescent="0.3">
      <c r="A488" t="s">
        <v>487</v>
      </c>
      <c r="B488" t="s">
        <v>488</v>
      </c>
      <c r="C488">
        <v>1</v>
      </c>
      <c r="D488" t="s">
        <v>531</v>
      </c>
      <c r="E488">
        <v>1.3</v>
      </c>
      <c r="F488" t="s">
        <v>534</v>
      </c>
      <c r="G488" t="s">
        <v>32</v>
      </c>
      <c r="H488" t="s">
        <v>33</v>
      </c>
      <c r="I488" t="s">
        <v>240</v>
      </c>
      <c r="J488" t="s">
        <v>241</v>
      </c>
      <c r="K488" t="s">
        <v>78</v>
      </c>
      <c r="L488" t="s">
        <v>79</v>
      </c>
      <c r="M488">
        <v>1</v>
      </c>
      <c r="N488" t="s">
        <v>80</v>
      </c>
      <c r="O488">
        <v>7</v>
      </c>
      <c r="P488" t="s">
        <v>356</v>
      </c>
      <c r="Q488" t="s">
        <v>248</v>
      </c>
      <c r="R488" t="s">
        <v>249</v>
      </c>
      <c r="S488" s="19" t="s">
        <v>523</v>
      </c>
      <c r="T488">
        <v>5000</v>
      </c>
      <c r="U488" t="s">
        <v>67</v>
      </c>
      <c r="V488">
        <v>5811</v>
      </c>
      <c r="W488" t="s">
        <v>274</v>
      </c>
      <c r="X488">
        <v>0</v>
      </c>
      <c r="Y488" t="s">
        <v>44</v>
      </c>
      <c r="Z488" s="2">
        <v>53832695.100000001</v>
      </c>
      <c r="AA488" s="2"/>
      <c r="AB488" s="2">
        <f t="shared" si="21"/>
        <v>53832695.100000001</v>
      </c>
      <c r="AC488">
        <v>0</v>
      </c>
      <c r="AD488" s="2">
        <v>50860130.490000002</v>
      </c>
      <c r="AE488" s="2">
        <v>50860130.490000002</v>
      </c>
      <c r="AF488" s="2">
        <v>50860130.490000002</v>
      </c>
      <c r="AG488" s="2">
        <v>47434130.490000002</v>
      </c>
      <c r="AH488" s="2">
        <v>46032695.090000004</v>
      </c>
      <c r="AI488" s="2">
        <f t="shared" si="22"/>
        <v>2972564.6099999994</v>
      </c>
      <c r="AJ488" s="2">
        <f t="shared" si="23"/>
        <v>2972564.6099999994</v>
      </c>
      <c r="AK488" s="2">
        <v>66032695.100000001</v>
      </c>
      <c r="AL488">
        <v>0</v>
      </c>
      <c r="AM488">
        <v>0</v>
      </c>
      <c r="AN488" s="2">
        <v>12200000</v>
      </c>
      <c r="AO488" s="2">
        <v>53832695.100000001</v>
      </c>
    </row>
    <row r="489" spans="1:41" hidden="1" x14ac:dyDescent="0.3">
      <c r="A489" t="s">
        <v>45</v>
      </c>
      <c r="B489" t="s">
        <v>46</v>
      </c>
      <c r="C489">
        <v>3</v>
      </c>
      <c r="D489" t="s">
        <v>533</v>
      </c>
      <c r="E489">
        <v>3.8</v>
      </c>
      <c r="F489" t="s">
        <v>543</v>
      </c>
      <c r="G489" t="s">
        <v>142</v>
      </c>
      <c r="H489" t="s">
        <v>143</v>
      </c>
      <c r="I489" t="s">
        <v>100</v>
      </c>
      <c r="J489" t="s">
        <v>101</v>
      </c>
      <c r="K489" t="s">
        <v>144</v>
      </c>
      <c r="L489" t="s">
        <v>145</v>
      </c>
      <c r="M489">
        <v>6</v>
      </c>
      <c r="N489" t="s">
        <v>38</v>
      </c>
      <c r="O489">
        <v>50</v>
      </c>
      <c r="P489" t="s">
        <v>166</v>
      </c>
      <c r="Q489" t="s">
        <v>147</v>
      </c>
      <c r="R489" t="s">
        <v>148</v>
      </c>
      <c r="S489" s="19" t="s">
        <v>523</v>
      </c>
      <c r="T489">
        <v>5000</v>
      </c>
      <c r="U489" t="s">
        <v>67</v>
      </c>
      <c r="V489">
        <v>5911</v>
      </c>
      <c r="W489" t="s">
        <v>170</v>
      </c>
      <c r="X489">
        <v>0</v>
      </c>
      <c r="Y489" t="s">
        <v>44</v>
      </c>
      <c r="Z489" s="2">
        <v>8515264.6999999993</v>
      </c>
      <c r="AA489" s="2"/>
      <c r="AB489" s="2">
        <f t="shared" si="21"/>
        <v>8515264.6999999993</v>
      </c>
      <c r="AC489" s="2">
        <v>4000000</v>
      </c>
      <c r="AD489" s="2">
        <v>8515264.6999999993</v>
      </c>
      <c r="AE489" s="2">
        <v>8515264.6999999993</v>
      </c>
      <c r="AF489" s="2">
        <v>8515264.6699999999</v>
      </c>
      <c r="AG489" s="2">
        <v>7511801.4100000001</v>
      </c>
      <c r="AH489" s="2">
        <v>5111993.41</v>
      </c>
      <c r="AI489" s="2">
        <f t="shared" si="22"/>
        <v>0</v>
      </c>
      <c r="AJ489" s="2">
        <f t="shared" si="23"/>
        <v>0</v>
      </c>
      <c r="AK489" s="2">
        <v>2494264.7000000002</v>
      </c>
      <c r="AL489" s="2">
        <v>2021000</v>
      </c>
      <c r="AM489">
        <v>0</v>
      </c>
      <c r="AN489">
        <v>0</v>
      </c>
      <c r="AO489" s="2">
        <v>4515264.7</v>
      </c>
    </row>
    <row r="490" spans="1:41" hidden="1" x14ac:dyDescent="0.3">
      <c r="A490" t="s">
        <v>45</v>
      </c>
      <c r="B490" t="s">
        <v>46</v>
      </c>
      <c r="C490">
        <v>1</v>
      </c>
      <c r="D490" t="s">
        <v>531</v>
      </c>
      <c r="E490">
        <v>1.3</v>
      </c>
      <c r="F490" t="s">
        <v>534</v>
      </c>
      <c r="G490" t="s">
        <v>32</v>
      </c>
      <c r="H490" t="s">
        <v>33</v>
      </c>
      <c r="I490" t="s">
        <v>100</v>
      </c>
      <c r="J490" t="s">
        <v>101</v>
      </c>
      <c r="K490" t="s">
        <v>136</v>
      </c>
      <c r="L490" t="s">
        <v>137</v>
      </c>
      <c r="M490">
        <v>6</v>
      </c>
      <c r="N490" t="s">
        <v>38</v>
      </c>
      <c r="O490">
        <v>21</v>
      </c>
      <c r="P490" t="s">
        <v>316</v>
      </c>
      <c r="Q490" t="s">
        <v>139</v>
      </c>
      <c r="R490" t="s">
        <v>140</v>
      </c>
      <c r="S490" s="19" t="s">
        <v>523</v>
      </c>
      <c r="T490">
        <v>5000</v>
      </c>
      <c r="U490" t="s">
        <v>67</v>
      </c>
      <c r="V490">
        <v>5911</v>
      </c>
      <c r="W490" t="s">
        <v>170</v>
      </c>
      <c r="X490">
        <v>0</v>
      </c>
      <c r="Y490" t="s">
        <v>44</v>
      </c>
      <c r="Z490" s="2">
        <v>1800</v>
      </c>
      <c r="AA490" s="2"/>
      <c r="AB490" s="2">
        <f t="shared" si="21"/>
        <v>1800</v>
      </c>
      <c r="AC490">
        <v>0</v>
      </c>
      <c r="AD490" s="2">
        <v>1670</v>
      </c>
      <c r="AE490" s="2">
        <v>1670</v>
      </c>
      <c r="AF490" s="2">
        <v>1670</v>
      </c>
      <c r="AG490" s="2">
        <v>1670</v>
      </c>
      <c r="AH490" s="2">
        <v>1670</v>
      </c>
      <c r="AI490" s="2">
        <f t="shared" si="22"/>
        <v>130</v>
      </c>
      <c r="AJ490" s="2">
        <f t="shared" si="23"/>
        <v>130</v>
      </c>
      <c r="AK490">
        <v>0</v>
      </c>
      <c r="AL490" s="2">
        <v>1800</v>
      </c>
      <c r="AM490">
        <v>0</v>
      </c>
      <c r="AN490">
        <v>0</v>
      </c>
      <c r="AO490" s="2">
        <v>1800</v>
      </c>
    </row>
    <row r="491" spans="1:41" hidden="1" x14ac:dyDescent="0.3">
      <c r="A491" t="s">
        <v>45</v>
      </c>
      <c r="B491" t="s">
        <v>46</v>
      </c>
      <c r="C491">
        <v>3</v>
      </c>
      <c r="D491" t="s">
        <v>533</v>
      </c>
      <c r="E491">
        <v>3.8</v>
      </c>
      <c r="F491" t="s">
        <v>543</v>
      </c>
      <c r="G491" t="s">
        <v>142</v>
      </c>
      <c r="H491" t="s">
        <v>143</v>
      </c>
      <c r="I491" t="s">
        <v>100</v>
      </c>
      <c r="J491" t="s">
        <v>101</v>
      </c>
      <c r="K491" t="s">
        <v>144</v>
      </c>
      <c r="L491" t="s">
        <v>145</v>
      </c>
      <c r="M491">
        <v>6</v>
      </c>
      <c r="N491" t="s">
        <v>38</v>
      </c>
      <c r="O491">
        <v>50</v>
      </c>
      <c r="P491" t="s">
        <v>166</v>
      </c>
      <c r="Q491" t="s">
        <v>147</v>
      </c>
      <c r="R491" t="s">
        <v>148</v>
      </c>
      <c r="S491" s="19" t="s">
        <v>523</v>
      </c>
      <c r="T491">
        <v>5000</v>
      </c>
      <c r="U491" t="s">
        <v>67</v>
      </c>
      <c r="V491">
        <v>5971</v>
      </c>
      <c r="W491" t="s">
        <v>171</v>
      </c>
      <c r="X491">
        <v>0</v>
      </c>
      <c r="Y491" t="s">
        <v>44</v>
      </c>
      <c r="Z491" s="2">
        <v>13169457.640000001</v>
      </c>
      <c r="AA491" s="2"/>
      <c r="AB491" s="2">
        <f t="shared" si="21"/>
        <v>13169457.640000001</v>
      </c>
      <c r="AC491" s="2">
        <v>3000000</v>
      </c>
      <c r="AD491" s="2">
        <v>12949426.92</v>
      </c>
      <c r="AE491" s="2">
        <v>12949426.92</v>
      </c>
      <c r="AF491" s="2">
        <v>12949426.93</v>
      </c>
      <c r="AG491" s="2">
        <v>10899345.82</v>
      </c>
      <c r="AH491" s="2">
        <v>10760191.9</v>
      </c>
      <c r="AI491" s="2">
        <f t="shared" si="22"/>
        <v>220030.72000000067</v>
      </c>
      <c r="AJ491" s="2">
        <f t="shared" si="23"/>
        <v>220030.72000000067</v>
      </c>
      <c r="AK491" s="2">
        <v>8654665.9199999999</v>
      </c>
      <c r="AL491" s="2">
        <v>1514791.72</v>
      </c>
      <c r="AM491">
        <v>0</v>
      </c>
      <c r="AN491">
        <v>0</v>
      </c>
      <c r="AO491" s="2">
        <v>10169457.640000001</v>
      </c>
    </row>
    <row r="492" spans="1:41" hidden="1" x14ac:dyDescent="0.3">
      <c r="A492" t="s">
        <v>45</v>
      </c>
      <c r="B492" t="s">
        <v>46</v>
      </c>
      <c r="C492">
        <v>1</v>
      </c>
      <c r="D492" t="s">
        <v>531</v>
      </c>
      <c r="E492">
        <v>1.3</v>
      </c>
      <c r="F492" t="s">
        <v>534</v>
      </c>
      <c r="G492" t="s">
        <v>32</v>
      </c>
      <c r="H492" t="s">
        <v>33</v>
      </c>
      <c r="I492" t="s">
        <v>362</v>
      </c>
      <c r="J492" t="s">
        <v>363</v>
      </c>
      <c r="K492" t="s">
        <v>102</v>
      </c>
      <c r="L492" t="s">
        <v>103</v>
      </c>
      <c r="M492">
        <v>3</v>
      </c>
      <c r="N492" t="s">
        <v>125</v>
      </c>
      <c r="O492">
        <v>37</v>
      </c>
      <c r="P492" t="s">
        <v>364</v>
      </c>
      <c r="Q492" t="s">
        <v>365</v>
      </c>
      <c r="R492" t="s">
        <v>366</v>
      </c>
      <c r="S492" s="19" t="s">
        <v>523</v>
      </c>
      <c r="T492">
        <v>6000</v>
      </c>
      <c r="U492" t="s">
        <v>268</v>
      </c>
      <c r="V492">
        <v>6121</v>
      </c>
      <c r="W492" t="s">
        <v>367</v>
      </c>
      <c r="X492">
        <v>0</v>
      </c>
      <c r="Y492" t="s">
        <v>44</v>
      </c>
      <c r="Z492" s="2">
        <v>55868770.329999998</v>
      </c>
      <c r="AA492" s="2">
        <v>60000000</v>
      </c>
      <c r="AB492" s="2">
        <f t="shared" si="21"/>
        <v>115868770.33</v>
      </c>
      <c r="AC492">
        <v>0</v>
      </c>
      <c r="AD492" s="2">
        <v>19190432.780000001</v>
      </c>
      <c r="AE492" s="2">
        <v>19190432.780000001</v>
      </c>
      <c r="AF492" s="2">
        <v>18618163.329999998</v>
      </c>
      <c r="AG492" s="2">
        <v>18138426.390000001</v>
      </c>
      <c r="AH492" s="2">
        <v>14522186.65</v>
      </c>
      <c r="AI492" s="2">
        <f t="shared" si="22"/>
        <v>36678337.549999997</v>
      </c>
      <c r="AJ492" s="2">
        <f t="shared" si="23"/>
        <v>96678337.549999997</v>
      </c>
      <c r="AK492" s="2">
        <v>43000000</v>
      </c>
      <c r="AL492" s="2">
        <v>12868770.33</v>
      </c>
      <c r="AM492">
        <v>0</v>
      </c>
      <c r="AN492">
        <v>0</v>
      </c>
      <c r="AO492" s="2">
        <v>55868770.329999998</v>
      </c>
    </row>
    <row r="493" spans="1:41" hidden="1" x14ac:dyDescent="0.3">
      <c r="A493" t="s">
        <v>45</v>
      </c>
      <c r="B493" t="s">
        <v>46</v>
      </c>
      <c r="C493">
        <v>1</v>
      </c>
      <c r="D493" t="s">
        <v>531</v>
      </c>
      <c r="E493">
        <v>1.3</v>
      </c>
      <c r="F493" t="s">
        <v>534</v>
      </c>
      <c r="G493" t="s">
        <v>32</v>
      </c>
      <c r="H493" t="s">
        <v>33</v>
      </c>
      <c r="I493" t="s">
        <v>362</v>
      </c>
      <c r="J493" t="s">
        <v>363</v>
      </c>
      <c r="K493" t="s">
        <v>102</v>
      </c>
      <c r="L493" t="s">
        <v>103</v>
      </c>
      <c r="M493">
        <v>3</v>
      </c>
      <c r="N493" t="s">
        <v>125</v>
      </c>
      <c r="O493">
        <v>38</v>
      </c>
      <c r="P493" t="s">
        <v>372</v>
      </c>
      <c r="Q493" t="s">
        <v>365</v>
      </c>
      <c r="R493" t="s">
        <v>366</v>
      </c>
      <c r="S493" s="19" t="s">
        <v>523</v>
      </c>
      <c r="T493">
        <v>6000</v>
      </c>
      <c r="U493" t="s">
        <v>268</v>
      </c>
      <c r="V493">
        <v>6121</v>
      </c>
      <c r="W493" t="s">
        <v>367</v>
      </c>
      <c r="X493">
        <v>0</v>
      </c>
      <c r="Y493" t="s">
        <v>44</v>
      </c>
      <c r="Z493" s="2">
        <v>5000000</v>
      </c>
      <c r="AA493" s="2"/>
      <c r="AB493" s="2">
        <f t="shared" si="21"/>
        <v>5000000</v>
      </c>
      <c r="AC493">
        <v>0</v>
      </c>
      <c r="AD493" s="2">
        <v>4743995.82</v>
      </c>
      <c r="AE493" s="2">
        <v>4743995.82</v>
      </c>
      <c r="AF493" s="2">
        <v>2648131.8199999998</v>
      </c>
      <c r="AG493" s="2">
        <v>2648131.8199999998</v>
      </c>
      <c r="AH493" s="2">
        <v>2502104.79</v>
      </c>
      <c r="AI493" s="2">
        <f t="shared" si="22"/>
        <v>256004.1799999997</v>
      </c>
      <c r="AJ493" s="2">
        <f t="shared" si="23"/>
        <v>256004.1799999997</v>
      </c>
      <c r="AK493">
        <v>0</v>
      </c>
      <c r="AL493" s="2">
        <v>5000000</v>
      </c>
      <c r="AM493">
        <v>0</v>
      </c>
      <c r="AN493">
        <v>0</v>
      </c>
      <c r="AO493" s="2">
        <v>5000000</v>
      </c>
    </row>
    <row r="494" spans="1:41" hidden="1" x14ac:dyDescent="0.3">
      <c r="A494" t="s">
        <v>459</v>
      </c>
      <c r="B494" t="s">
        <v>460</v>
      </c>
      <c r="C494">
        <v>1</v>
      </c>
      <c r="D494" t="s">
        <v>531</v>
      </c>
      <c r="E494">
        <v>1.3</v>
      </c>
      <c r="F494" t="s">
        <v>534</v>
      </c>
      <c r="G494" t="s">
        <v>32</v>
      </c>
      <c r="H494" t="s">
        <v>33</v>
      </c>
      <c r="I494" t="s">
        <v>362</v>
      </c>
      <c r="J494" t="s">
        <v>363</v>
      </c>
      <c r="K494" t="s">
        <v>102</v>
      </c>
      <c r="L494" t="s">
        <v>103</v>
      </c>
      <c r="M494">
        <v>3</v>
      </c>
      <c r="N494" t="s">
        <v>125</v>
      </c>
      <c r="O494">
        <v>37</v>
      </c>
      <c r="P494" t="s">
        <v>364</v>
      </c>
      <c r="Q494" t="s">
        <v>365</v>
      </c>
      <c r="R494" t="s">
        <v>366</v>
      </c>
      <c r="S494" s="19" t="s">
        <v>523</v>
      </c>
      <c r="T494">
        <v>6000</v>
      </c>
      <c r="U494" t="s">
        <v>268</v>
      </c>
      <c r="V494">
        <v>6121</v>
      </c>
      <c r="W494" t="s">
        <v>367</v>
      </c>
      <c r="X494">
        <v>0</v>
      </c>
      <c r="Y494" t="s">
        <v>44</v>
      </c>
      <c r="Z494" s="2">
        <v>36222388.590000004</v>
      </c>
      <c r="AA494" s="2"/>
      <c r="AB494" s="2">
        <f t="shared" si="21"/>
        <v>36222388.590000004</v>
      </c>
      <c r="AC494" s="2">
        <v>10000000</v>
      </c>
      <c r="AD494" s="2">
        <v>36222388.590000004</v>
      </c>
      <c r="AE494" s="2">
        <v>36222388.590000004</v>
      </c>
      <c r="AF494" s="2">
        <v>29648160.52</v>
      </c>
      <c r="AG494" s="2">
        <v>21941623.629999999</v>
      </c>
      <c r="AH494" s="2">
        <v>21941623.629999999</v>
      </c>
      <c r="AI494" s="2">
        <f t="shared" si="22"/>
        <v>0</v>
      </c>
      <c r="AJ494" s="2">
        <f t="shared" si="23"/>
        <v>0</v>
      </c>
      <c r="AK494" s="2">
        <v>30000000</v>
      </c>
      <c r="AL494" s="2">
        <v>2554338.36</v>
      </c>
      <c r="AM494">
        <v>0</v>
      </c>
      <c r="AN494" s="2">
        <v>6331949.7699999996</v>
      </c>
      <c r="AO494" s="2">
        <v>26222388.59</v>
      </c>
    </row>
    <row r="495" spans="1:41" hidden="1" x14ac:dyDescent="0.3">
      <c r="A495" t="s">
        <v>459</v>
      </c>
      <c r="B495" t="s">
        <v>460</v>
      </c>
      <c r="C495">
        <v>1</v>
      </c>
      <c r="D495" t="s">
        <v>531</v>
      </c>
      <c r="E495">
        <v>1.3</v>
      </c>
      <c r="F495" t="s">
        <v>534</v>
      </c>
      <c r="G495" t="s">
        <v>32</v>
      </c>
      <c r="H495" t="s">
        <v>33</v>
      </c>
      <c r="I495" t="s">
        <v>362</v>
      </c>
      <c r="J495" t="s">
        <v>363</v>
      </c>
      <c r="K495" t="s">
        <v>102</v>
      </c>
      <c r="L495" t="s">
        <v>103</v>
      </c>
      <c r="M495">
        <v>3</v>
      </c>
      <c r="N495" t="s">
        <v>125</v>
      </c>
      <c r="O495">
        <v>37</v>
      </c>
      <c r="P495" t="s">
        <v>364</v>
      </c>
      <c r="Q495" t="s">
        <v>365</v>
      </c>
      <c r="R495" t="s">
        <v>366</v>
      </c>
      <c r="S495" s="19" t="s">
        <v>523</v>
      </c>
      <c r="T495">
        <v>6000</v>
      </c>
      <c r="U495" t="s">
        <v>268</v>
      </c>
      <c r="V495">
        <v>6121</v>
      </c>
      <c r="W495" t="s">
        <v>367</v>
      </c>
      <c r="X495">
        <v>19</v>
      </c>
      <c r="Y495" t="s">
        <v>462</v>
      </c>
      <c r="Z495" s="2">
        <v>73000000</v>
      </c>
      <c r="AA495" s="2"/>
      <c r="AB495" s="2">
        <f t="shared" si="21"/>
        <v>73000000</v>
      </c>
      <c r="AC495" s="2">
        <v>73000000</v>
      </c>
      <c r="AD495" s="2">
        <v>72999256.519999996</v>
      </c>
      <c r="AE495" s="2">
        <v>72999256.519999996</v>
      </c>
      <c r="AF495" s="2">
        <v>50184750.119999997</v>
      </c>
      <c r="AG495" s="2">
        <v>50184750.119999997</v>
      </c>
      <c r="AH495" s="2">
        <v>50184750.119999997</v>
      </c>
      <c r="AI495" s="2">
        <f t="shared" si="22"/>
        <v>743.48000000417233</v>
      </c>
      <c r="AJ495" s="2">
        <f t="shared" si="23"/>
        <v>743.48000000417233</v>
      </c>
      <c r="AK495">
        <v>0</v>
      </c>
      <c r="AL495">
        <v>0</v>
      </c>
      <c r="AM495">
        <v>0</v>
      </c>
      <c r="AN495">
        <v>0</v>
      </c>
      <c r="AO495">
        <v>0</v>
      </c>
    </row>
    <row r="496" spans="1:41" hidden="1" x14ac:dyDescent="0.3">
      <c r="A496" t="s">
        <v>489</v>
      </c>
      <c r="B496" t="s">
        <v>490</v>
      </c>
      <c r="C496">
        <v>1</v>
      </c>
      <c r="D496" t="s">
        <v>531</v>
      </c>
      <c r="E496">
        <v>1.3</v>
      </c>
      <c r="F496" t="s">
        <v>534</v>
      </c>
      <c r="G496" t="s">
        <v>32</v>
      </c>
      <c r="H496" t="s">
        <v>33</v>
      </c>
      <c r="I496" t="s">
        <v>362</v>
      </c>
      <c r="J496" t="s">
        <v>363</v>
      </c>
      <c r="K496" t="s">
        <v>102</v>
      </c>
      <c r="L496" t="s">
        <v>103</v>
      </c>
      <c r="M496">
        <v>3</v>
      </c>
      <c r="N496" t="s">
        <v>125</v>
      </c>
      <c r="O496">
        <v>37</v>
      </c>
      <c r="P496" t="s">
        <v>364</v>
      </c>
      <c r="Q496" t="s">
        <v>365</v>
      </c>
      <c r="R496" t="s">
        <v>366</v>
      </c>
      <c r="S496" s="19" t="s">
        <v>523</v>
      </c>
      <c r="T496">
        <v>6000</v>
      </c>
      <c r="U496" t="s">
        <v>268</v>
      </c>
      <c r="V496">
        <v>6121</v>
      </c>
      <c r="W496" t="s">
        <v>367</v>
      </c>
      <c r="X496">
        <v>0</v>
      </c>
      <c r="Y496" t="s">
        <v>44</v>
      </c>
      <c r="Z496">
        <v>0</v>
      </c>
      <c r="AB496" s="2">
        <f t="shared" si="21"/>
        <v>0</v>
      </c>
      <c r="AC496" s="2">
        <v>3200000</v>
      </c>
      <c r="AD496">
        <v>0</v>
      </c>
      <c r="AE496">
        <v>0</v>
      </c>
      <c r="AF496">
        <v>0</v>
      </c>
      <c r="AG496">
        <v>0</v>
      </c>
      <c r="AH496">
        <v>0</v>
      </c>
      <c r="AI496" s="2">
        <f t="shared" si="22"/>
        <v>0</v>
      </c>
      <c r="AJ496" s="2">
        <f t="shared" si="23"/>
        <v>0</v>
      </c>
      <c r="AK496">
        <v>0</v>
      </c>
      <c r="AL496">
        <v>0</v>
      </c>
      <c r="AM496">
        <v>0</v>
      </c>
      <c r="AN496" s="2">
        <v>3200000</v>
      </c>
      <c r="AO496" s="2">
        <v>-3200000</v>
      </c>
    </row>
    <row r="497" spans="1:41" hidden="1" x14ac:dyDescent="0.3">
      <c r="A497" t="s">
        <v>492</v>
      </c>
      <c r="B497" t="s">
        <v>493</v>
      </c>
      <c r="C497">
        <v>1</v>
      </c>
      <c r="D497" t="s">
        <v>531</v>
      </c>
      <c r="E497">
        <v>1.3</v>
      </c>
      <c r="F497" t="s">
        <v>534</v>
      </c>
      <c r="G497" t="s">
        <v>32</v>
      </c>
      <c r="H497" t="s">
        <v>33</v>
      </c>
      <c r="I497" t="s">
        <v>362</v>
      </c>
      <c r="J497" t="s">
        <v>363</v>
      </c>
      <c r="K497" t="s">
        <v>102</v>
      </c>
      <c r="L497" t="s">
        <v>103</v>
      </c>
      <c r="M497">
        <v>3</v>
      </c>
      <c r="N497" t="s">
        <v>125</v>
      </c>
      <c r="O497">
        <v>37</v>
      </c>
      <c r="P497" t="s">
        <v>364</v>
      </c>
      <c r="Q497" t="s">
        <v>365</v>
      </c>
      <c r="R497" t="s">
        <v>366</v>
      </c>
      <c r="S497" s="19" t="s">
        <v>523</v>
      </c>
      <c r="T497">
        <v>6000</v>
      </c>
      <c r="U497" t="s">
        <v>268</v>
      </c>
      <c r="V497">
        <v>6121</v>
      </c>
      <c r="W497" t="s">
        <v>367</v>
      </c>
      <c r="X497">
        <v>0</v>
      </c>
      <c r="Y497" t="s">
        <v>44</v>
      </c>
      <c r="Z497" s="2">
        <v>21000000</v>
      </c>
      <c r="AA497" s="2"/>
      <c r="AB497" s="2">
        <f t="shared" si="21"/>
        <v>21000000</v>
      </c>
      <c r="AC497">
        <v>0</v>
      </c>
      <c r="AD497" s="2">
        <v>2495367.37</v>
      </c>
      <c r="AE497" s="2">
        <v>2495367.37</v>
      </c>
      <c r="AF497" s="2">
        <v>2495226.69</v>
      </c>
      <c r="AG497" s="2">
        <v>2495226.69</v>
      </c>
      <c r="AH497" s="2">
        <v>2495226.69</v>
      </c>
      <c r="AI497" s="2">
        <f t="shared" si="22"/>
        <v>18504632.629999999</v>
      </c>
      <c r="AJ497" s="2">
        <f t="shared" si="23"/>
        <v>18504632.629999999</v>
      </c>
      <c r="AK497" s="2">
        <v>10000000</v>
      </c>
      <c r="AL497" s="2">
        <v>11000000</v>
      </c>
      <c r="AM497">
        <v>0</v>
      </c>
      <c r="AN497">
        <v>0</v>
      </c>
      <c r="AO497" s="2">
        <v>21000000</v>
      </c>
    </row>
    <row r="498" spans="1:41" hidden="1" x14ac:dyDescent="0.3">
      <c r="A498" t="s">
        <v>45</v>
      </c>
      <c r="B498" t="s">
        <v>46</v>
      </c>
      <c r="C498">
        <v>1</v>
      </c>
      <c r="D498" t="s">
        <v>531</v>
      </c>
      <c r="E498">
        <v>1.3</v>
      </c>
      <c r="F498" t="s">
        <v>534</v>
      </c>
      <c r="G498" t="s">
        <v>32</v>
      </c>
      <c r="H498" t="s">
        <v>33</v>
      </c>
      <c r="I498" t="s">
        <v>362</v>
      </c>
      <c r="J498" t="s">
        <v>363</v>
      </c>
      <c r="K498" t="s">
        <v>102</v>
      </c>
      <c r="L498" t="s">
        <v>103</v>
      </c>
      <c r="M498">
        <v>3</v>
      </c>
      <c r="N498" t="s">
        <v>125</v>
      </c>
      <c r="O498">
        <v>37</v>
      </c>
      <c r="P498" t="s">
        <v>364</v>
      </c>
      <c r="Q498" t="s">
        <v>365</v>
      </c>
      <c r="R498" t="s">
        <v>366</v>
      </c>
      <c r="S498" s="19" t="s">
        <v>523</v>
      </c>
      <c r="T498">
        <v>6000</v>
      </c>
      <c r="U498" t="s">
        <v>268</v>
      </c>
      <c r="V498">
        <v>6131</v>
      </c>
      <c r="W498" t="s">
        <v>368</v>
      </c>
      <c r="X498">
        <v>0</v>
      </c>
      <c r="Y498" t="s">
        <v>44</v>
      </c>
      <c r="Z498" s="2">
        <v>76627251.540000007</v>
      </c>
      <c r="AA498" s="2"/>
      <c r="AB498" s="2">
        <f t="shared" si="21"/>
        <v>76627251.540000007</v>
      </c>
      <c r="AC498">
        <v>0</v>
      </c>
      <c r="AD498" s="2">
        <v>16989959.969999999</v>
      </c>
      <c r="AE498" s="2">
        <v>16989959.969999999</v>
      </c>
      <c r="AF498" s="2">
        <v>14383194.539999999</v>
      </c>
      <c r="AG498" s="2">
        <v>13905820.16</v>
      </c>
      <c r="AH498" s="2">
        <v>13896875.43</v>
      </c>
      <c r="AI498" s="2">
        <f t="shared" si="22"/>
        <v>59637291.570000008</v>
      </c>
      <c r="AJ498" s="2">
        <f t="shared" si="23"/>
        <v>59637291.570000008</v>
      </c>
      <c r="AK498" s="2">
        <v>74496021.870000005</v>
      </c>
      <c r="AL498" s="2">
        <v>5000000</v>
      </c>
      <c r="AM498">
        <v>0</v>
      </c>
      <c r="AN498" s="2">
        <v>2868770.33</v>
      </c>
      <c r="AO498" s="2">
        <v>76627251.540000007</v>
      </c>
    </row>
    <row r="499" spans="1:41" hidden="1" x14ac:dyDescent="0.3">
      <c r="A499" t="s">
        <v>45</v>
      </c>
      <c r="B499" t="s">
        <v>46</v>
      </c>
      <c r="C499">
        <v>1</v>
      </c>
      <c r="D499" t="s">
        <v>531</v>
      </c>
      <c r="E499">
        <v>1.3</v>
      </c>
      <c r="F499" t="s">
        <v>534</v>
      </c>
      <c r="G499" t="s">
        <v>32</v>
      </c>
      <c r="H499" t="s">
        <v>33</v>
      </c>
      <c r="I499" t="s">
        <v>362</v>
      </c>
      <c r="J499" t="s">
        <v>363</v>
      </c>
      <c r="K499" t="s">
        <v>102</v>
      </c>
      <c r="L499" t="s">
        <v>103</v>
      </c>
      <c r="M499">
        <v>3</v>
      </c>
      <c r="N499" t="s">
        <v>125</v>
      </c>
      <c r="O499">
        <v>37</v>
      </c>
      <c r="P499" t="s">
        <v>364</v>
      </c>
      <c r="Q499" t="s">
        <v>365</v>
      </c>
      <c r="R499" t="s">
        <v>366</v>
      </c>
      <c r="S499" s="19" t="s">
        <v>523</v>
      </c>
      <c r="T499">
        <v>6000</v>
      </c>
      <c r="U499" t="s">
        <v>268</v>
      </c>
      <c r="V499">
        <v>6131</v>
      </c>
      <c r="W499" t="s">
        <v>368</v>
      </c>
      <c r="X499">
        <v>20</v>
      </c>
      <c r="Y499" t="s">
        <v>369</v>
      </c>
      <c r="Z499" s="2">
        <v>56816248.5</v>
      </c>
      <c r="AA499" s="2"/>
      <c r="AB499" s="2">
        <f t="shared" si="21"/>
        <v>56816248.5</v>
      </c>
      <c r="AC499" s="2">
        <v>28408125.199999999</v>
      </c>
      <c r="AD499" s="2">
        <v>56816248.5</v>
      </c>
      <c r="AE499" s="2">
        <v>56816248.5</v>
      </c>
      <c r="AF499" s="2">
        <v>39771373.950000003</v>
      </c>
      <c r="AG499" s="2">
        <v>39771373.950000003</v>
      </c>
      <c r="AH499" s="2">
        <v>39771373.950000003</v>
      </c>
      <c r="AI499" s="2">
        <f t="shared" si="22"/>
        <v>0</v>
      </c>
      <c r="AJ499" s="2">
        <f t="shared" si="23"/>
        <v>0</v>
      </c>
      <c r="AK499">
        <v>0</v>
      </c>
      <c r="AL499" s="2">
        <v>28408124.25</v>
      </c>
      <c r="AM499">
        <v>0</v>
      </c>
      <c r="AN499">
        <v>0.95</v>
      </c>
      <c r="AO499" s="2">
        <v>28408123.300000001</v>
      </c>
    </row>
    <row r="500" spans="1:41" hidden="1" x14ac:dyDescent="0.3">
      <c r="A500" t="s">
        <v>45</v>
      </c>
      <c r="B500" t="s">
        <v>46</v>
      </c>
      <c r="C500">
        <v>1</v>
      </c>
      <c r="D500" t="s">
        <v>531</v>
      </c>
      <c r="E500">
        <v>1.3</v>
      </c>
      <c r="F500" t="s">
        <v>534</v>
      </c>
      <c r="G500" t="s">
        <v>32</v>
      </c>
      <c r="H500" t="s">
        <v>33</v>
      </c>
      <c r="I500" t="s">
        <v>362</v>
      </c>
      <c r="J500" t="s">
        <v>363</v>
      </c>
      <c r="K500" t="s">
        <v>102</v>
      </c>
      <c r="L500" t="s">
        <v>103</v>
      </c>
      <c r="M500">
        <v>3</v>
      </c>
      <c r="N500" t="s">
        <v>125</v>
      </c>
      <c r="O500">
        <v>37</v>
      </c>
      <c r="P500" t="s">
        <v>364</v>
      </c>
      <c r="Q500" t="s">
        <v>365</v>
      </c>
      <c r="R500" t="s">
        <v>366</v>
      </c>
      <c r="S500" s="19" t="s">
        <v>523</v>
      </c>
      <c r="T500">
        <v>6000</v>
      </c>
      <c r="U500" t="s">
        <v>268</v>
      </c>
      <c r="V500">
        <v>6131</v>
      </c>
      <c r="W500" t="s">
        <v>368</v>
      </c>
      <c r="X500">
        <v>33</v>
      </c>
      <c r="Y500" t="s">
        <v>370</v>
      </c>
      <c r="Z500" s="2">
        <v>60734400</v>
      </c>
      <c r="AA500" s="2"/>
      <c r="AB500" s="2">
        <f t="shared" si="21"/>
        <v>60734400</v>
      </c>
      <c r="AC500">
        <v>0</v>
      </c>
      <c r="AD500" s="2">
        <v>20783234.690000001</v>
      </c>
      <c r="AE500" s="2">
        <v>20783234.690000001</v>
      </c>
      <c r="AF500" s="2">
        <v>10178781.859999999</v>
      </c>
      <c r="AG500" s="2">
        <v>6091704.75</v>
      </c>
      <c r="AH500" s="2">
        <v>6091704.75</v>
      </c>
      <c r="AI500" s="2">
        <f t="shared" si="22"/>
        <v>39951165.310000002</v>
      </c>
      <c r="AJ500" s="2">
        <f t="shared" si="23"/>
        <v>39951165.310000002</v>
      </c>
      <c r="AK500" s="2">
        <v>40000000</v>
      </c>
      <c r="AL500" s="2">
        <v>55000000</v>
      </c>
      <c r="AM500">
        <v>0</v>
      </c>
      <c r="AN500" s="2">
        <v>34265600</v>
      </c>
      <c r="AO500" s="2">
        <v>60734400</v>
      </c>
    </row>
    <row r="501" spans="1:41" hidden="1" x14ac:dyDescent="0.3">
      <c r="A501" t="s">
        <v>45</v>
      </c>
      <c r="B501" t="s">
        <v>46</v>
      </c>
      <c r="C501">
        <v>1</v>
      </c>
      <c r="D501" t="s">
        <v>531</v>
      </c>
      <c r="E501">
        <v>1.3</v>
      </c>
      <c r="F501" t="s">
        <v>534</v>
      </c>
      <c r="G501" t="s">
        <v>32</v>
      </c>
      <c r="H501" t="s">
        <v>33</v>
      </c>
      <c r="I501" t="s">
        <v>362</v>
      </c>
      <c r="J501" t="s">
        <v>363</v>
      </c>
      <c r="K501" t="s">
        <v>102</v>
      </c>
      <c r="L501" t="s">
        <v>103</v>
      </c>
      <c r="M501">
        <v>3</v>
      </c>
      <c r="N501" t="s">
        <v>125</v>
      </c>
      <c r="O501">
        <v>38</v>
      </c>
      <c r="P501" t="s">
        <v>372</v>
      </c>
      <c r="Q501" t="s">
        <v>365</v>
      </c>
      <c r="R501" t="s">
        <v>366</v>
      </c>
      <c r="S501" s="19" t="s">
        <v>523</v>
      </c>
      <c r="T501">
        <v>6000</v>
      </c>
      <c r="U501" t="s">
        <v>268</v>
      </c>
      <c r="V501">
        <v>6131</v>
      </c>
      <c r="W501" t="s">
        <v>368</v>
      </c>
      <c r="X501">
        <v>0</v>
      </c>
      <c r="Y501" t="s">
        <v>44</v>
      </c>
      <c r="Z501" s="2">
        <v>3500000</v>
      </c>
      <c r="AA501" s="2"/>
      <c r="AB501" s="2">
        <f t="shared" si="21"/>
        <v>3500000</v>
      </c>
      <c r="AC501">
        <v>0</v>
      </c>
      <c r="AD501" s="2">
        <v>3244639.19</v>
      </c>
      <c r="AE501" s="2">
        <v>3244639.19</v>
      </c>
      <c r="AF501" s="2">
        <v>1872015.31</v>
      </c>
      <c r="AG501" s="2">
        <v>1872015.31</v>
      </c>
      <c r="AH501" s="2">
        <v>1872015.31</v>
      </c>
      <c r="AI501" s="2">
        <f t="shared" si="22"/>
        <v>255360.81000000006</v>
      </c>
      <c r="AJ501" s="2">
        <f t="shared" si="23"/>
        <v>255360.81000000006</v>
      </c>
      <c r="AK501">
        <v>0</v>
      </c>
      <c r="AL501" s="2">
        <v>3500000</v>
      </c>
      <c r="AM501">
        <v>0</v>
      </c>
      <c r="AN501">
        <v>0</v>
      </c>
      <c r="AO501" s="2">
        <v>3500000</v>
      </c>
    </row>
    <row r="502" spans="1:41" hidden="1" x14ac:dyDescent="0.3">
      <c r="A502" t="s">
        <v>459</v>
      </c>
      <c r="B502" t="s">
        <v>460</v>
      </c>
      <c r="C502">
        <v>1</v>
      </c>
      <c r="D502" t="s">
        <v>531</v>
      </c>
      <c r="E502">
        <v>1.3</v>
      </c>
      <c r="F502" t="s">
        <v>534</v>
      </c>
      <c r="G502" t="s">
        <v>32</v>
      </c>
      <c r="H502" t="s">
        <v>33</v>
      </c>
      <c r="I502" t="s">
        <v>362</v>
      </c>
      <c r="J502" t="s">
        <v>363</v>
      </c>
      <c r="K502" t="s">
        <v>102</v>
      </c>
      <c r="L502" t="s">
        <v>103</v>
      </c>
      <c r="M502">
        <v>3</v>
      </c>
      <c r="N502" t="s">
        <v>125</v>
      </c>
      <c r="O502">
        <v>37</v>
      </c>
      <c r="P502" t="s">
        <v>364</v>
      </c>
      <c r="Q502" t="s">
        <v>365</v>
      </c>
      <c r="R502" t="s">
        <v>366</v>
      </c>
      <c r="S502" s="19" t="s">
        <v>523</v>
      </c>
      <c r="T502">
        <v>6000</v>
      </c>
      <c r="U502" t="s">
        <v>268</v>
      </c>
      <c r="V502">
        <v>6131</v>
      </c>
      <c r="W502" t="s">
        <v>368</v>
      </c>
      <c r="X502">
        <v>0</v>
      </c>
      <c r="Y502" t="s">
        <v>44</v>
      </c>
      <c r="Z502" s="2">
        <v>78856411.219999999</v>
      </c>
      <c r="AA502" s="2"/>
      <c r="AB502" s="2">
        <f t="shared" si="21"/>
        <v>78856411.219999999</v>
      </c>
      <c r="AC502" s="2">
        <v>9999999.0500000007</v>
      </c>
      <c r="AD502" s="2">
        <v>78856369.670000002</v>
      </c>
      <c r="AE502" s="2">
        <v>78856369.670000002</v>
      </c>
      <c r="AF502" s="2">
        <v>64577575.530000001</v>
      </c>
      <c r="AG502" s="2">
        <v>48939761.539999999</v>
      </c>
      <c r="AH502" s="2">
        <v>48939761.539999999</v>
      </c>
      <c r="AI502" s="2">
        <f t="shared" si="22"/>
        <v>41.549999997019768</v>
      </c>
      <c r="AJ502" s="2">
        <f t="shared" si="23"/>
        <v>41.549999997019768</v>
      </c>
      <c r="AK502" s="2">
        <v>40000000</v>
      </c>
      <c r="AL502" s="2">
        <v>28856412.170000002</v>
      </c>
      <c r="AM502">
        <v>0</v>
      </c>
      <c r="AN502">
        <v>0</v>
      </c>
      <c r="AO502" s="2">
        <v>68856412.170000002</v>
      </c>
    </row>
    <row r="503" spans="1:41" hidden="1" x14ac:dyDescent="0.3">
      <c r="A503" t="s">
        <v>489</v>
      </c>
      <c r="B503" t="s">
        <v>490</v>
      </c>
      <c r="C503">
        <v>1</v>
      </c>
      <c r="D503" t="s">
        <v>531</v>
      </c>
      <c r="E503">
        <v>1.3</v>
      </c>
      <c r="F503" t="s">
        <v>534</v>
      </c>
      <c r="G503" t="s">
        <v>32</v>
      </c>
      <c r="H503" t="s">
        <v>33</v>
      </c>
      <c r="I503" t="s">
        <v>362</v>
      </c>
      <c r="J503" t="s">
        <v>363</v>
      </c>
      <c r="K503" t="s">
        <v>102</v>
      </c>
      <c r="L503" t="s">
        <v>103</v>
      </c>
      <c r="M503">
        <v>3</v>
      </c>
      <c r="N503" t="s">
        <v>125</v>
      </c>
      <c r="O503">
        <v>37</v>
      </c>
      <c r="P503" t="s">
        <v>364</v>
      </c>
      <c r="Q503" t="s">
        <v>365</v>
      </c>
      <c r="R503" t="s">
        <v>366</v>
      </c>
      <c r="S503" s="19" t="s">
        <v>523</v>
      </c>
      <c r="T503">
        <v>6000</v>
      </c>
      <c r="U503" t="s">
        <v>268</v>
      </c>
      <c r="V503">
        <v>6131</v>
      </c>
      <c r="W503" t="s">
        <v>368</v>
      </c>
      <c r="X503">
        <v>0</v>
      </c>
      <c r="Y503" t="s">
        <v>44</v>
      </c>
      <c r="Z503" s="2">
        <v>111063039</v>
      </c>
      <c r="AA503" s="2"/>
      <c r="AB503" s="2">
        <f t="shared" si="21"/>
        <v>111063039</v>
      </c>
      <c r="AC503" s="2">
        <v>31103392</v>
      </c>
      <c r="AD503" s="2">
        <v>89679366.799999997</v>
      </c>
      <c r="AE503" s="2">
        <v>89679366.799999997</v>
      </c>
      <c r="AF503" s="2">
        <v>57424556.359999999</v>
      </c>
      <c r="AG503" s="2">
        <v>49774702.789999999</v>
      </c>
      <c r="AH503" s="2">
        <v>49774702.789999999</v>
      </c>
      <c r="AI503" s="2">
        <f t="shared" si="22"/>
        <v>21383672.200000003</v>
      </c>
      <c r="AJ503" s="2">
        <f t="shared" si="23"/>
        <v>21383672.200000003</v>
      </c>
      <c r="AK503" s="2">
        <v>27323435.5</v>
      </c>
      <c r="AL503" s="2">
        <v>52636211.5</v>
      </c>
      <c r="AM503">
        <v>0</v>
      </c>
      <c r="AN503">
        <v>0</v>
      </c>
      <c r="AO503" s="2">
        <v>79959647</v>
      </c>
    </row>
    <row r="504" spans="1:41" hidden="1" x14ac:dyDescent="0.3">
      <c r="A504" t="s">
        <v>489</v>
      </c>
      <c r="B504" t="s">
        <v>490</v>
      </c>
      <c r="C504">
        <v>1</v>
      </c>
      <c r="D504" t="s">
        <v>531</v>
      </c>
      <c r="E504">
        <v>1.3</v>
      </c>
      <c r="F504" t="s">
        <v>534</v>
      </c>
      <c r="G504" t="s">
        <v>32</v>
      </c>
      <c r="H504" t="s">
        <v>33</v>
      </c>
      <c r="I504" t="s">
        <v>362</v>
      </c>
      <c r="J504" t="s">
        <v>363</v>
      </c>
      <c r="K504" t="s">
        <v>102</v>
      </c>
      <c r="L504" t="s">
        <v>103</v>
      </c>
      <c r="M504">
        <v>3</v>
      </c>
      <c r="N504" t="s">
        <v>125</v>
      </c>
      <c r="O504">
        <v>37</v>
      </c>
      <c r="P504" t="s">
        <v>364</v>
      </c>
      <c r="Q504" t="s">
        <v>365</v>
      </c>
      <c r="R504" t="s">
        <v>366</v>
      </c>
      <c r="S504" s="19" t="s">
        <v>523</v>
      </c>
      <c r="T504">
        <v>6000</v>
      </c>
      <c r="U504" t="s">
        <v>268</v>
      </c>
      <c r="V504">
        <v>6131</v>
      </c>
      <c r="W504" t="s">
        <v>368</v>
      </c>
      <c r="X504">
        <v>39</v>
      </c>
      <c r="Y504" t="s">
        <v>491</v>
      </c>
      <c r="Z504" s="2">
        <v>1600000</v>
      </c>
      <c r="AA504" s="2">
        <v>648650</v>
      </c>
      <c r="AB504" s="2">
        <f t="shared" si="21"/>
        <v>2248650</v>
      </c>
      <c r="AC504">
        <v>0</v>
      </c>
      <c r="AD504">
        <v>0</v>
      </c>
      <c r="AE504">
        <v>0</v>
      </c>
      <c r="AF504">
        <v>0</v>
      </c>
      <c r="AG504">
        <v>0</v>
      </c>
      <c r="AH504">
        <v>0</v>
      </c>
      <c r="AI504" s="2">
        <f t="shared" si="22"/>
        <v>1600000</v>
      </c>
      <c r="AJ504" s="2">
        <f t="shared" si="23"/>
        <v>2248650</v>
      </c>
      <c r="AK504" s="2">
        <v>1600000</v>
      </c>
      <c r="AL504">
        <v>0</v>
      </c>
      <c r="AM504">
        <v>0</v>
      </c>
      <c r="AN504">
        <v>0</v>
      </c>
      <c r="AO504" s="2">
        <v>1600000</v>
      </c>
    </row>
    <row r="505" spans="1:41" hidden="1" x14ac:dyDescent="0.3">
      <c r="A505" t="s">
        <v>492</v>
      </c>
      <c r="B505" t="s">
        <v>493</v>
      </c>
      <c r="C505">
        <v>1</v>
      </c>
      <c r="D505" t="s">
        <v>531</v>
      </c>
      <c r="E505">
        <v>1.3</v>
      </c>
      <c r="F505" t="s">
        <v>534</v>
      </c>
      <c r="G505" t="s">
        <v>32</v>
      </c>
      <c r="H505" t="s">
        <v>33</v>
      </c>
      <c r="I505" t="s">
        <v>362</v>
      </c>
      <c r="J505" t="s">
        <v>363</v>
      </c>
      <c r="K505" t="s">
        <v>102</v>
      </c>
      <c r="L505" t="s">
        <v>103</v>
      </c>
      <c r="M505">
        <v>3</v>
      </c>
      <c r="N505" t="s">
        <v>125</v>
      </c>
      <c r="O505">
        <v>37</v>
      </c>
      <c r="P505" t="s">
        <v>364</v>
      </c>
      <c r="Q505" t="s">
        <v>365</v>
      </c>
      <c r="R505" t="s">
        <v>366</v>
      </c>
      <c r="S505" s="19" t="s">
        <v>523</v>
      </c>
      <c r="T505">
        <v>6000</v>
      </c>
      <c r="U505" t="s">
        <v>268</v>
      </c>
      <c r="V505">
        <v>6131</v>
      </c>
      <c r="W505" t="s">
        <v>368</v>
      </c>
      <c r="X505">
        <v>0</v>
      </c>
      <c r="Y505" t="s">
        <v>44</v>
      </c>
      <c r="Z505">
        <v>0</v>
      </c>
      <c r="AB505" s="2">
        <f t="shared" si="21"/>
        <v>0</v>
      </c>
      <c r="AC505">
        <v>0</v>
      </c>
      <c r="AD505">
        <v>0</v>
      </c>
      <c r="AE505">
        <v>0</v>
      </c>
      <c r="AF505">
        <v>0</v>
      </c>
      <c r="AG505">
        <v>0</v>
      </c>
      <c r="AH505">
        <v>0</v>
      </c>
      <c r="AI505" s="2">
        <f t="shared" si="22"/>
        <v>0</v>
      </c>
      <c r="AJ505" s="2">
        <f t="shared" si="23"/>
        <v>0</v>
      </c>
      <c r="AK505" s="2">
        <v>11000000</v>
      </c>
      <c r="AL505">
        <v>0</v>
      </c>
      <c r="AM505">
        <v>0</v>
      </c>
      <c r="AN505" s="2">
        <v>11000000</v>
      </c>
      <c r="AO505">
        <v>0</v>
      </c>
    </row>
    <row r="506" spans="1:41" hidden="1" x14ac:dyDescent="0.3">
      <c r="A506" t="s">
        <v>494</v>
      </c>
      <c r="B506" t="s">
        <v>495</v>
      </c>
      <c r="C506">
        <v>1</v>
      </c>
      <c r="D506" t="s">
        <v>531</v>
      </c>
      <c r="E506">
        <v>1.3</v>
      </c>
      <c r="F506" t="s">
        <v>534</v>
      </c>
      <c r="G506" t="s">
        <v>32</v>
      </c>
      <c r="H506" t="s">
        <v>33</v>
      </c>
      <c r="I506" t="s">
        <v>362</v>
      </c>
      <c r="J506" t="s">
        <v>363</v>
      </c>
      <c r="K506" t="s">
        <v>102</v>
      </c>
      <c r="L506" t="s">
        <v>103</v>
      </c>
      <c r="M506">
        <v>3</v>
      </c>
      <c r="N506" t="s">
        <v>125</v>
      </c>
      <c r="O506">
        <v>37</v>
      </c>
      <c r="P506" t="s">
        <v>364</v>
      </c>
      <c r="Q506" t="s">
        <v>365</v>
      </c>
      <c r="R506" t="s">
        <v>366</v>
      </c>
      <c r="S506" s="19" t="s">
        <v>523</v>
      </c>
      <c r="T506">
        <v>6000</v>
      </c>
      <c r="U506" t="s">
        <v>268</v>
      </c>
      <c r="V506">
        <v>6131</v>
      </c>
      <c r="W506" t="s">
        <v>368</v>
      </c>
      <c r="X506">
        <v>0</v>
      </c>
      <c r="Y506" t="s">
        <v>44</v>
      </c>
      <c r="Z506" s="2">
        <v>9100000</v>
      </c>
      <c r="AA506" s="2"/>
      <c r="AB506" s="2">
        <f t="shared" si="21"/>
        <v>9100000</v>
      </c>
      <c r="AC506">
        <v>0</v>
      </c>
      <c r="AD506">
        <v>0</v>
      </c>
      <c r="AE506">
        <v>0</v>
      </c>
      <c r="AF506">
        <v>0</v>
      </c>
      <c r="AG506">
        <v>0</v>
      </c>
      <c r="AH506">
        <v>0</v>
      </c>
      <c r="AI506" s="2">
        <f t="shared" si="22"/>
        <v>9100000</v>
      </c>
      <c r="AJ506" s="2">
        <f t="shared" si="23"/>
        <v>9100000</v>
      </c>
      <c r="AK506" s="2">
        <v>9100000</v>
      </c>
      <c r="AL506">
        <v>0</v>
      </c>
      <c r="AM506">
        <v>0</v>
      </c>
      <c r="AN506">
        <v>0</v>
      </c>
      <c r="AO506" s="2">
        <v>9100000</v>
      </c>
    </row>
    <row r="507" spans="1:41" hidden="1" x14ac:dyDescent="0.3">
      <c r="A507" t="s">
        <v>496</v>
      </c>
      <c r="B507" t="s">
        <v>497</v>
      </c>
      <c r="C507">
        <v>1</v>
      </c>
      <c r="D507" t="s">
        <v>531</v>
      </c>
      <c r="E507">
        <v>1.3</v>
      </c>
      <c r="F507" t="s">
        <v>534</v>
      </c>
      <c r="G507" t="s">
        <v>32</v>
      </c>
      <c r="H507" t="s">
        <v>33</v>
      </c>
      <c r="I507" t="s">
        <v>362</v>
      </c>
      <c r="J507" t="s">
        <v>363</v>
      </c>
      <c r="K507" t="s">
        <v>102</v>
      </c>
      <c r="L507" t="s">
        <v>103</v>
      </c>
      <c r="M507">
        <v>3</v>
      </c>
      <c r="N507" t="s">
        <v>125</v>
      </c>
      <c r="O507">
        <v>37</v>
      </c>
      <c r="P507" t="s">
        <v>364</v>
      </c>
      <c r="Q507" t="s">
        <v>365</v>
      </c>
      <c r="R507" t="s">
        <v>366</v>
      </c>
      <c r="S507" s="19" t="s">
        <v>523</v>
      </c>
      <c r="T507">
        <v>6000</v>
      </c>
      <c r="U507" t="s">
        <v>268</v>
      </c>
      <c r="V507">
        <v>6131</v>
      </c>
      <c r="W507" t="s">
        <v>368</v>
      </c>
      <c r="X507">
        <v>0</v>
      </c>
      <c r="Y507" t="s">
        <v>44</v>
      </c>
      <c r="Z507" s="2">
        <v>6997427.8099999996</v>
      </c>
      <c r="AA507" s="2"/>
      <c r="AB507" s="2">
        <f t="shared" si="21"/>
        <v>6997427.8099999996</v>
      </c>
      <c r="AC507">
        <v>0</v>
      </c>
      <c r="AD507">
        <v>0</v>
      </c>
      <c r="AE507">
        <v>0</v>
      </c>
      <c r="AF507">
        <v>0</v>
      </c>
      <c r="AG507">
        <v>0</v>
      </c>
      <c r="AH507">
        <v>0</v>
      </c>
      <c r="AI507" s="2">
        <f t="shared" si="22"/>
        <v>6997427.8099999996</v>
      </c>
      <c r="AJ507" s="2">
        <f t="shared" si="23"/>
        <v>6997427.8099999996</v>
      </c>
      <c r="AK507" s="2">
        <v>6997427.8099999996</v>
      </c>
      <c r="AL507">
        <v>0</v>
      </c>
      <c r="AM507">
        <v>0</v>
      </c>
      <c r="AN507">
        <v>0</v>
      </c>
      <c r="AO507" s="2">
        <v>6997427.8099999996</v>
      </c>
    </row>
    <row r="508" spans="1:41" hidden="1" x14ac:dyDescent="0.3">
      <c r="A508" t="s">
        <v>498</v>
      </c>
      <c r="B508" t="s">
        <v>499</v>
      </c>
      <c r="C508">
        <v>1</v>
      </c>
      <c r="D508" t="s">
        <v>531</v>
      </c>
      <c r="E508">
        <v>1.3</v>
      </c>
      <c r="F508" t="s">
        <v>534</v>
      </c>
      <c r="G508" t="s">
        <v>32</v>
      </c>
      <c r="H508" t="s">
        <v>33</v>
      </c>
      <c r="I508" t="s">
        <v>362</v>
      </c>
      <c r="J508" t="s">
        <v>363</v>
      </c>
      <c r="K508" t="s">
        <v>102</v>
      </c>
      <c r="L508" t="s">
        <v>103</v>
      </c>
      <c r="M508">
        <v>3</v>
      </c>
      <c r="N508" t="s">
        <v>125</v>
      </c>
      <c r="O508">
        <v>37</v>
      </c>
      <c r="P508" t="s">
        <v>364</v>
      </c>
      <c r="Q508" t="s">
        <v>365</v>
      </c>
      <c r="R508" t="s">
        <v>366</v>
      </c>
      <c r="S508" s="19" t="s">
        <v>523</v>
      </c>
      <c r="T508">
        <v>6000</v>
      </c>
      <c r="U508" t="s">
        <v>268</v>
      </c>
      <c r="V508">
        <v>6131</v>
      </c>
      <c r="W508" t="s">
        <v>368</v>
      </c>
      <c r="X508">
        <v>0</v>
      </c>
      <c r="Y508" t="s">
        <v>44</v>
      </c>
      <c r="Z508" s="2">
        <v>9100000</v>
      </c>
      <c r="AA508" s="2"/>
      <c r="AB508" s="2">
        <f t="shared" si="21"/>
        <v>9100000</v>
      </c>
      <c r="AC508">
        <v>0</v>
      </c>
      <c r="AD508">
        <v>0</v>
      </c>
      <c r="AE508">
        <v>0</v>
      </c>
      <c r="AF508">
        <v>0</v>
      </c>
      <c r="AG508">
        <v>0</v>
      </c>
      <c r="AH508">
        <v>0</v>
      </c>
      <c r="AI508" s="2">
        <f t="shared" si="22"/>
        <v>9100000</v>
      </c>
      <c r="AJ508" s="2">
        <f t="shared" si="23"/>
        <v>9100000</v>
      </c>
      <c r="AK508" s="2">
        <v>9100000</v>
      </c>
      <c r="AL508">
        <v>0</v>
      </c>
      <c r="AM508">
        <v>0</v>
      </c>
      <c r="AN508">
        <v>0</v>
      </c>
      <c r="AO508" s="2">
        <v>9100000</v>
      </c>
    </row>
    <row r="509" spans="1:41" hidden="1" x14ac:dyDescent="0.3">
      <c r="A509" t="s">
        <v>45</v>
      </c>
      <c r="B509" t="s">
        <v>46</v>
      </c>
      <c r="C509">
        <v>1</v>
      </c>
      <c r="D509" t="s">
        <v>531</v>
      </c>
      <c r="E509">
        <v>1.3</v>
      </c>
      <c r="F509" t="s">
        <v>534</v>
      </c>
      <c r="G509" t="s">
        <v>32</v>
      </c>
      <c r="H509" t="s">
        <v>33</v>
      </c>
      <c r="I509" t="s">
        <v>362</v>
      </c>
      <c r="J509" t="s">
        <v>363</v>
      </c>
      <c r="K509" t="s">
        <v>102</v>
      </c>
      <c r="L509" t="s">
        <v>103</v>
      </c>
      <c r="M509">
        <v>3</v>
      </c>
      <c r="N509" t="s">
        <v>125</v>
      </c>
      <c r="O509">
        <v>37</v>
      </c>
      <c r="P509" t="s">
        <v>364</v>
      </c>
      <c r="Q509" t="s">
        <v>365</v>
      </c>
      <c r="R509" t="s">
        <v>366</v>
      </c>
      <c r="S509" s="19" t="s">
        <v>523</v>
      </c>
      <c r="T509">
        <v>6000</v>
      </c>
      <c r="U509" t="s">
        <v>268</v>
      </c>
      <c r="V509">
        <v>6151</v>
      </c>
      <c r="W509" t="s">
        <v>371</v>
      </c>
      <c r="X509">
        <v>0</v>
      </c>
      <c r="Y509" t="s">
        <v>44</v>
      </c>
      <c r="Z509" s="2">
        <v>55932702.420000002</v>
      </c>
      <c r="AA509" s="2"/>
      <c r="AB509" s="2">
        <f t="shared" si="21"/>
        <v>55932702.420000002</v>
      </c>
      <c r="AC509" s="2">
        <v>21369154.550000001</v>
      </c>
      <c r="AD509" s="2">
        <v>19797712.760000002</v>
      </c>
      <c r="AE509" s="2">
        <v>19797712.760000002</v>
      </c>
      <c r="AF509" s="2">
        <v>19271793.460000001</v>
      </c>
      <c r="AG509" s="2">
        <v>18774511.850000001</v>
      </c>
      <c r="AH509" s="2">
        <v>18774511.850000001</v>
      </c>
      <c r="AI509" s="2">
        <f t="shared" si="22"/>
        <v>36134989.659999996</v>
      </c>
      <c r="AJ509" s="2">
        <f t="shared" si="23"/>
        <v>36134989.659999996</v>
      </c>
      <c r="AK509" s="2">
        <v>40932702.420000002</v>
      </c>
      <c r="AL509" s="2">
        <v>88630845.450000003</v>
      </c>
      <c r="AM509">
        <v>0</v>
      </c>
      <c r="AN509" s="2">
        <v>95000000</v>
      </c>
      <c r="AO509" s="2">
        <v>34563547.869999997</v>
      </c>
    </row>
    <row r="510" spans="1:41" hidden="1" x14ac:dyDescent="0.3">
      <c r="A510" t="s">
        <v>45</v>
      </c>
      <c r="B510" t="s">
        <v>46</v>
      </c>
      <c r="C510">
        <v>1</v>
      </c>
      <c r="D510" t="s">
        <v>531</v>
      </c>
      <c r="E510">
        <v>1.3</v>
      </c>
      <c r="F510" t="s">
        <v>534</v>
      </c>
      <c r="G510" t="s">
        <v>32</v>
      </c>
      <c r="H510" t="s">
        <v>33</v>
      </c>
      <c r="I510" t="s">
        <v>362</v>
      </c>
      <c r="J510" t="s">
        <v>363</v>
      </c>
      <c r="K510" t="s">
        <v>102</v>
      </c>
      <c r="L510" t="s">
        <v>103</v>
      </c>
      <c r="M510">
        <v>3</v>
      </c>
      <c r="N510" t="s">
        <v>125</v>
      </c>
      <c r="O510">
        <v>37</v>
      </c>
      <c r="P510" t="s">
        <v>364</v>
      </c>
      <c r="Q510" t="s">
        <v>365</v>
      </c>
      <c r="R510" t="s">
        <v>366</v>
      </c>
      <c r="S510" s="19" t="s">
        <v>523</v>
      </c>
      <c r="T510">
        <v>6000</v>
      </c>
      <c r="U510" t="s">
        <v>268</v>
      </c>
      <c r="V510">
        <v>6151</v>
      </c>
      <c r="W510" t="s">
        <v>371</v>
      </c>
      <c r="X510">
        <v>33</v>
      </c>
      <c r="Y510" t="s">
        <v>370</v>
      </c>
      <c r="Z510" s="2">
        <v>34265600</v>
      </c>
      <c r="AA510" s="2"/>
      <c r="AB510" s="2">
        <f t="shared" si="21"/>
        <v>34265600</v>
      </c>
      <c r="AC510">
        <v>0</v>
      </c>
      <c r="AD510" s="2">
        <v>12029931.16</v>
      </c>
      <c r="AE510" s="2">
        <v>12029931.16</v>
      </c>
      <c r="AF510" s="2">
        <v>6235997.4900000002</v>
      </c>
      <c r="AG510" s="2">
        <v>2483114.4300000002</v>
      </c>
      <c r="AH510" s="2">
        <v>2483114.4300000002</v>
      </c>
      <c r="AI510" s="2">
        <f t="shared" si="22"/>
        <v>22235668.84</v>
      </c>
      <c r="AJ510" s="2">
        <f t="shared" si="23"/>
        <v>22235668.84</v>
      </c>
      <c r="AK510">
        <v>0</v>
      </c>
      <c r="AL510" s="2">
        <v>34265600</v>
      </c>
      <c r="AM510">
        <v>0</v>
      </c>
      <c r="AN510">
        <v>0</v>
      </c>
      <c r="AO510" s="2">
        <v>34265600</v>
      </c>
    </row>
    <row r="511" spans="1:41" hidden="1" x14ac:dyDescent="0.3">
      <c r="A511" t="s">
        <v>45</v>
      </c>
      <c r="B511" t="s">
        <v>46</v>
      </c>
      <c r="C511">
        <v>1</v>
      </c>
      <c r="D511" t="s">
        <v>531</v>
      </c>
      <c r="E511">
        <v>1.3</v>
      </c>
      <c r="F511" t="s">
        <v>534</v>
      </c>
      <c r="G511" t="s">
        <v>32</v>
      </c>
      <c r="H511" t="s">
        <v>33</v>
      </c>
      <c r="I511" t="s">
        <v>362</v>
      </c>
      <c r="J511" t="s">
        <v>363</v>
      </c>
      <c r="K511" t="s">
        <v>102</v>
      </c>
      <c r="L511" t="s">
        <v>103</v>
      </c>
      <c r="M511">
        <v>3</v>
      </c>
      <c r="N511" t="s">
        <v>125</v>
      </c>
      <c r="O511">
        <v>37</v>
      </c>
      <c r="P511" t="s">
        <v>364</v>
      </c>
      <c r="Q511" t="s">
        <v>365</v>
      </c>
      <c r="R511" t="s">
        <v>366</v>
      </c>
      <c r="S511" s="19" t="s">
        <v>523</v>
      </c>
      <c r="T511">
        <v>6000</v>
      </c>
      <c r="U511" t="s">
        <v>268</v>
      </c>
      <c r="V511">
        <v>6151</v>
      </c>
      <c r="W511" t="s">
        <v>371</v>
      </c>
      <c r="X511">
        <v>42</v>
      </c>
      <c r="Y511" t="s">
        <v>275</v>
      </c>
      <c r="Z511" s="2">
        <v>0</v>
      </c>
      <c r="AA511" s="3">
        <v>47143707.329999998</v>
      </c>
      <c r="AB511" s="2">
        <f t="shared" si="21"/>
        <v>47143707.329999998</v>
      </c>
      <c r="AD511" s="2"/>
      <c r="AE511" s="2"/>
      <c r="AF511" s="2"/>
      <c r="AG511" s="2"/>
      <c r="AH511" s="2"/>
      <c r="AI511" s="2"/>
      <c r="AJ511" s="2"/>
      <c r="AL511" s="2"/>
      <c r="AO511" s="2"/>
    </row>
    <row r="512" spans="1:41" hidden="1" x14ac:dyDescent="0.3">
      <c r="A512" t="s">
        <v>45</v>
      </c>
      <c r="B512" t="s">
        <v>46</v>
      </c>
      <c r="C512">
        <v>1</v>
      </c>
      <c r="D512" t="s">
        <v>531</v>
      </c>
      <c r="E512">
        <v>1.3</v>
      </c>
      <c r="F512" t="s">
        <v>534</v>
      </c>
      <c r="G512" t="s">
        <v>32</v>
      </c>
      <c r="H512" t="s">
        <v>33</v>
      </c>
      <c r="I512" t="s">
        <v>362</v>
      </c>
      <c r="J512" t="s">
        <v>363</v>
      </c>
      <c r="K512" t="s">
        <v>102</v>
      </c>
      <c r="L512" t="s">
        <v>103</v>
      </c>
      <c r="M512">
        <v>3</v>
      </c>
      <c r="N512" t="s">
        <v>125</v>
      </c>
      <c r="O512">
        <v>37</v>
      </c>
      <c r="P512" t="s">
        <v>364</v>
      </c>
      <c r="Q512" t="s">
        <v>365</v>
      </c>
      <c r="R512" t="s">
        <v>366</v>
      </c>
      <c r="S512" s="19" t="s">
        <v>523</v>
      </c>
      <c r="T512">
        <v>6000</v>
      </c>
      <c r="U512" t="s">
        <v>268</v>
      </c>
      <c r="V512">
        <v>6151</v>
      </c>
      <c r="W512" t="s">
        <v>371</v>
      </c>
      <c r="X512">
        <v>41</v>
      </c>
      <c r="Y512" t="s">
        <v>44</v>
      </c>
      <c r="Z512" s="2">
        <v>80000000</v>
      </c>
      <c r="AA512" s="2">
        <v>24800000</v>
      </c>
      <c r="AB512" s="2">
        <f t="shared" si="21"/>
        <v>104800000</v>
      </c>
      <c r="AC512">
        <v>0</v>
      </c>
      <c r="AD512">
        <v>0</v>
      </c>
      <c r="AE512">
        <v>0</v>
      </c>
      <c r="AF512">
        <v>0</v>
      </c>
      <c r="AG512">
        <v>0</v>
      </c>
      <c r="AH512">
        <v>0</v>
      </c>
      <c r="AI512" s="2">
        <f t="shared" ref="AI512:AI520" si="24">Z512-AD512</f>
        <v>80000000</v>
      </c>
      <c r="AJ512" s="2">
        <f t="shared" ref="AJ512:AJ520" si="25">AB512-AE512</f>
        <v>104800000</v>
      </c>
      <c r="AK512">
        <v>0</v>
      </c>
      <c r="AL512" s="2">
        <v>80000000</v>
      </c>
      <c r="AM512">
        <v>0</v>
      </c>
      <c r="AN512">
        <v>0</v>
      </c>
      <c r="AO512" s="2">
        <v>80000000</v>
      </c>
    </row>
    <row r="513" spans="1:41" hidden="1" x14ac:dyDescent="0.3">
      <c r="A513" t="s">
        <v>45</v>
      </c>
      <c r="B513" t="s">
        <v>46</v>
      </c>
      <c r="C513">
        <v>1</v>
      </c>
      <c r="D513" t="s">
        <v>531</v>
      </c>
      <c r="E513">
        <v>1.3</v>
      </c>
      <c r="F513" t="s">
        <v>534</v>
      </c>
      <c r="G513" t="s">
        <v>32</v>
      </c>
      <c r="H513" t="s">
        <v>33</v>
      </c>
      <c r="I513" t="s">
        <v>362</v>
      </c>
      <c r="J513" t="s">
        <v>363</v>
      </c>
      <c r="K513" t="s">
        <v>102</v>
      </c>
      <c r="L513" t="s">
        <v>103</v>
      </c>
      <c r="M513">
        <v>3</v>
      </c>
      <c r="N513" t="s">
        <v>125</v>
      </c>
      <c r="O513">
        <v>38</v>
      </c>
      <c r="P513" t="s">
        <v>372</v>
      </c>
      <c r="Q513" t="s">
        <v>365</v>
      </c>
      <c r="R513" t="s">
        <v>366</v>
      </c>
      <c r="S513" s="19" t="s">
        <v>523</v>
      </c>
      <c r="T513">
        <v>6000</v>
      </c>
      <c r="U513" t="s">
        <v>268</v>
      </c>
      <c r="V513">
        <v>6151</v>
      </c>
      <c r="W513" t="s">
        <v>371</v>
      </c>
      <c r="X513">
        <v>0</v>
      </c>
      <c r="Y513" t="s">
        <v>44</v>
      </c>
      <c r="Z513" s="2">
        <v>21500000</v>
      </c>
      <c r="AA513" s="2"/>
      <c r="AB513" s="2">
        <f t="shared" si="21"/>
        <v>21500000</v>
      </c>
      <c r="AC513" s="2">
        <v>30000000</v>
      </c>
      <c r="AD513" s="2">
        <v>9718972.8499999996</v>
      </c>
      <c r="AE513" s="2">
        <v>9718972.8499999996</v>
      </c>
      <c r="AF513" s="2">
        <v>6950410.0599999996</v>
      </c>
      <c r="AG513" s="2">
        <v>3781466.11</v>
      </c>
      <c r="AH513" s="2">
        <v>3781466.11</v>
      </c>
      <c r="AI513" s="2">
        <f t="shared" si="24"/>
        <v>11781027.15</v>
      </c>
      <c r="AJ513" s="2">
        <f t="shared" si="25"/>
        <v>11781027.15</v>
      </c>
      <c r="AK513">
        <v>0</v>
      </c>
      <c r="AL513">
        <v>0</v>
      </c>
      <c r="AM513">
        <v>0</v>
      </c>
      <c r="AN513" s="2">
        <v>8500000</v>
      </c>
      <c r="AO513" s="2">
        <v>-8500000</v>
      </c>
    </row>
    <row r="514" spans="1:41" hidden="1" x14ac:dyDescent="0.3">
      <c r="A514" t="s">
        <v>459</v>
      </c>
      <c r="B514" t="s">
        <v>460</v>
      </c>
      <c r="C514">
        <v>1</v>
      </c>
      <c r="D514" t="s">
        <v>531</v>
      </c>
      <c r="E514">
        <v>1.3</v>
      </c>
      <c r="F514" t="s">
        <v>534</v>
      </c>
      <c r="G514" t="s">
        <v>32</v>
      </c>
      <c r="H514" t="s">
        <v>33</v>
      </c>
      <c r="I514" t="s">
        <v>362</v>
      </c>
      <c r="J514" t="s">
        <v>363</v>
      </c>
      <c r="K514" t="s">
        <v>102</v>
      </c>
      <c r="L514" t="s">
        <v>103</v>
      </c>
      <c r="M514">
        <v>3</v>
      </c>
      <c r="N514" t="s">
        <v>125</v>
      </c>
      <c r="O514">
        <v>37</v>
      </c>
      <c r="P514" t="s">
        <v>364</v>
      </c>
      <c r="Q514" t="s">
        <v>365</v>
      </c>
      <c r="R514" t="s">
        <v>366</v>
      </c>
      <c r="S514" s="19" t="s">
        <v>523</v>
      </c>
      <c r="T514">
        <v>6000</v>
      </c>
      <c r="U514" t="s">
        <v>268</v>
      </c>
      <c r="V514">
        <v>6151</v>
      </c>
      <c r="W514" t="s">
        <v>371</v>
      </c>
      <c r="X514">
        <v>0</v>
      </c>
      <c r="Y514" t="s">
        <v>44</v>
      </c>
      <c r="Z514" s="2">
        <v>9274794.4000000004</v>
      </c>
      <c r="AA514" s="2"/>
      <c r="AB514" s="2">
        <f t="shared" ref="AB514:AB520" si="26">Z514+AA514</f>
        <v>9274794.4000000004</v>
      </c>
      <c r="AC514" s="2">
        <v>10000000</v>
      </c>
      <c r="AD514" s="2">
        <v>9274794.4000000004</v>
      </c>
      <c r="AE514" s="2">
        <v>9274794.4000000004</v>
      </c>
      <c r="AF514" s="2">
        <v>9267188.0500000007</v>
      </c>
      <c r="AG514" s="2">
        <v>5572880.6299999999</v>
      </c>
      <c r="AH514" s="2">
        <v>5572880.6299999999</v>
      </c>
      <c r="AI514" s="2">
        <f t="shared" si="24"/>
        <v>0</v>
      </c>
      <c r="AJ514" s="2">
        <f t="shared" si="25"/>
        <v>0</v>
      </c>
      <c r="AK514" s="2">
        <v>16500000</v>
      </c>
      <c r="AL514" s="2">
        <v>15707188.42</v>
      </c>
      <c r="AM514">
        <v>0</v>
      </c>
      <c r="AN514" s="2">
        <v>32932394.02</v>
      </c>
      <c r="AO514" s="2">
        <v>-725205.6</v>
      </c>
    </row>
    <row r="515" spans="1:41" hidden="1" x14ac:dyDescent="0.3">
      <c r="A515" t="s">
        <v>489</v>
      </c>
      <c r="B515" t="s">
        <v>490</v>
      </c>
      <c r="C515">
        <v>1</v>
      </c>
      <c r="D515" t="s">
        <v>531</v>
      </c>
      <c r="E515">
        <v>1.3</v>
      </c>
      <c r="F515" t="s">
        <v>534</v>
      </c>
      <c r="G515" t="s">
        <v>32</v>
      </c>
      <c r="H515" t="s">
        <v>33</v>
      </c>
      <c r="I515" t="s">
        <v>362</v>
      </c>
      <c r="J515" t="s">
        <v>363</v>
      </c>
      <c r="K515" t="s">
        <v>102</v>
      </c>
      <c r="L515" t="s">
        <v>103</v>
      </c>
      <c r="M515">
        <v>3</v>
      </c>
      <c r="N515" t="s">
        <v>125</v>
      </c>
      <c r="O515">
        <v>37</v>
      </c>
      <c r="P515" t="s">
        <v>364</v>
      </c>
      <c r="Q515" t="s">
        <v>365</v>
      </c>
      <c r="R515" t="s">
        <v>366</v>
      </c>
      <c r="S515" s="19" t="s">
        <v>523</v>
      </c>
      <c r="T515">
        <v>6000</v>
      </c>
      <c r="U515" t="s">
        <v>268</v>
      </c>
      <c r="V515">
        <v>6151</v>
      </c>
      <c r="W515" t="s">
        <v>371</v>
      </c>
      <c r="X515">
        <v>0</v>
      </c>
      <c r="Y515" t="s">
        <v>44</v>
      </c>
      <c r="Z515">
        <v>0</v>
      </c>
      <c r="AB515" s="2">
        <f t="shared" si="26"/>
        <v>0</v>
      </c>
      <c r="AC515" s="2">
        <v>25000000</v>
      </c>
      <c r="AD515">
        <v>0</v>
      </c>
      <c r="AE515">
        <v>0</v>
      </c>
      <c r="AF515">
        <v>0</v>
      </c>
      <c r="AG515">
        <v>0</v>
      </c>
      <c r="AH515">
        <v>0</v>
      </c>
      <c r="AI515" s="2">
        <f t="shared" si="24"/>
        <v>0</v>
      </c>
      <c r="AJ515" s="2">
        <f t="shared" si="25"/>
        <v>0</v>
      </c>
      <c r="AK515" s="2">
        <v>24436211.5</v>
      </c>
      <c r="AL515">
        <v>0</v>
      </c>
      <c r="AM515">
        <v>0</v>
      </c>
      <c r="AN515" s="2">
        <v>49436211.5</v>
      </c>
      <c r="AO515" s="2">
        <v>-25000000</v>
      </c>
    </row>
    <row r="516" spans="1:41" hidden="1" x14ac:dyDescent="0.3">
      <c r="A516" t="s">
        <v>500</v>
      </c>
      <c r="B516" t="s">
        <v>501</v>
      </c>
      <c r="C516">
        <v>1</v>
      </c>
      <c r="D516" t="s">
        <v>531</v>
      </c>
      <c r="E516">
        <v>1.3</v>
      </c>
      <c r="F516" t="s">
        <v>534</v>
      </c>
      <c r="G516" t="s">
        <v>32</v>
      </c>
      <c r="H516" t="s">
        <v>33</v>
      </c>
      <c r="I516" t="s">
        <v>362</v>
      </c>
      <c r="J516" t="s">
        <v>363</v>
      </c>
      <c r="K516" t="s">
        <v>102</v>
      </c>
      <c r="L516" t="s">
        <v>103</v>
      </c>
      <c r="M516">
        <v>3</v>
      </c>
      <c r="N516" t="s">
        <v>125</v>
      </c>
      <c r="O516">
        <v>37</v>
      </c>
      <c r="P516" t="s">
        <v>364</v>
      </c>
      <c r="Q516" t="s">
        <v>365</v>
      </c>
      <c r="R516" t="s">
        <v>366</v>
      </c>
      <c r="S516" s="19" t="s">
        <v>523</v>
      </c>
      <c r="T516">
        <v>6000</v>
      </c>
      <c r="U516" t="s">
        <v>268</v>
      </c>
      <c r="V516">
        <v>6151</v>
      </c>
      <c r="W516" t="s">
        <v>371</v>
      </c>
      <c r="X516">
        <v>0</v>
      </c>
      <c r="Y516" t="s">
        <v>44</v>
      </c>
      <c r="Z516" s="2">
        <v>300839.18</v>
      </c>
      <c r="AA516" s="2"/>
      <c r="AB516" s="2">
        <f t="shared" si="26"/>
        <v>300839.18</v>
      </c>
      <c r="AC516">
        <v>0</v>
      </c>
      <c r="AD516">
        <v>0</v>
      </c>
      <c r="AE516">
        <v>0</v>
      </c>
      <c r="AF516">
        <v>0</v>
      </c>
      <c r="AG516">
        <v>0</v>
      </c>
      <c r="AH516">
        <v>0</v>
      </c>
      <c r="AI516" s="2">
        <f t="shared" si="24"/>
        <v>300839.18</v>
      </c>
      <c r="AJ516" s="2">
        <f t="shared" si="25"/>
        <v>300839.18</v>
      </c>
      <c r="AK516" s="2">
        <v>300839.18</v>
      </c>
      <c r="AL516">
        <v>0</v>
      </c>
      <c r="AM516">
        <v>0</v>
      </c>
      <c r="AN516">
        <v>0</v>
      </c>
      <c r="AO516" s="2">
        <v>300839.18</v>
      </c>
    </row>
    <row r="517" spans="1:41" hidden="1" x14ac:dyDescent="0.3">
      <c r="A517" t="s">
        <v>45</v>
      </c>
      <c r="B517" t="s">
        <v>46</v>
      </c>
      <c r="C517">
        <v>1</v>
      </c>
      <c r="D517" t="s">
        <v>531</v>
      </c>
      <c r="E517">
        <v>1.3</v>
      </c>
      <c r="F517" t="s">
        <v>534</v>
      </c>
      <c r="G517" t="s">
        <v>32</v>
      </c>
      <c r="H517" t="s">
        <v>33</v>
      </c>
      <c r="I517" t="s">
        <v>34</v>
      </c>
      <c r="J517" t="s">
        <v>35</v>
      </c>
      <c r="K517" t="s">
        <v>36</v>
      </c>
      <c r="L517" t="s">
        <v>37</v>
      </c>
      <c r="M517">
        <v>6</v>
      </c>
      <c r="N517" t="s">
        <v>38</v>
      </c>
      <c r="O517">
        <v>18</v>
      </c>
      <c r="P517" t="s">
        <v>252</v>
      </c>
      <c r="Q517" t="s">
        <v>253</v>
      </c>
      <c r="R517" t="s">
        <v>254</v>
      </c>
      <c r="S517" s="19" t="s">
        <v>523</v>
      </c>
      <c r="T517">
        <v>6000</v>
      </c>
      <c r="U517" t="s">
        <v>268</v>
      </c>
      <c r="V517">
        <v>6321</v>
      </c>
      <c r="W517" t="s">
        <v>269</v>
      </c>
      <c r="X517">
        <v>11</v>
      </c>
      <c r="Y517" t="s">
        <v>270</v>
      </c>
      <c r="Z517" s="2">
        <v>25545390</v>
      </c>
      <c r="AA517" s="2"/>
      <c r="AB517" s="2">
        <f t="shared" si="26"/>
        <v>25545390</v>
      </c>
      <c r="AC517" s="2">
        <v>25108346.399999999</v>
      </c>
      <c r="AD517" s="2">
        <v>19650300</v>
      </c>
      <c r="AE517" s="2">
        <v>19650300</v>
      </c>
      <c r="AF517" s="2">
        <v>19650300</v>
      </c>
      <c r="AG517" s="2">
        <v>17685270</v>
      </c>
      <c r="AH517" s="2">
        <v>17685270</v>
      </c>
      <c r="AI517" s="2">
        <f t="shared" si="24"/>
        <v>5895090</v>
      </c>
      <c r="AJ517" s="2">
        <f t="shared" si="25"/>
        <v>5895090</v>
      </c>
      <c r="AK517">
        <v>0</v>
      </c>
      <c r="AL517" s="2">
        <v>437043.6</v>
      </c>
      <c r="AM517">
        <v>0</v>
      </c>
      <c r="AN517">
        <v>0</v>
      </c>
      <c r="AO517" s="2">
        <v>437043.6</v>
      </c>
    </row>
    <row r="518" spans="1:41" hidden="1" x14ac:dyDescent="0.3">
      <c r="A518" t="s">
        <v>45</v>
      </c>
      <c r="B518" t="s">
        <v>46</v>
      </c>
      <c r="C518">
        <v>1</v>
      </c>
      <c r="D518" t="s">
        <v>531</v>
      </c>
      <c r="E518">
        <v>1.3</v>
      </c>
      <c r="F518" t="s">
        <v>534</v>
      </c>
      <c r="G518" t="s">
        <v>32</v>
      </c>
      <c r="H518" t="s">
        <v>33</v>
      </c>
      <c r="I518" t="s">
        <v>34</v>
      </c>
      <c r="J518" t="s">
        <v>35</v>
      </c>
      <c r="K518" t="s">
        <v>36</v>
      </c>
      <c r="L518" t="s">
        <v>37</v>
      </c>
      <c r="M518">
        <v>6</v>
      </c>
      <c r="N518" t="s">
        <v>38</v>
      </c>
      <c r="O518">
        <v>18</v>
      </c>
      <c r="P518" t="s">
        <v>252</v>
      </c>
      <c r="Q518" t="s">
        <v>253</v>
      </c>
      <c r="R518" t="s">
        <v>254</v>
      </c>
      <c r="S518" s="19" t="s">
        <v>523</v>
      </c>
      <c r="T518">
        <v>6000</v>
      </c>
      <c r="U518" t="s">
        <v>268</v>
      </c>
      <c r="V518">
        <v>6321</v>
      </c>
      <c r="W518" t="s">
        <v>269</v>
      </c>
      <c r="X518">
        <v>12</v>
      </c>
      <c r="Y518" t="s">
        <v>271</v>
      </c>
      <c r="Z518" s="2">
        <v>80000000</v>
      </c>
      <c r="AA518" s="2"/>
      <c r="AB518" s="2">
        <f t="shared" si="26"/>
        <v>80000000</v>
      </c>
      <c r="AC518" s="2">
        <v>70000000</v>
      </c>
      <c r="AD518" s="2">
        <v>51436644.960000001</v>
      </c>
      <c r="AE518" s="2">
        <v>51436644.960000001</v>
      </c>
      <c r="AF518" s="2">
        <v>51436644.960000001</v>
      </c>
      <c r="AG518" s="2">
        <v>51436644.960000001</v>
      </c>
      <c r="AH518" s="2">
        <v>51436644.960000001</v>
      </c>
      <c r="AI518" s="2">
        <f t="shared" si="24"/>
        <v>28563355.039999999</v>
      </c>
      <c r="AJ518" s="2">
        <f t="shared" si="25"/>
        <v>28563355.039999999</v>
      </c>
      <c r="AK518">
        <v>0</v>
      </c>
      <c r="AL518" s="2">
        <v>10000000</v>
      </c>
      <c r="AM518">
        <v>0</v>
      </c>
      <c r="AN518">
        <v>0</v>
      </c>
      <c r="AO518" s="2">
        <v>10000000</v>
      </c>
    </row>
    <row r="519" spans="1:41" hidden="1" x14ac:dyDescent="0.3">
      <c r="A519" t="s">
        <v>451</v>
      </c>
      <c r="B519" t="s">
        <v>452</v>
      </c>
      <c r="C519">
        <v>1</v>
      </c>
      <c r="D519" t="s">
        <v>531</v>
      </c>
      <c r="E519">
        <v>1.3</v>
      </c>
      <c r="F519" t="s">
        <v>534</v>
      </c>
      <c r="G519" t="s">
        <v>32</v>
      </c>
      <c r="H519" t="s">
        <v>33</v>
      </c>
      <c r="I519" t="s">
        <v>34</v>
      </c>
      <c r="J519" t="s">
        <v>35</v>
      </c>
      <c r="K519" t="s">
        <v>36</v>
      </c>
      <c r="L519" t="s">
        <v>37</v>
      </c>
      <c r="M519">
        <v>6</v>
      </c>
      <c r="N519" t="s">
        <v>38</v>
      </c>
      <c r="O519">
        <v>19</v>
      </c>
      <c r="P519" t="s">
        <v>39</v>
      </c>
      <c r="Q519" t="s">
        <v>40</v>
      </c>
      <c r="R519" t="s">
        <v>41</v>
      </c>
      <c r="S519" t="s">
        <v>522</v>
      </c>
      <c r="T519">
        <v>9000</v>
      </c>
      <c r="U519" t="s">
        <v>453</v>
      </c>
      <c r="V519">
        <v>9111</v>
      </c>
      <c r="W519" t="s">
        <v>454</v>
      </c>
      <c r="X519">
        <v>0</v>
      </c>
      <c r="Y519" t="s">
        <v>44</v>
      </c>
      <c r="Z519" s="2">
        <v>43989196.579999998</v>
      </c>
      <c r="AA519" s="2"/>
      <c r="AB519" s="2">
        <f t="shared" si="26"/>
        <v>43989196.579999998</v>
      </c>
      <c r="AC519" s="2">
        <v>43522784.549999997</v>
      </c>
      <c r="AD519" s="2">
        <v>28132764.059999999</v>
      </c>
      <c r="AE519" s="2">
        <v>28132764.059999999</v>
      </c>
      <c r="AF519" s="2">
        <v>28132764.059999999</v>
      </c>
      <c r="AG519" s="2">
        <v>28132764.059999999</v>
      </c>
      <c r="AH519" s="2">
        <v>28132764.059999999</v>
      </c>
      <c r="AI519" s="2">
        <f t="shared" si="24"/>
        <v>15856432.52</v>
      </c>
      <c r="AJ519" s="2">
        <f t="shared" si="25"/>
        <v>15856432.52</v>
      </c>
      <c r="AK519" s="2">
        <v>466412.03</v>
      </c>
      <c r="AL519">
        <v>0</v>
      </c>
      <c r="AM519">
        <v>0</v>
      </c>
      <c r="AN519">
        <v>0</v>
      </c>
      <c r="AO519" s="2">
        <v>466412.03</v>
      </c>
    </row>
    <row r="520" spans="1:41" hidden="1" x14ac:dyDescent="0.3">
      <c r="A520" t="s">
        <v>451</v>
      </c>
      <c r="B520" t="s">
        <v>452</v>
      </c>
      <c r="C520">
        <v>1</v>
      </c>
      <c r="D520" t="s">
        <v>531</v>
      </c>
      <c r="E520">
        <v>1.3</v>
      </c>
      <c r="F520" t="s">
        <v>534</v>
      </c>
      <c r="G520" t="s">
        <v>32</v>
      </c>
      <c r="H520" t="s">
        <v>33</v>
      </c>
      <c r="I520" t="s">
        <v>34</v>
      </c>
      <c r="J520" t="s">
        <v>35</v>
      </c>
      <c r="K520" t="s">
        <v>36</v>
      </c>
      <c r="L520" t="s">
        <v>37</v>
      </c>
      <c r="M520">
        <v>6</v>
      </c>
      <c r="N520" t="s">
        <v>38</v>
      </c>
      <c r="O520">
        <v>19</v>
      </c>
      <c r="P520" t="s">
        <v>39</v>
      </c>
      <c r="Q520" t="s">
        <v>40</v>
      </c>
      <c r="R520" t="s">
        <v>41</v>
      </c>
      <c r="S520" t="s">
        <v>522</v>
      </c>
      <c r="T520">
        <v>9000</v>
      </c>
      <c r="U520" t="s">
        <v>453</v>
      </c>
      <c r="V520">
        <v>9211</v>
      </c>
      <c r="W520" t="s">
        <v>455</v>
      </c>
      <c r="X520">
        <v>0</v>
      </c>
      <c r="Y520" t="s">
        <v>44</v>
      </c>
      <c r="Z520" s="2">
        <v>19300000</v>
      </c>
      <c r="AA520" s="2"/>
      <c r="AB520" s="2">
        <f t="shared" si="26"/>
        <v>19300000</v>
      </c>
      <c r="AC520" s="2">
        <v>26300000</v>
      </c>
      <c r="AD520" s="2">
        <v>11931106.960000001</v>
      </c>
      <c r="AE520" s="2">
        <v>11931106.960000001</v>
      </c>
      <c r="AF520" s="2">
        <v>11931106.960000001</v>
      </c>
      <c r="AG520" s="2">
        <v>11931106.960000001</v>
      </c>
      <c r="AH520" s="2">
        <v>11931106.960000001</v>
      </c>
      <c r="AI520" s="2">
        <f t="shared" si="24"/>
        <v>7368893.0399999991</v>
      </c>
      <c r="AJ520" s="2">
        <f t="shared" si="25"/>
        <v>7368893.0399999991</v>
      </c>
      <c r="AK520">
        <v>0</v>
      </c>
      <c r="AL520">
        <v>0</v>
      </c>
      <c r="AM520">
        <v>0</v>
      </c>
      <c r="AN520" s="2">
        <v>7000000</v>
      </c>
      <c r="AO520" s="2">
        <v>-7000000</v>
      </c>
    </row>
    <row r="521" spans="1:41" hidden="1" x14ac:dyDescent="0.3">
      <c r="Z521" s="2"/>
      <c r="AA521" s="2"/>
      <c r="AB521" s="2"/>
    </row>
    <row r="522" spans="1:41" hidden="1" x14ac:dyDescent="0.3">
      <c r="AE522" s="2"/>
    </row>
    <row r="523" spans="1:41" hidden="1" x14ac:dyDescent="0.3">
      <c r="AA523">
        <v>981350</v>
      </c>
      <c r="AE523" s="2"/>
    </row>
    <row r="524" spans="1:41" hidden="1" x14ac:dyDescent="0.3">
      <c r="AE524" s="2"/>
    </row>
    <row r="530" spans="27:28" x14ac:dyDescent="0.3">
      <c r="AA530">
        <v>20</v>
      </c>
      <c r="AB530">
        <v>20</v>
      </c>
    </row>
    <row r="531" spans="27:28" x14ac:dyDescent="0.3">
      <c r="AA531">
        <v>15</v>
      </c>
      <c r="AB531">
        <v>4.8</v>
      </c>
    </row>
    <row r="532" spans="27:28" x14ac:dyDescent="0.3">
      <c r="AA532">
        <v>15</v>
      </c>
    </row>
    <row r="533" spans="27:28" x14ac:dyDescent="0.3">
      <c r="AA533">
        <v>10</v>
      </c>
    </row>
    <row r="534" spans="27:28" x14ac:dyDescent="0.3">
      <c r="AA534">
        <f>SUBTOTAL(9,AA530:AA533)</f>
        <v>60</v>
      </c>
    </row>
  </sheetData>
  <autoFilter ref="A1:AO524" xr:uid="{DB704534-1EB5-4F60-99E5-659B08415643}">
    <filterColumn colId="21">
      <filters>
        <filter val="1321"/>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CB44A-0AAC-404A-B19F-630AD2464BBC}">
  <dimension ref="A3:D30"/>
  <sheetViews>
    <sheetView tabSelected="1" workbookViewId="0">
      <selection activeCell="A15" sqref="A4:A27"/>
      <pivotSelection pane="bottomRight" showHeader="1" axis="axisRow" activeRow="14" previousRow="14" click="1" r:id="rId1">
        <pivotArea dataOnly="0" labelOnly="1" fieldPosition="0">
          <references count="1">
            <reference field="1" count="0"/>
          </references>
        </pivotArea>
      </pivotSelection>
    </sheetView>
  </sheetViews>
  <sheetFormatPr baseColWidth="10" defaultRowHeight="14.4" x14ac:dyDescent="0.3"/>
  <cols>
    <col min="1" max="1" width="101" customWidth="1"/>
    <col min="2" max="3" width="16.21875" style="3" bestFit="1" customWidth="1"/>
    <col min="4" max="4" width="16.21875" bestFit="1" customWidth="1"/>
  </cols>
  <sheetData>
    <row r="3" spans="1:3" x14ac:dyDescent="0.3">
      <c r="A3" s="4" t="s">
        <v>519</v>
      </c>
      <c r="B3" s="14" t="s">
        <v>508</v>
      </c>
      <c r="C3"/>
    </row>
    <row r="4" spans="1:3" x14ac:dyDescent="0.3">
      <c r="A4" s="5" t="s">
        <v>480</v>
      </c>
      <c r="B4" s="2">
        <v>167669.15</v>
      </c>
      <c r="C4"/>
    </row>
    <row r="5" spans="1:3" x14ac:dyDescent="0.3">
      <c r="A5" s="5" t="s">
        <v>497</v>
      </c>
      <c r="B5" s="2">
        <v>6997427.8099999996</v>
      </c>
      <c r="C5"/>
    </row>
    <row r="6" spans="1:3" x14ac:dyDescent="0.3">
      <c r="A6" s="5" t="s">
        <v>31</v>
      </c>
      <c r="B6" s="2">
        <v>2676.88</v>
      </c>
      <c r="C6"/>
    </row>
    <row r="7" spans="1:3" x14ac:dyDescent="0.3">
      <c r="A7" s="5" t="s">
        <v>466</v>
      </c>
      <c r="B7" s="2">
        <v>1770.05</v>
      </c>
      <c r="C7"/>
    </row>
    <row r="8" spans="1:3" x14ac:dyDescent="0.3">
      <c r="A8" s="5" t="s">
        <v>470</v>
      </c>
      <c r="B8" s="2">
        <v>1135715.3</v>
      </c>
      <c r="C8"/>
    </row>
    <row r="9" spans="1:3" x14ac:dyDescent="0.3">
      <c r="A9" s="5" t="s">
        <v>476</v>
      </c>
      <c r="B9" s="2">
        <v>2224784.9500000002</v>
      </c>
      <c r="C9"/>
    </row>
    <row r="10" spans="1:3" x14ac:dyDescent="0.3">
      <c r="A10" s="5" t="s">
        <v>490</v>
      </c>
      <c r="B10" s="2">
        <v>113311689</v>
      </c>
      <c r="C10"/>
    </row>
    <row r="11" spans="1:3" x14ac:dyDescent="0.3">
      <c r="A11" s="5" t="s">
        <v>484</v>
      </c>
      <c r="B11" s="2">
        <v>921278.58</v>
      </c>
      <c r="C11"/>
    </row>
    <row r="12" spans="1:3" x14ac:dyDescent="0.3">
      <c r="A12" s="5" t="s">
        <v>460</v>
      </c>
      <c r="B12" s="2">
        <v>670471757</v>
      </c>
      <c r="C12"/>
    </row>
    <row r="13" spans="1:3" x14ac:dyDescent="0.3">
      <c r="A13" s="5" t="s">
        <v>474</v>
      </c>
      <c r="B13" s="2">
        <v>104076.75</v>
      </c>
      <c r="C13"/>
    </row>
    <row r="14" spans="1:3" x14ac:dyDescent="0.3">
      <c r="A14" s="5" t="s">
        <v>493</v>
      </c>
      <c r="B14" s="2">
        <v>21000000</v>
      </c>
      <c r="C14"/>
    </row>
    <row r="15" spans="1:3" x14ac:dyDescent="0.3">
      <c r="A15" s="5" t="s">
        <v>482</v>
      </c>
      <c r="B15" s="2">
        <v>7445.91</v>
      </c>
      <c r="C15"/>
    </row>
    <row r="16" spans="1:3" x14ac:dyDescent="0.3">
      <c r="A16" s="5" t="s">
        <v>478</v>
      </c>
      <c r="B16" s="2">
        <v>222186258.78999999</v>
      </c>
      <c r="C16"/>
    </row>
    <row r="17" spans="1:4" x14ac:dyDescent="0.3">
      <c r="A17" s="5" t="s">
        <v>452</v>
      </c>
      <c r="B17" s="2">
        <v>1192207706.0599999</v>
      </c>
      <c r="C17"/>
    </row>
    <row r="18" spans="1:4" x14ac:dyDescent="0.3">
      <c r="A18" s="5" t="s">
        <v>468</v>
      </c>
      <c r="B18" s="2">
        <v>981350</v>
      </c>
      <c r="C18"/>
    </row>
    <row r="19" spans="1:4" x14ac:dyDescent="0.3">
      <c r="A19" s="5" t="s">
        <v>499</v>
      </c>
      <c r="B19" s="2">
        <v>9100000</v>
      </c>
      <c r="C19"/>
    </row>
    <row r="20" spans="1:4" x14ac:dyDescent="0.3">
      <c r="A20" s="5" t="s">
        <v>495</v>
      </c>
      <c r="B20" s="2">
        <v>9100000</v>
      </c>
      <c r="C20"/>
    </row>
    <row r="21" spans="1:4" x14ac:dyDescent="0.3">
      <c r="A21" s="5" t="s">
        <v>486</v>
      </c>
      <c r="B21" s="2">
        <v>38913</v>
      </c>
      <c r="C21"/>
    </row>
    <row r="22" spans="1:4" x14ac:dyDescent="0.3">
      <c r="A22" s="5" t="s">
        <v>464</v>
      </c>
      <c r="B22" s="2">
        <v>595000</v>
      </c>
      <c r="C22"/>
    </row>
    <row r="23" spans="1:4" x14ac:dyDescent="0.3">
      <c r="A23" s="5" t="s">
        <v>488</v>
      </c>
      <c r="B23" s="2">
        <v>53832695.100000001</v>
      </c>
      <c r="C23"/>
    </row>
    <row r="24" spans="1:4" x14ac:dyDescent="0.3">
      <c r="A24" s="5" t="s">
        <v>46</v>
      </c>
      <c r="B24" s="2">
        <v>2539585173.6700006</v>
      </c>
      <c r="C24"/>
    </row>
    <row r="25" spans="1:4" x14ac:dyDescent="0.3">
      <c r="A25" s="5" t="s">
        <v>501</v>
      </c>
      <c r="B25" s="2">
        <v>300839.18</v>
      </c>
      <c r="C25"/>
    </row>
    <row r="26" spans="1:4" x14ac:dyDescent="0.3">
      <c r="A26" s="5" t="s">
        <v>472</v>
      </c>
      <c r="B26" s="2">
        <v>1000247.19</v>
      </c>
      <c r="C26"/>
    </row>
    <row r="27" spans="1:4" x14ac:dyDescent="0.3">
      <c r="A27" s="5" t="s">
        <v>457</v>
      </c>
      <c r="B27" s="2">
        <v>22000000</v>
      </c>
      <c r="C27"/>
    </row>
    <row r="28" spans="1:4" x14ac:dyDescent="0.3">
      <c r="A28" s="5" t="s">
        <v>503</v>
      </c>
      <c r="B28" s="2">
        <v>4867274474.3699999</v>
      </c>
      <c r="C28"/>
    </row>
    <row r="30" spans="1:4" x14ac:dyDescent="0.3">
      <c r="D30" s="2"/>
    </row>
  </sheetData>
  <pageMargins left="0.70866141732283472" right="0.70866141732283472" top="0.74803149606299213" bottom="0.74803149606299213" header="0.31496062992125984" footer="0.31496062992125984"/>
  <pageSetup paperSize="9" orientation="landscape" r:id="rId2"/>
  <headerFooter>
    <oddHeader>&amp;CMUNICIPIO DE TLAJOMULCO DE ZUÑIGA, JALISCO 
3ERA MODIFICACIÓN PRESUPUESTAL 2024
FUENTE DE FINANCIAMIENTO</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8832F-E8AB-4BAD-9A47-A53B757D83D0}">
  <dimension ref="B3:F12"/>
  <sheetViews>
    <sheetView view="pageLayout" zoomScaleNormal="100" workbookViewId="0">
      <selection activeCell="D15" sqref="D15"/>
    </sheetView>
  </sheetViews>
  <sheetFormatPr baseColWidth="10" defaultRowHeight="14.4" x14ac:dyDescent="0.3"/>
  <cols>
    <col min="1" max="1" width="3.5546875" customWidth="1"/>
    <col min="2" max="2" width="8" customWidth="1"/>
    <col min="3" max="3" width="22.21875" customWidth="1"/>
    <col min="4" max="4" width="30.21875" style="3" bestFit="1" customWidth="1"/>
    <col min="5" max="5" width="28.6640625" bestFit="1" customWidth="1"/>
    <col min="6" max="6" width="16.6640625" bestFit="1" customWidth="1"/>
  </cols>
  <sheetData>
    <row r="3" spans="2:6" x14ac:dyDescent="0.3">
      <c r="B3" s="4" t="s">
        <v>518</v>
      </c>
      <c r="C3" s="4" t="s">
        <v>517</v>
      </c>
      <c r="D3" t="s">
        <v>1051</v>
      </c>
      <c r="E3" t="s">
        <v>1047</v>
      </c>
      <c r="F3" t="s">
        <v>508</v>
      </c>
    </row>
    <row r="4" spans="2:6" x14ac:dyDescent="0.3">
      <c r="B4">
        <v>1000</v>
      </c>
      <c r="C4" t="s">
        <v>328</v>
      </c>
      <c r="D4" s="3">
        <v>1473565234</v>
      </c>
      <c r="E4" s="3"/>
      <c r="F4" s="3">
        <v>1473565234</v>
      </c>
    </row>
    <row r="5" spans="2:6" x14ac:dyDescent="0.3">
      <c r="B5">
        <v>2000</v>
      </c>
      <c r="C5" t="s">
        <v>57</v>
      </c>
      <c r="D5" s="3">
        <v>209195499.90000004</v>
      </c>
      <c r="E5" s="3">
        <v>33000</v>
      </c>
      <c r="F5" s="3">
        <v>209228499.90000004</v>
      </c>
    </row>
    <row r="6" spans="2:6" x14ac:dyDescent="0.3">
      <c r="B6">
        <v>3000</v>
      </c>
      <c r="C6" t="s">
        <v>42</v>
      </c>
      <c r="D6" s="3">
        <v>1619903692.5600004</v>
      </c>
      <c r="E6" s="3">
        <v>1008350</v>
      </c>
      <c r="F6" s="3">
        <v>1620912042.5600004</v>
      </c>
    </row>
    <row r="7" spans="2:6" x14ac:dyDescent="0.3">
      <c r="B7">
        <v>4000</v>
      </c>
      <c r="C7" t="s">
        <v>85</v>
      </c>
      <c r="D7" s="3">
        <v>273165257.25999999</v>
      </c>
      <c r="E7" s="3"/>
      <c r="F7" s="3">
        <v>273165257.25999999</v>
      </c>
    </row>
    <row r="8" spans="2:6" x14ac:dyDescent="0.3">
      <c r="B8">
        <v>5000</v>
      </c>
      <c r="C8" t="s">
        <v>67</v>
      </c>
      <c r="D8" s="3">
        <v>175067856.70999998</v>
      </c>
      <c r="E8" s="3">
        <v>7148767.04</v>
      </c>
      <c r="F8" s="3">
        <v>182216623.75</v>
      </c>
    </row>
    <row r="9" spans="2:6" x14ac:dyDescent="0.3">
      <c r="B9">
        <v>6000</v>
      </c>
      <c r="C9" t="s">
        <v>268</v>
      </c>
      <c r="D9" s="3">
        <v>912305262.98999989</v>
      </c>
      <c r="E9" s="3">
        <v>132592357.33</v>
      </c>
      <c r="F9" s="3">
        <v>1044897620.3199999</v>
      </c>
    </row>
    <row r="10" spans="2:6" x14ac:dyDescent="0.3">
      <c r="B10">
        <v>9000</v>
      </c>
      <c r="C10" t="s">
        <v>453</v>
      </c>
      <c r="D10" s="3">
        <v>63289196.579999998</v>
      </c>
      <c r="E10" s="3"/>
      <c r="F10" s="3">
        <v>63289196.579999998</v>
      </c>
    </row>
    <row r="11" spans="2:6" x14ac:dyDescent="0.3">
      <c r="B11" t="s">
        <v>503</v>
      </c>
      <c r="D11" s="3">
        <v>4726492000</v>
      </c>
      <c r="E11" s="3">
        <v>140782474.37</v>
      </c>
      <c r="F11" s="3">
        <v>4867274474.3699999</v>
      </c>
    </row>
    <row r="12" spans="2:6" x14ac:dyDescent="0.3">
      <c r="E12" s="3"/>
      <c r="F12" s="3"/>
    </row>
  </sheetData>
  <pageMargins left="0.70866141732283472" right="0.70866141732283472" top="0.74803149606299213" bottom="0.74803149606299213" header="0.31496062992125984" footer="0.31496062992125984"/>
  <pageSetup paperSize="9" orientation="landscape" r:id="rId2"/>
  <headerFooter>
    <oddHeader>&amp;CMUNICIPIO DE TLAJOMULCO DE ZUÑIGA, JALISCO 
3ERA MODIFICACIÓN PRESUPUESTAL 2024
CLASIFICACION POR CAPITULO DEL GASTO</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2565D-388B-40D7-8EBB-122F8ADF43D9}">
  <dimension ref="B3:C21"/>
  <sheetViews>
    <sheetView view="pageLayout" zoomScaleNormal="100" workbookViewId="0">
      <selection activeCell="B12" sqref="B12"/>
    </sheetView>
  </sheetViews>
  <sheetFormatPr baseColWidth="10" defaultRowHeight="14.4" x14ac:dyDescent="0.3"/>
  <cols>
    <col min="2" max="2" width="74.5546875" bestFit="1" customWidth="1"/>
    <col min="3" max="3" width="16.21875" bestFit="1" customWidth="1"/>
    <col min="4" max="5" width="16.33203125" bestFit="1" customWidth="1"/>
  </cols>
  <sheetData>
    <row r="3" spans="2:3" x14ac:dyDescent="0.3">
      <c r="B3" s="4" t="s">
        <v>5</v>
      </c>
      <c r="C3" s="14" t="s">
        <v>508</v>
      </c>
    </row>
    <row r="4" spans="2:3" x14ac:dyDescent="0.3">
      <c r="B4" t="s">
        <v>434</v>
      </c>
      <c r="C4" s="2">
        <v>13523208.92</v>
      </c>
    </row>
    <row r="5" spans="2:3" x14ac:dyDescent="0.3">
      <c r="B5" t="s">
        <v>223</v>
      </c>
      <c r="C5" s="2">
        <v>12213477.390000001</v>
      </c>
    </row>
    <row r="6" spans="2:3" x14ac:dyDescent="0.3">
      <c r="B6" t="s">
        <v>448</v>
      </c>
      <c r="C6" s="2">
        <v>17127649.879999999</v>
      </c>
    </row>
    <row r="7" spans="2:3" x14ac:dyDescent="0.3">
      <c r="B7" t="s">
        <v>197</v>
      </c>
      <c r="C7" s="2">
        <v>114758210</v>
      </c>
    </row>
    <row r="8" spans="2:3" x14ac:dyDescent="0.3">
      <c r="B8" t="s">
        <v>352</v>
      </c>
      <c r="C8" s="2">
        <v>13618640</v>
      </c>
    </row>
    <row r="9" spans="2:3" x14ac:dyDescent="0.3">
      <c r="B9" t="s">
        <v>212</v>
      </c>
      <c r="C9" s="2">
        <v>6424557.8399999999</v>
      </c>
    </row>
    <row r="10" spans="2:3" x14ac:dyDescent="0.3">
      <c r="B10" t="s">
        <v>145</v>
      </c>
      <c r="C10" s="2">
        <v>132378444.78</v>
      </c>
    </row>
    <row r="11" spans="2:3" x14ac:dyDescent="0.3">
      <c r="B11" t="s">
        <v>103</v>
      </c>
      <c r="C11" s="2">
        <v>2029970411.7</v>
      </c>
    </row>
    <row r="12" spans="2:3" x14ac:dyDescent="0.3">
      <c r="B12" t="s">
        <v>191</v>
      </c>
      <c r="C12" s="2">
        <v>14778438.16</v>
      </c>
    </row>
    <row r="13" spans="2:3" x14ac:dyDescent="0.3">
      <c r="B13" t="s">
        <v>429</v>
      </c>
      <c r="C13" s="2">
        <v>6135546.4699999997</v>
      </c>
    </row>
    <row r="14" spans="2:3" x14ac:dyDescent="0.3">
      <c r="B14" t="s">
        <v>137</v>
      </c>
      <c r="C14" s="2">
        <v>1866510577.2399998</v>
      </c>
    </row>
    <row r="15" spans="2:3" x14ac:dyDescent="0.3">
      <c r="B15" t="s">
        <v>288</v>
      </c>
      <c r="C15" s="2">
        <v>97284961.13000001</v>
      </c>
    </row>
    <row r="16" spans="2:3" x14ac:dyDescent="0.3">
      <c r="B16" t="s">
        <v>79</v>
      </c>
      <c r="C16" s="2">
        <v>103107087.30000001</v>
      </c>
    </row>
    <row r="17" spans="2:3" x14ac:dyDescent="0.3">
      <c r="B17" t="s">
        <v>243</v>
      </c>
      <c r="C17" s="2">
        <v>2585000</v>
      </c>
    </row>
    <row r="18" spans="2:3" x14ac:dyDescent="0.3">
      <c r="B18" t="s">
        <v>441</v>
      </c>
      <c r="C18" s="2">
        <v>68471532.379999995</v>
      </c>
    </row>
    <row r="19" spans="2:3" x14ac:dyDescent="0.3">
      <c r="B19" t="s">
        <v>37</v>
      </c>
      <c r="C19" s="2">
        <v>364406731.18000001</v>
      </c>
    </row>
    <row r="20" spans="2:3" x14ac:dyDescent="0.3">
      <c r="B20" t="s">
        <v>52</v>
      </c>
      <c r="C20" s="2">
        <v>3980000</v>
      </c>
    </row>
    <row r="21" spans="2:3" x14ac:dyDescent="0.3">
      <c r="B21" t="s">
        <v>503</v>
      </c>
      <c r="C21" s="2">
        <v>4867274474.3699999</v>
      </c>
    </row>
  </sheetData>
  <pageMargins left="0.70866141732283472" right="0.70866141732283472" top="0.74803149606299213" bottom="0.74803149606299213" header="0.31496062992125984" footer="0.31496062992125984"/>
  <pageSetup paperSize="9" orientation="landscape" r:id="rId2"/>
  <headerFooter>
    <oddHeader>&amp;CMUNICIPIO DE TLAJOMULCO DE ZUÑIGA, JALISCO 
3ERA MODIFICACIÓN PRESUPUESTAL 2024
CLASIFICACION ADMINISTRATIVA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D8CBA-80BE-4C6E-98B6-6DBA286F450E}">
  <dimension ref="B1:C67"/>
  <sheetViews>
    <sheetView view="pageLayout" topLeftCell="A61" zoomScaleNormal="100" workbookViewId="0">
      <selection activeCell="B11" sqref="B11"/>
    </sheetView>
  </sheetViews>
  <sheetFormatPr baseColWidth="10" defaultRowHeight="14.4" x14ac:dyDescent="0.3"/>
  <cols>
    <col min="2" max="2" width="84.21875" bestFit="1" customWidth="1"/>
    <col min="3" max="3" width="16.21875" bestFit="1" customWidth="1"/>
    <col min="4" max="5" width="16.33203125" bestFit="1" customWidth="1"/>
  </cols>
  <sheetData>
    <row r="1" spans="2:3" x14ac:dyDescent="0.3">
      <c r="B1" s="4" t="s">
        <v>520</v>
      </c>
      <c r="C1" s="14" t="s">
        <v>508</v>
      </c>
    </row>
    <row r="2" spans="2:3" x14ac:dyDescent="0.3">
      <c r="B2" s="5" t="s">
        <v>53</v>
      </c>
      <c r="C2" s="2">
        <v>10404557.84</v>
      </c>
    </row>
    <row r="3" spans="2:3" x14ac:dyDescent="0.3">
      <c r="B3" s="18" t="s">
        <v>54</v>
      </c>
      <c r="C3" s="2">
        <v>3980000</v>
      </c>
    </row>
    <row r="4" spans="2:3" x14ac:dyDescent="0.3">
      <c r="B4" s="18" t="s">
        <v>213</v>
      </c>
      <c r="C4" s="2">
        <v>6424557.8399999999</v>
      </c>
    </row>
    <row r="5" spans="2:3" x14ac:dyDescent="0.3">
      <c r="B5" s="5" t="s">
        <v>80</v>
      </c>
      <c r="C5" s="2">
        <v>196838603.23000002</v>
      </c>
    </row>
    <row r="6" spans="2:3" x14ac:dyDescent="0.3">
      <c r="B6" s="18" t="s">
        <v>247</v>
      </c>
      <c r="C6" s="2">
        <v>960000</v>
      </c>
    </row>
    <row r="7" spans="2:3" x14ac:dyDescent="0.3">
      <c r="B7" s="18" t="s">
        <v>289</v>
      </c>
      <c r="C7" s="2">
        <v>5152246</v>
      </c>
    </row>
    <row r="8" spans="2:3" x14ac:dyDescent="0.3">
      <c r="B8" s="18" t="s">
        <v>430</v>
      </c>
      <c r="C8" s="2">
        <v>6135546.4699999997</v>
      </c>
    </row>
    <row r="9" spans="2:3" x14ac:dyDescent="0.3">
      <c r="B9" s="18" t="s">
        <v>435</v>
      </c>
      <c r="C9" s="2">
        <v>13523208.92</v>
      </c>
    </row>
    <row r="10" spans="2:3" x14ac:dyDescent="0.3">
      <c r="B10" s="18" t="s">
        <v>244</v>
      </c>
      <c r="C10" s="2">
        <v>2585000</v>
      </c>
    </row>
    <row r="11" spans="2:3" x14ac:dyDescent="0.3">
      <c r="B11" s="18" t="s">
        <v>356</v>
      </c>
      <c r="C11" s="2">
        <v>58392683.100000001</v>
      </c>
    </row>
    <row r="12" spans="2:3" x14ac:dyDescent="0.3">
      <c r="B12" s="18" t="s">
        <v>285</v>
      </c>
      <c r="C12" s="2">
        <v>4250000</v>
      </c>
    </row>
    <row r="13" spans="2:3" x14ac:dyDescent="0.3">
      <c r="B13" s="18" t="s">
        <v>375</v>
      </c>
      <c r="C13" s="2">
        <v>1000000</v>
      </c>
    </row>
    <row r="14" spans="2:3" x14ac:dyDescent="0.3">
      <c r="B14" s="18" t="s">
        <v>81</v>
      </c>
      <c r="C14" s="2">
        <v>5000000</v>
      </c>
    </row>
    <row r="15" spans="2:3" x14ac:dyDescent="0.3">
      <c r="B15" s="18" t="s">
        <v>89</v>
      </c>
      <c r="C15" s="2">
        <v>6084948.2000000002</v>
      </c>
    </row>
    <row r="16" spans="2:3" x14ac:dyDescent="0.3">
      <c r="B16" s="18" t="s">
        <v>192</v>
      </c>
      <c r="C16" s="2">
        <v>14778438.16</v>
      </c>
    </row>
    <row r="17" spans="2:3" x14ac:dyDescent="0.3">
      <c r="B17" s="18" t="s">
        <v>281</v>
      </c>
      <c r="C17" s="2">
        <v>9305000</v>
      </c>
    </row>
    <row r="18" spans="2:3" x14ac:dyDescent="0.3">
      <c r="B18" s="18" t="s">
        <v>442</v>
      </c>
      <c r="C18" s="2">
        <v>68471532.379999995</v>
      </c>
    </row>
    <row r="19" spans="2:3" x14ac:dyDescent="0.3">
      <c r="B19" s="18" t="s">
        <v>99</v>
      </c>
      <c r="C19" s="2">
        <v>1200000</v>
      </c>
    </row>
    <row r="20" spans="2:3" x14ac:dyDescent="0.3">
      <c r="B20" s="5" t="s">
        <v>379</v>
      </c>
      <c r="C20" s="2">
        <v>13333302.449999999</v>
      </c>
    </row>
    <row r="21" spans="2:3" x14ac:dyDescent="0.3">
      <c r="B21" s="18" t="s">
        <v>385</v>
      </c>
      <c r="C21" s="2">
        <v>9833302.4499999993</v>
      </c>
    </row>
    <row r="22" spans="2:3" x14ac:dyDescent="0.3">
      <c r="B22" s="18" t="s">
        <v>421</v>
      </c>
      <c r="C22" s="2">
        <v>100000</v>
      </c>
    </row>
    <row r="23" spans="2:3" x14ac:dyDescent="0.3">
      <c r="B23" s="18" t="s">
        <v>380</v>
      </c>
      <c r="C23" s="2">
        <v>3000000</v>
      </c>
    </row>
    <row r="24" spans="2:3" x14ac:dyDescent="0.3">
      <c r="B24" s="18" t="s">
        <v>384</v>
      </c>
      <c r="C24" s="2">
        <v>400000</v>
      </c>
    </row>
    <row r="25" spans="2:3" x14ac:dyDescent="0.3">
      <c r="B25" s="18" t="s">
        <v>399</v>
      </c>
      <c r="C25" s="2">
        <v>0</v>
      </c>
    </row>
    <row r="26" spans="2:3" x14ac:dyDescent="0.3">
      <c r="B26" s="5" t="s">
        <v>104</v>
      </c>
      <c r="C26" s="2">
        <v>650922311.57999992</v>
      </c>
    </row>
    <row r="27" spans="2:3" x14ac:dyDescent="0.3">
      <c r="B27" s="18" t="s">
        <v>105</v>
      </c>
      <c r="C27" s="2">
        <v>650922311.57999992</v>
      </c>
    </row>
    <row r="28" spans="2:3" x14ac:dyDescent="0.3">
      <c r="B28" s="5" t="s">
        <v>38</v>
      </c>
      <c r="C28" s="2">
        <v>2452412879.9299998</v>
      </c>
    </row>
    <row r="29" spans="2:3" x14ac:dyDescent="0.3">
      <c r="B29" s="18" t="s">
        <v>316</v>
      </c>
      <c r="C29" s="2">
        <v>263553099.99999997</v>
      </c>
    </row>
    <row r="30" spans="2:3" x14ac:dyDescent="0.3">
      <c r="B30" s="18" t="s">
        <v>309</v>
      </c>
      <c r="C30" s="2">
        <v>50919000</v>
      </c>
    </row>
    <row r="31" spans="2:3" x14ac:dyDescent="0.3">
      <c r="B31" s="18" t="s">
        <v>306</v>
      </c>
      <c r="C31" s="2">
        <v>35068126.730000004</v>
      </c>
    </row>
    <row r="32" spans="2:3" x14ac:dyDescent="0.3">
      <c r="B32" s="18" t="s">
        <v>252</v>
      </c>
      <c r="C32" s="2">
        <v>252908538.17000002</v>
      </c>
    </row>
    <row r="33" spans="2:3" x14ac:dyDescent="0.3">
      <c r="B33" s="18" t="s">
        <v>237</v>
      </c>
      <c r="C33" s="2">
        <v>48725635.25</v>
      </c>
    </row>
    <row r="34" spans="2:3" x14ac:dyDescent="0.3">
      <c r="B34" s="18" t="s">
        <v>138</v>
      </c>
      <c r="C34" s="2">
        <v>13169097.48</v>
      </c>
    </row>
    <row r="35" spans="2:3" x14ac:dyDescent="0.3">
      <c r="B35" s="18" t="s">
        <v>146</v>
      </c>
      <c r="C35" s="2">
        <v>5899247.3900000006</v>
      </c>
    </row>
    <row r="36" spans="2:3" x14ac:dyDescent="0.3">
      <c r="B36" s="18" t="s">
        <v>359</v>
      </c>
      <c r="C36" s="2">
        <v>3130000</v>
      </c>
    </row>
    <row r="37" spans="2:3" x14ac:dyDescent="0.3">
      <c r="B37" s="18" t="s">
        <v>39</v>
      </c>
      <c r="C37" s="2">
        <v>103971823.00999999</v>
      </c>
    </row>
    <row r="38" spans="2:3" x14ac:dyDescent="0.3">
      <c r="B38" s="18" t="s">
        <v>276</v>
      </c>
      <c r="C38" s="2">
        <v>7526370</v>
      </c>
    </row>
    <row r="39" spans="2:3" x14ac:dyDescent="0.3">
      <c r="B39" s="18" t="s">
        <v>328</v>
      </c>
      <c r="C39" s="2">
        <v>1541062744.51</v>
      </c>
    </row>
    <row r="40" spans="2:3" x14ac:dyDescent="0.3">
      <c r="B40" s="18" t="s">
        <v>166</v>
      </c>
      <c r="C40" s="2">
        <v>126479197.39</v>
      </c>
    </row>
    <row r="41" spans="2:3" x14ac:dyDescent="0.3">
      <c r="B41" s="5" t="s">
        <v>125</v>
      </c>
      <c r="C41" s="2">
        <v>1396247893.6699998</v>
      </c>
    </row>
    <row r="42" spans="2:3" x14ac:dyDescent="0.3">
      <c r="B42" s="18" t="s">
        <v>126</v>
      </c>
      <c r="C42" s="2">
        <v>3139000</v>
      </c>
    </row>
    <row r="43" spans="2:3" x14ac:dyDescent="0.3">
      <c r="B43" s="18" t="s">
        <v>135</v>
      </c>
      <c r="C43" s="2">
        <v>4772000</v>
      </c>
    </row>
    <row r="44" spans="2:3" x14ac:dyDescent="0.3">
      <c r="B44" s="18" t="s">
        <v>364</v>
      </c>
      <c r="C44" s="2">
        <v>909449453.31999993</v>
      </c>
    </row>
    <row r="45" spans="2:3" x14ac:dyDescent="0.3">
      <c r="B45" s="18" t="s">
        <v>372</v>
      </c>
      <c r="C45" s="2">
        <v>30000000</v>
      </c>
    </row>
    <row r="46" spans="2:3" x14ac:dyDescent="0.3">
      <c r="B46" s="18" t="s">
        <v>174</v>
      </c>
      <c r="C46" s="2">
        <v>232133238.06</v>
      </c>
    </row>
    <row r="47" spans="2:3" x14ac:dyDescent="0.3">
      <c r="B47" s="18" t="s">
        <v>353</v>
      </c>
      <c r="C47" s="2">
        <v>285337.55</v>
      </c>
    </row>
    <row r="48" spans="2:3" x14ac:dyDescent="0.3">
      <c r="B48" s="18" t="s">
        <v>402</v>
      </c>
      <c r="C48" s="2">
        <v>117539634.67000002</v>
      </c>
    </row>
    <row r="49" spans="2:3" x14ac:dyDescent="0.3">
      <c r="B49" s="18" t="s">
        <v>347</v>
      </c>
      <c r="C49" s="2">
        <v>54292548.070000008</v>
      </c>
    </row>
    <row r="50" spans="2:3" x14ac:dyDescent="0.3">
      <c r="B50" s="18" t="s">
        <v>461</v>
      </c>
      <c r="C50" s="2">
        <v>9003456</v>
      </c>
    </row>
    <row r="51" spans="2:3" x14ac:dyDescent="0.3">
      <c r="B51" s="18" t="s">
        <v>179</v>
      </c>
      <c r="C51" s="2">
        <v>35633226</v>
      </c>
    </row>
    <row r="52" spans="2:3" x14ac:dyDescent="0.3">
      <c r="B52" s="5" t="s">
        <v>224</v>
      </c>
      <c r="C52" s="2">
        <v>12213477.390000001</v>
      </c>
    </row>
    <row r="53" spans="2:3" x14ac:dyDescent="0.3">
      <c r="B53" s="18" t="s">
        <v>225</v>
      </c>
      <c r="C53" s="2">
        <v>3162121</v>
      </c>
    </row>
    <row r="54" spans="2:3" x14ac:dyDescent="0.3">
      <c r="B54" s="18" t="s">
        <v>230</v>
      </c>
      <c r="C54" s="2">
        <v>9051356.3900000006</v>
      </c>
    </row>
    <row r="55" spans="2:3" x14ac:dyDescent="0.3">
      <c r="B55" s="5" t="s">
        <v>198</v>
      </c>
      <c r="C55" s="2">
        <v>134901448.28</v>
      </c>
    </row>
    <row r="56" spans="2:3" x14ac:dyDescent="0.3">
      <c r="B56" s="18" t="s">
        <v>449</v>
      </c>
      <c r="C56" s="2">
        <v>17127649.879999999</v>
      </c>
    </row>
    <row r="57" spans="2:3" x14ac:dyDescent="0.3">
      <c r="B57" s="18" t="s">
        <v>414</v>
      </c>
      <c r="C57" s="2">
        <v>4650000</v>
      </c>
    </row>
    <row r="58" spans="2:3" x14ac:dyDescent="0.3">
      <c r="B58" s="18" t="s">
        <v>199</v>
      </c>
      <c r="C58" s="2">
        <v>4000000</v>
      </c>
    </row>
    <row r="59" spans="2:3" x14ac:dyDescent="0.3">
      <c r="B59" s="18" t="s">
        <v>204</v>
      </c>
      <c r="C59" s="2">
        <v>1000000</v>
      </c>
    </row>
    <row r="60" spans="2:3" x14ac:dyDescent="0.3">
      <c r="B60" s="18" t="s">
        <v>298</v>
      </c>
      <c r="C60" s="2">
        <v>200000</v>
      </c>
    </row>
    <row r="61" spans="2:3" x14ac:dyDescent="0.3">
      <c r="B61" s="18" t="s">
        <v>205</v>
      </c>
      <c r="C61" s="2">
        <v>12591310</v>
      </c>
    </row>
    <row r="62" spans="2:3" x14ac:dyDescent="0.3">
      <c r="B62" s="18" t="s">
        <v>209</v>
      </c>
      <c r="C62" s="2">
        <v>72216447.640000001</v>
      </c>
    </row>
    <row r="63" spans="2:3" x14ac:dyDescent="0.3">
      <c r="B63" s="18" t="s">
        <v>407</v>
      </c>
      <c r="C63" s="2">
        <v>2438000</v>
      </c>
    </row>
    <row r="64" spans="2:3" x14ac:dyDescent="0.3">
      <c r="B64" s="18" t="s">
        <v>417</v>
      </c>
      <c r="C64" s="2">
        <v>200000</v>
      </c>
    </row>
    <row r="65" spans="2:3" x14ac:dyDescent="0.3">
      <c r="B65" s="18" t="s">
        <v>301</v>
      </c>
      <c r="C65" s="2">
        <v>2815588.4</v>
      </c>
    </row>
    <row r="66" spans="2:3" x14ac:dyDescent="0.3">
      <c r="B66" s="18" t="s">
        <v>210</v>
      </c>
      <c r="C66" s="2">
        <v>17662452.359999999</v>
      </c>
    </row>
    <row r="67" spans="2:3" x14ac:dyDescent="0.3">
      <c r="B67" s="5" t="s">
        <v>503</v>
      </c>
      <c r="C67" s="2">
        <v>4867274474.3700008</v>
      </c>
    </row>
  </sheetData>
  <pageMargins left="0.70866141732283472" right="0.70866141732283472" top="0.94488188976377963" bottom="0.74803149606299213" header="0.31496062992125984" footer="0.31496062992125984"/>
  <pageSetup paperSize="9" orientation="landscape" r:id="rId2"/>
  <headerFooter>
    <oddHeader>&amp;CMUNICIPIO DE TLAJOMULCO DE ZUÑIGA, JALISCO 
3ERA MODIFICACIÓN PRESUPUESTAL 2024
CLASIFICACION POR PROGRAMA Y PROYECTO</oddHeader>
    <oddFooter>&amp;C&amp;N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00FBF-545E-4448-B566-B82F823862F7}">
  <dimension ref="C3:D7"/>
  <sheetViews>
    <sheetView view="pageLayout" zoomScaleNormal="100" workbookViewId="0">
      <selection activeCell="D5" sqref="D5"/>
    </sheetView>
  </sheetViews>
  <sheetFormatPr baseColWidth="10" defaultRowHeight="14.4" x14ac:dyDescent="0.3"/>
  <cols>
    <col min="3" max="3" width="48.5546875" bestFit="1" customWidth="1"/>
    <col min="4" max="4" width="16.21875" bestFit="1" customWidth="1"/>
    <col min="5" max="6" width="16.33203125" bestFit="1" customWidth="1"/>
  </cols>
  <sheetData>
    <row r="3" spans="3:4" x14ac:dyDescent="0.3">
      <c r="C3" s="4" t="s">
        <v>521</v>
      </c>
      <c r="D3" s="14" t="s">
        <v>508</v>
      </c>
    </row>
    <row r="4" spans="3:4" x14ac:dyDescent="0.3">
      <c r="C4" t="s">
        <v>522</v>
      </c>
      <c r="D4" s="2">
        <v>63289196.579999998</v>
      </c>
    </row>
    <row r="5" spans="3:4" x14ac:dyDescent="0.3">
      <c r="C5" t="s">
        <v>523</v>
      </c>
      <c r="D5" s="2">
        <v>1227114244.0700002</v>
      </c>
    </row>
    <row r="6" spans="3:4" x14ac:dyDescent="0.3">
      <c r="C6" t="s">
        <v>524</v>
      </c>
      <c r="D6" s="2">
        <v>3576871033.7199993</v>
      </c>
    </row>
    <row r="7" spans="3:4" x14ac:dyDescent="0.3">
      <c r="C7" t="s">
        <v>503</v>
      </c>
      <c r="D7" s="2">
        <v>4867274474.3699989</v>
      </c>
    </row>
  </sheetData>
  <pageMargins left="0.70866141732283472" right="0.70866141732283472" top="0.74803149606299213" bottom="0.74803149606299213" header="0.31496062992125984" footer="0.31496062992125984"/>
  <pageSetup paperSize="9" orientation="landscape" r:id="rId2"/>
  <headerFooter>
    <oddHeader>&amp;CMUNICIPIO DE TLAJOMULCO DE ZUÑIGA, JALISCO 
3ERA MODIFICACIÓN PRESUPUESTAL 2024
CLASIFICACION POR TIPO DE GASTO</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B06E-85FB-4511-AC04-CB3C4E9C3433}">
  <dimension ref="A3:D37"/>
  <sheetViews>
    <sheetView view="pageLayout" topLeftCell="A26" zoomScaleNormal="100" workbookViewId="0">
      <selection activeCell="F13" sqref="F13"/>
    </sheetView>
  </sheetViews>
  <sheetFormatPr baseColWidth="10" defaultRowHeight="14.4" x14ac:dyDescent="0.3"/>
  <cols>
    <col min="1" max="1" width="21.77734375" customWidth="1"/>
    <col min="2" max="2" width="23.21875" bestFit="1" customWidth="1"/>
    <col min="3" max="3" width="49.5546875" bestFit="1" customWidth="1"/>
    <col min="4" max="5" width="16.21875" bestFit="1" customWidth="1"/>
  </cols>
  <sheetData>
    <row r="3" spans="1:4" x14ac:dyDescent="0.3">
      <c r="A3" s="4" t="s">
        <v>530</v>
      </c>
      <c r="B3" s="4" t="s">
        <v>528</v>
      </c>
      <c r="C3" s="4" t="s">
        <v>3</v>
      </c>
      <c r="D3" s="14" t="s">
        <v>508</v>
      </c>
    </row>
    <row r="4" spans="1:4" x14ac:dyDescent="0.3">
      <c r="A4" t="s">
        <v>533</v>
      </c>
      <c r="D4" s="2">
        <v>145711747.22999999</v>
      </c>
    </row>
    <row r="5" spans="1:4" x14ac:dyDescent="0.3">
      <c r="B5" t="s">
        <v>542</v>
      </c>
      <c r="D5" s="2">
        <v>13233302.449999999</v>
      </c>
    </row>
    <row r="6" spans="1:4" x14ac:dyDescent="0.3">
      <c r="C6" t="s">
        <v>378</v>
      </c>
      <c r="D6" s="2">
        <v>13233302.449999999</v>
      </c>
    </row>
    <row r="7" spans="1:4" x14ac:dyDescent="0.3">
      <c r="B7" t="s">
        <v>543</v>
      </c>
      <c r="D7" s="2">
        <v>132378444.78</v>
      </c>
    </row>
    <row r="8" spans="1:4" x14ac:dyDescent="0.3">
      <c r="C8" t="s">
        <v>143</v>
      </c>
      <c r="D8" s="2">
        <v>132378444.78</v>
      </c>
    </row>
    <row r="9" spans="1:4" x14ac:dyDescent="0.3">
      <c r="B9" t="s">
        <v>420</v>
      </c>
      <c r="D9" s="2">
        <v>100000</v>
      </c>
    </row>
    <row r="10" spans="1:4" x14ac:dyDescent="0.3">
      <c r="C10" t="s">
        <v>420</v>
      </c>
      <c r="D10" s="2">
        <v>100000</v>
      </c>
    </row>
    <row r="11" spans="1:4" x14ac:dyDescent="0.3">
      <c r="A11" t="s">
        <v>532</v>
      </c>
      <c r="D11" s="2">
        <v>1293712502.1599998</v>
      </c>
    </row>
    <row r="12" spans="1:4" x14ac:dyDescent="0.3">
      <c r="B12" t="s">
        <v>540</v>
      </c>
      <c r="D12" s="2">
        <v>4850000</v>
      </c>
    </row>
    <row r="13" spans="1:4" x14ac:dyDescent="0.3">
      <c r="C13" t="s">
        <v>413</v>
      </c>
      <c r="D13" s="2">
        <v>4850000</v>
      </c>
    </row>
    <row r="14" spans="1:4" x14ac:dyDescent="0.3">
      <c r="B14" t="s">
        <v>189</v>
      </c>
      <c r="D14" s="2">
        <v>128673206</v>
      </c>
    </row>
    <row r="15" spans="1:4" x14ac:dyDescent="0.3">
      <c r="C15" t="s">
        <v>189</v>
      </c>
      <c r="D15" s="2">
        <v>128673206</v>
      </c>
    </row>
    <row r="16" spans="1:4" x14ac:dyDescent="0.3">
      <c r="B16" t="s">
        <v>536</v>
      </c>
      <c r="D16" s="2">
        <v>236113238.06</v>
      </c>
    </row>
    <row r="17" spans="1:4" x14ac:dyDescent="0.3">
      <c r="C17" t="s">
        <v>173</v>
      </c>
      <c r="D17" s="2">
        <v>232133238.06</v>
      </c>
    </row>
    <row r="18" spans="1:4" x14ac:dyDescent="0.3">
      <c r="C18" t="s">
        <v>48</v>
      </c>
      <c r="D18" s="2">
        <v>3980000</v>
      </c>
    </row>
    <row r="19" spans="1:4" x14ac:dyDescent="0.3">
      <c r="B19" t="s">
        <v>541</v>
      </c>
      <c r="D19" s="2">
        <v>88130287.769999996</v>
      </c>
    </row>
    <row r="20" spans="1:4" x14ac:dyDescent="0.3">
      <c r="C20" t="s">
        <v>439</v>
      </c>
      <c r="D20" s="2">
        <v>68471532.379999995</v>
      </c>
    </row>
    <row r="21" spans="1:4" x14ac:dyDescent="0.3">
      <c r="C21" t="s">
        <v>427</v>
      </c>
      <c r="D21" s="2">
        <v>19658755.390000001</v>
      </c>
    </row>
    <row r="22" spans="1:4" x14ac:dyDescent="0.3">
      <c r="B22" t="s">
        <v>539</v>
      </c>
      <c r="D22" s="2">
        <v>19565649.879999999</v>
      </c>
    </row>
    <row r="23" spans="1:4" x14ac:dyDescent="0.3">
      <c r="C23" t="s">
        <v>406</v>
      </c>
      <c r="D23" s="2">
        <v>2438000</v>
      </c>
    </row>
    <row r="24" spans="1:4" x14ac:dyDescent="0.3">
      <c r="C24" t="s">
        <v>446</v>
      </c>
      <c r="D24" s="2">
        <v>17127649.879999999</v>
      </c>
    </row>
    <row r="25" spans="1:4" x14ac:dyDescent="0.3">
      <c r="B25" t="s">
        <v>538</v>
      </c>
      <c r="D25" s="2">
        <v>35633226</v>
      </c>
    </row>
    <row r="26" spans="1:4" x14ac:dyDescent="0.3">
      <c r="C26" t="s">
        <v>178</v>
      </c>
      <c r="D26" s="2">
        <v>35633226</v>
      </c>
    </row>
    <row r="27" spans="1:4" x14ac:dyDescent="0.3">
      <c r="B27" t="s">
        <v>537</v>
      </c>
      <c r="D27" s="2">
        <v>780746894.45000005</v>
      </c>
    </row>
    <row r="28" spans="1:4" x14ac:dyDescent="0.3">
      <c r="C28" t="s">
        <v>401</v>
      </c>
      <c r="D28" s="2">
        <v>117539634.67000002</v>
      </c>
    </row>
    <row r="29" spans="1:4" x14ac:dyDescent="0.3">
      <c r="C29" t="s">
        <v>75</v>
      </c>
      <c r="D29" s="2">
        <v>663207259.77999997</v>
      </c>
    </row>
    <row r="30" spans="1:4" x14ac:dyDescent="0.3">
      <c r="A30" t="s">
        <v>531</v>
      </c>
      <c r="D30" s="2">
        <v>3427850224.9799995</v>
      </c>
    </row>
    <row r="31" spans="1:4" x14ac:dyDescent="0.3">
      <c r="B31" t="s">
        <v>535</v>
      </c>
      <c r="D31" s="2">
        <v>91022666.11999999</v>
      </c>
    </row>
    <row r="32" spans="1:4" x14ac:dyDescent="0.3">
      <c r="C32" t="s">
        <v>221</v>
      </c>
      <c r="D32" s="2">
        <v>60939112.639999993</v>
      </c>
    </row>
    <row r="33" spans="1:4" x14ac:dyDescent="0.3">
      <c r="C33" t="s">
        <v>124</v>
      </c>
      <c r="D33" s="2">
        <v>30083553.48</v>
      </c>
    </row>
    <row r="34" spans="1:4" x14ac:dyDescent="0.3">
      <c r="B34" t="s">
        <v>534</v>
      </c>
      <c r="D34" s="2">
        <v>3336827558.8599997</v>
      </c>
    </row>
    <row r="35" spans="1:4" x14ac:dyDescent="0.3">
      <c r="C35" t="s">
        <v>239</v>
      </c>
      <c r="D35" s="2">
        <v>2585000</v>
      </c>
    </row>
    <row r="36" spans="1:4" x14ac:dyDescent="0.3">
      <c r="C36" t="s">
        <v>33</v>
      </c>
      <c r="D36" s="2">
        <v>3334242558.8599997</v>
      </c>
    </row>
    <row r="37" spans="1:4" x14ac:dyDescent="0.3">
      <c r="A37" t="s">
        <v>503</v>
      </c>
      <c r="D37" s="2">
        <v>4867274474.3699999</v>
      </c>
    </row>
  </sheetData>
  <pageMargins left="0.70866141732283472" right="0.70866141732283472" top="0.94488188976377963" bottom="0.82677165354330717" header="0.31496062992125984" footer="0.31496062992125984"/>
  <pageSetup paperSize="9" orientation="landscape" r:id="rId2"/>
  <headerFooter>
    <oddHeader>&amp;CMUNICIPIO DE TLAJOMULCO DE ZUÑIGA, JALISCO 
3ERA MODIFICACIÓN PRESUPUESTAL 2024
CLASIFICACIÓN FUNCIONAL DEL GASTO</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2BFCF-A23C-4EA1-B1A0-01428AA93B39}">
  <dimension ref="A1:C153"/>
  <sheetViews>
    <sheetView view="pageLayout" zoomScaleNormal="100" workbookViewId="0">
      <selection activeCell="C3" sqref="C3"/>
    </sheetView>
  </sheetViews>
  <sheetFormatPr baseColWidth="10" defaultRowHeight="14.4" x14ac:dyDescent="0.3"/>
  <cols>
    <col min="1" max="1" width="7.5546875" style="21" customWidth="1"/>
    <col min="2" max="2" width="61.21875" style="7" bestFit="1" customWidth="1"/>
    <col min="3" max="3" width="13.44140625" style="21" bestFit="1" customWidth="1"/>
    <col min="4" max="4" width="16.33203125" bestFit="1" customWidth="1"/>
  </cols>
  <sheetData>
    <row r="1" spans="1:3" x14ac:dyDescent="0.3">
      <c r="A1" s="70" t="s">
        <v>14</v>
      </c>
      <c r="B1" s="54" t="s">
        <v>15</v>
      </c>
      <c r="C1" s="55" t="s">
        <v>508</v>
      </c>
    </row>
    <row r="2" spans="1:3" x14ac:dyDescent="0.3">
      <c r="A2" s="71">
        <v>1111</v>
      </c>
      <c r="B2" s="69" t="s">
        <v>329</v>
      </c>
      <c r="C2" s="57">
        <v>12975991.18</v>
      </c>
    </row>
    <row r="3" spans="1:3" x14ac:dyDescent="0.3">
      <c r="A3" s="71">
        <v>1131</v>
      </c>
      <c r="B3" s="69" t="s">
        <v>330</v>
      </c>
      <c r="C3" s="57">
        <v>763253356.46000004</v>
      </c>
    </row>
    <row r="4" spans="1:3" x14ac:dyDescent="0.3">
      <c r="A4" s="71">
        <v>1211</v>
      </c>
      <c r="B4" s="69" t="s">
        <v>332</v>
      </c>
      <c r="C4" s="57">
        <v>1200000</v>
      </c>
    </row>
    <row r="5" spans="1:3" x14ac:dyDescent="0.3">
      <c r="A5" s="71">
        <v>1221</v>
      </c>
      <c r="B5" s="69" t="s">
        <v>333</v>
      </c>
      <c r="C5" s="57">
        <v>137883363.11000001</v>
      </c>
    </row>
    <row r="6" spans="1:3" x14ac:dyDescent="0.3">
      <c r="A6" s="71">
        <v>1231</v>
      </c>
      <c r="B6" s="69" t="s">
        <v>335</v>
      </c>
      <c r="C6" s="57">
        <v>26400</v>
      </c>
    </row>
    <row r="7" spans="1:3" x14ac:dyDescent="0.3">
      <c r="A7" s="71">
        <v>1321</v>
      </c>
      <c r="B7" s="69" t="s">
        <v>336</v>
      </c>
      <c r="C7" s="57">
        <v>15777803.050000001</v>
      </c>
    </row>
    <row r="8" spans="1:3" x14ac:dyDescent="0.3">
      <c r="A8" s="71">
        <v>1322</v>
      </c>
      <c r="B8" s="69" t="s">
        <v>337</v>
      </c>
      <c r="C8" s="57">
        <v>124778030.5</v>
      </c>
    </row>
    <row r="9" spans="1:3" x14ac:dyDescent="0.3">
      <c r="A9" s="71">
        <v>1331</v>
      </c>
      <c r="B9" s="69" t="s">
        <v>338</v>
      </c>
      <c r="C9" s="57">
        <v>700000</v>
      </c>
    </row>
    <row r="10" spans="1:3" x14ac:dyDescent="0.3">
      <c r="A10" s="71">
        <v>1341</v>
      </c>
      <c r="B10" s="69" t="s">
        <v>339</v>
      </c>
      <c r="C10" s="57">
        <v>7500000</v>
      </c>
    </row>
    <row r="11" spans="1:3" x14ac:dyDescent="0.3">
      <c r="A11" s="71">
        <v>1411</v>
      </c>
      <c r="B11" s="69" t="s">
        <v>340</v>
      </c>
      <c r="C11" s="57">
        <v>53904109.179999992</v>
      </c>
    </row>
    <row r="12" spans="1:3" x14ac:dyDescent="0.3">
      <c r="A12" s="71">
        <v>1421</v>
      </c>
      <c r="B12" s="69" t="s">
        <v>341</v>
      </c>
      <c r="C12" s="57">
        <v>26952054.59</v>
      </c>
    </row>
    <row r="13" spans="1:3" x14ac:dyDescent="0.3">
      <c r="A13" s="71">
        <v>1431</v>
      </c>
      <c r="B13" s="69" t="s">
        <v>342</v>
      </c>
      <c r="C13" s="57">
        <v>17968036.390000001</v>
      </c>
    </row>
    <row r="14" spans="1:3" x14ac:dyDescent="0.3">
      <c r="A14" s="71">
        <v>1432</v>
      </c>
      <c r="B14" s="69" t="s">
        <v>343</v>
      </c>
      <c r="C14" s="57">
        <v>155220318.43000001</v>
      </c>
    </row>
    <row r="15" spans="1:3" x14ac:dyDescent="0.3">
      <c r="A15" s="71">
        <v>1441</v>
      </c>
      <c r="B15" s="69" t="s">
        <v>344</v>
      </c>
      <c r="C15" s="57">
        <v>13616211</v>
      </c>
    </row>
    <row r="16" spans="1:3" x14ac:dyDescent="0.3">
      <c r="A16" s="71">
        <v>1521</v>
      </c>
      <c r="B16" s="69" t="s">
        <v>345</v>
      </c>
      <c r="C16" s="57">
        <v>5373789</v>
      </c>
    </row>
    <row r="17" spans="1:3" x14ac:dyDescent="0.3">
      <c r="A17" s="71">
        <v>1591</v>
      </c>
      <c r="B17" s="69" t="s">
        <v>346</v>
      </c>
      <c r="C17" s="57">
        <v>114435771.11</v>
      </c>
    </row>
    <row r="18" spans="1:3" x14ac:dyDescent="0.3">
      <c r="A18" s="71">
        <v>1711</v>
      </c>
      <c r="B18" s="69" t="s">
        <v>458</v>
      </c>
      <c r="C18" s="57">
        <v>22000000</v>
      </c>
    </row>
    <row r="19" spans="1:3" x14ac:dyDescent="0.3">
      <c r="A19" s="71">
        <v>2111</v>
      </c>
      <c r="B19" s="69" t="s">
        <v>92</v>
      </c>
      <c r="C19" s="57">
        <v>3616127.18</v>
      </c>
    </row>
    <row r="20" spans="1:3" x14ac:dyDescent="0.3">
      <c r="A20" s="71">
        <v>2121</v>
      </c>
      <c r="B20" s="69" t="s">
        <v>93</v>
      </c>
      <c r="C20" s="57">
        <v>0</v>
      </c>
    </row>
    <row r="21" spans="1:3" x14ac:dyDescent="0.3">
      <c r="A21" s="71">
        <v>2131</v>
      </c>
      <c r="B21" s="69" t="s">
        <v>129</v>
      </c>
      <c r="C21" s="57">
        <v>2000000</v>
      </c>
    </row>
    <row r="22" spans="1:3" ht="24" x14ac:dyDescent="0.3">
      <c r="A22" s="71">
        <v>2141</v>
      </c>
      <c r="B22" s="69" t="s">
        <v>149</v>
      </c>
      <c r="C22" s="57">
        <v>200804.78</v>
      </c>
    </row>
    <row r="23" spans="1:3" x14ac:dyDescent="0.3">
      <c r="A23" s="71">
        <v>2151</v>
      </c>
      <c r="B23" s="69" t="s">
        <v>317</v>
      </c>
      <c r="C23" s="57">
        <v>420</v>
      </c>
    </row>
    <row r="24" spans="1:3" x14ac:dyDescent="0.3">
      <c r="A24" s="71">
        <v>2161</v>
      </c>
      <c r="B24" s="69" t="s">
        <v>94</v>
      </c>
      <c r="C24" s="57">
        <v>3685318.58</v>
      </c>
    </row>
    <row r="25" spans="1:3" x14ac:dyDescent="0.3">
      <c r="A25" s="71">
        <v>2171</v>
      </c>
      <c r="B25" s="69" t="s">
        <v>216</v>
      </c>
      <c r="C25" s="57">
        <v>330000</v>
      </c>
    </row>
    <row r="26" spans="1:3" x14ac:dyDescent="0.3">
      <c r="A26" s="71">
        <v>2181</v>
      </c>
      <c r="B26" s="69" t="s">
        <v>231</v>
      </c>
      <c r="C26" s="57">
        <v>6836370</v>
      </c>
    </row>
    <row r="27" spans="1:3" x14ac:dyDescent="0.3">
      <c r="A27" s="71">
        <v>2211</v>
      </c>
      <c r="B27" s="69" t="s">
        <v>130</v>
      </c>
      <c r="C27" s="57">
        <v>2158210</v>
      </c>
    </row>
    <row r="28" spans="1:3" x14ac:dyDescent="0.3">
      <c r="A28" s="71">
        <v>2221</v>
      </c>
      <c r="B28" s="69" t="s">
        <v>58</v>
      </c>
      <c r="C28" s="57">
        <v>619837.55000000005</v>
      </c>
    </row>
    <row r="29" spans="1:3" x14ac:dyDescent="0.3">
      <c r="A29" s="71">
        <v>2231</v>
      </c>
      <c r="B29" s="69" t="s">
        <v>131</v>
      </c>
      <c r="C29" s="57">
        <v>5000</v>
      </c>
    </row>
    <row r="30" spans="1:3" ht="24" x14ac:dyDescent="0.3">
      <c r="A30" s="71">
        <v>2351</v>
      </c>
      <c r="B30" s="69" t="s">
        <v>388</v>
      </c>
      <c r="C30" s="57">
        <v>583287.44999999995</v>
      </c>
    </row>
    <row r="31" spans="1:3" x14ac:dyDescent="0.3">
      <c r="A31" s="71">
        <v>2391</v>
      </c>
      <c r="B31" s="69" t="s">
        <v>389</v>
      </c>
      <c r="C31" s="57">
        <v>1322875</v>
      </c>
    </row>
    <row r="32" spans="1:3" x14ac:dyDescent="0.3">
      <c r="A32" s="71">
        <v>2411</v>
      </c>
      <c r="B32" s="69" t="s">
        <v>108</v>
      </c>
      <c r="C32" s="57">
        <v>497839.42000000004</v>
      </c>
    </row>
    <row r="33" spans="1:3" x14ac:dyDescent="0.3">
      <c r="A33" s="71">
        <v>2421</v>
      </c>
      <c r="B33" s="69" t="s">
        <v>109</v>
      </c>
      <c r="C33" s="57">
        <v>15317085.119999999</v>
      </c>
    </row>
    <row r="34" spans="1:3" x14ac:dyDescent="0.3">
      <c r="A34" s="71">
        <v>2431</v>
      </c>
      <c r="B34" s="69" t="s">
        <v>390</v>
      </c>
      <c r="C34" s="57">
        <v>0</v>
      </c>
    </row>
    <row r="35" spans="1:3" x14ac:dyDescent="0.3">
      <c r="A35" s="71">
        <v>2441</v>
      </c>
      <c r="B35" s="69" t="s">
        <v>150</v>
      </c>
      <c r="C35" s="57">
        <v>120713.16</v>
      </c>
    </row>
    <row r="36" spans="1:3" x14ac:dyDescent="0.3">
      <c r="A36" s="71">
        <v>2451</v>
      </c>
      <c r="B36" s="69" t="s">
        <v>318</v>
      </c>
      <c r="C36" s="57">
        <v>47757.2</v>
      </c>
    </row>
    <row r="37" spans="1:3" x14ac:dyDescent="0.3">
      <c r="A37" s="71">
        <v>2461</v>
      </c>
      <c r="B37" s="69" t="s">
        <v>110</v>
      </c>
      <c r="C37" s="57">
        <v>15946677.51</v>
      </c>
    </row>
    <row r="38" spans="1:3" x14ac:dyDescent="0.3">
      <c r="A38" s="71">
        <v>2471</v>
      </c>
      <c r="B38" s="69" t="s">
        <v>111</v>
      </c>
      <c r="C38" s="57">
        <v>3432535.2800000003</v>
      </c>
    </row>
    <row r="39" spans="1:3" x14ac:dyDescent="0.3">
      <c r="A39" s="71">
        <v>2481</v>
      </c>
      <c r="B39" s="69" t="s">
        <v>182</v>
      </c>
      <c r="C39" s="57">
        <v>10000</v>
      </c>
    </row>
    <row r="40" spans="1:3" x14ac:dyDescent="0.3">
      <c r="A40" s="71">
        <v>2491</v>
      </c>
      <c r="B40" s="69" t="s">
        <v>95</v>
      </c>
      <c r="C40" s="57">
        <v>6015923.7000000002</v>
      </c>
    </row>
    <row r="41" spans="1:3" x14ac:dyDescent="0.3">
      <c r="A41" s="71">
        <v>2511</v>
      </c>
      <c r="B41" s="69" t="s">
        <v>112</v>
      </c>
      <c r="C41" s="57">
        <v>4500000</v>
      </c>
    </row>
    <row r="42" spans="1:3" x14ac:dyDescent="0.3">
      <c r="A42" s="71">
        <v>2521</v>
      </c>
      <c r="B42" s="69" t="s">
        <v>183</v>
      </c>
      <c r="C42" s="57">
        <v>644460</v>
      </c>
    </row>
    <row r="43" spans="1:3" x14ac:dyDescent="0.3">
      <c r="A43" s="71">
        <v>2531</v>
      </c>
      <c r="B43" s="69" t="s">
        <v>59</v>
      </c>
      <c r="C43" s="57">
        <v>6901485</v>
      </c>
    </row>
    <row r="44" spans="1:3" x14ac:dyDescent="0.3">
      <c r="A44" s="71">
        <v>2541</v>
      </c>
      <c r="B44" s="69" t="s">
        <v>60</v>
      </c>
      <c r="C44" s="57">
        <v>7147500</v>
      </c>
    </row>
    <row r="45" spans="1:3" x14ac:dyDescent="0.3">
      <c r="A45" s="71">
        <v>2551</v>
      </c>
      <c r="B45" s="69" t="s">
        <v>113</v>
      </c>
      <c r="C45" s="57">
        <v>470000</v>
      </c>
    </row>
    <row r="46" spans="1:3" x14ac:dyDescent="0.3">
      <c r="A46" s="71">
        <v>2561</v>
      </c>
      <c r="B46" s="69" t="s">
        <v>114</v>
      </c>
      <c r="C46" s="57">
        <v>2772200</v>
      </c>
    </row>
    <row r="47" spans="1:3" x14ac:dyDescent="0.3">
      <c r="A47" s="71">
        <v>2591</v>
      </c>
      <c r="B47" s="69" t="s">
        <v>217</v>
      </c>
      <c r="C47" s="57">
        <v>3685376.84</v>
      </c>
    </row>
    <row r="48" spans="1:3" x14ac:dyDescent="0.3">
      <c r="A48" s="71">
        <v>2611</v>
      </c>
      <c r="B48" s="69" t="s">
        <v>141</v>
      </c>
      <c r="C48" s="57">
        <v>94521732.730000004</v>
      </c>
    </row>
    <row r="49" spans="1:3" x14ac:dyDescent="0.3">
      <c r="A49" s="71">
        <v>2711</v>
      </c>
      <c r="B49" s="69" t="s">
        <v>61</v>
      </c>
      <c r="C49" s="57">
        <v>5912182.6600000001</v>
      </c>
    </row>
    <row r="50" spans="1:3" x14ac:dyDescent="0.3">
      <c r="A50" s="71">
        <v>2721</v>
      </c>
      <c r="B50" s="69" t="s">
        <v>96</v>
      </c>
      <c r="C50" s="57">
        <v>4691561.5999999996</v>
      </c>
    </row>
    <row r="51" spans="1:3" x14ac:dyDescent="0.3">
      <c r="A51" s="71">
        <v>2731</v>
      </c>
      <c r="B51" s="69" t="s">
        <v>282</v>
      </c>
      <c r="C51" s="57">
        <v>24000</v>
      </c>
    </row>
    <row r="52" spans="1:3" x14ac:dyDescent="0.3">
      <c r="A52" s="71">
        <v>2821</v>
      </c>
      <c r="B52" s="69" t="s">
        <v>232</v>
      </c>
      <c r="C52" s="57">
        <v>317102.12</v>
      </c>
    </row>
    <row r="53" spans="1:3" x14ac:dyDescent="0.3">
      <c r="A53" s="71">
        <v>2831</v>
      </c>
      <c r="B53" s="69" t="s">
        <v>233</v>
      </c>
      <c r="C53" s="57">
        <v>3364514.8</v>
      </c>
    </row>
    <row r="54" spans="1:3" x14ac:dyDescent="0.3">
      <c r="A54" s="71">
        <v>2911</v>
      </c>
      <c r="B54" s="69" t="s">
        <v>62</v>
      </c>
      <c r="C54" s="57">
        <v>7221716.2600000007</v>
      </c>
    </row>
    <row r="55" spans="1:3" x14ac:dyDescent="0.3">
      <c r="A55" s="71">
        <v>2921</v>
      </c>
      <c r="B55" s="69" t="s">
        <v>132</v>
      </c>
      <c r="C55" s="57">
        <v>46953</v>
      </c>
    </row>
    <row r="56" spans="1:3" ht="24" x14ac:dyDescent="0.3">
      <c r="A56" s="71">
        <v>2931</v>
      </c>
      <c r="B56" s="69" t="s">
        <v>255</v>
      </c>
      <c r="C56" s="57">
        <v>26740.03</v>
      </c>
    </row>
    <row r="57" spans="1:3" ht="24" x14ac:dyDescent="0.3">
      <c r="A57" s="71">
        <v>2941</v>
      </c>
      <c r="B57" s="69" t="s">
        <v>151</v>
      </c>
      <c r="C57" s="57">
        <v>1100650</v>
      </c>
    </row>
    <row r="58" spans="1:3" x14ac:dyDescent="0.3">
      <c r="A58" s="71">
        <v>2961</v>
      </c>
      <c r="B58" s="69" t="s">
        <v>133</v>
      </c>
      <c r="C58" s="57">
        <v>1632227.53</v>
      </c>
    </row>
    <row r="59" spans="1:3" x14ac:dyDescent="0.3">
      <c r="A59" s="71">
        <v>2971</v>
      </c>
      <c r="B59" s="69" t="s">
        <v>63</v>
      </c>
      <c r="C59" s="57">
        <v>6300</v>
      </c>
    </row>
    <row r="60" spans="1:3" x14ac:dyDescent="0.3">
      <c r="A60" s="71">
        <v>2981</v>
      </c>
      <c r="B60" s="69" t="s">
        <v>115</v>
      </c>
      <c r="C60" s="57">
        <v>1049991.4000000001</v>
      </c>
    </row>
    <row r="61" spans="1:3" x14ac:dyDescent="0.3">
      <c r="A61" s="71">
        <v>2991</v>
      </c>
      <c r="B61" s="69" t="s">
        <v>152</v>
      </c>
      <c r="C61" s="57">
        <v>445024</v>
      </c>
    </row>
    <row r="62" spans="1:3" x14ac:dyDescent="0.3">
      <c r="A62" s="71">
        <v>3111</v>
      </c>
      <c r="B62" s="69" t="s">
        <v>116</v>
      </c>
      <c r="C62" s="57">
        <v>333079864</v>
      </c>
    </row>
    <row r="63" spans="1:3" x14ac:dyDescent="0.3">
      <c r="A63" s="71">
        <v>3141</v>
      </c>
      <c r="B63" s="69" t="s">
        <v>153</v>
      </c>
      <c r="C63" s="57">
        <v>2720000</v>
      </c>
    </row>
    <row r="64" spans="1:3" x14ac:dyDescent="0.3">
      <c r="A64" s="71">
        <v>3151</v>
      </c>
      <c r="B64" s="69" t="s">
        <v>154</v>
      </c>
      <c r="C64" s="57">
        <v>0</v>
      </c>
    </row>
    <row r="65" spans="1:3" x14ac:dyDescent="0.3">
      <c r="A65" s="71">
        <v>3161</v>
      </c>
      <c r="B65" s="69" t="s">
        <v>155</v>
      </c>
      <c r="C65" s="57">
        <v>3053522.4</v>
      </c>
    </row>
    <row r="66" spans="1:3" x14ac:dyDescent="0.3">
      <c r="A66" s="71">
        <v>3171</v>
      </c>
      <c r="B66" s="69" t="s">
        <v>156</v>
      </c>
      <c r="C66" s="57">
        <v>20000</v>
      </c>
    </row>
    <row r="67" spans="1:3" x14ac:dyDescent="0.3">
      <c r="A67" s="71">
        <v>3181</v>
      </c>
      <c r="B67" s="69" t="s">
        <v>157</v>
      </c>
      <c r="C67" s="57">
        <v>34862</v>
      </c>
    </row>
    <row r="68" spans="1:3" x14ac:dyDescent="0.3">
      <c r="A68" s="71">
        <v>3211</v>
      </c>
      <c r="B68" s="69" t="s">
        <v>256</v>
      </c>
      <c r="C68" s="57">
        <v>2928551.63</v>
      </c>
    </row>
    <row r="69" spans="1:3" x14ac:dyDescent="0.3">
      <c r="A69" s="71">
        <v>3221</v>
      </c>
      <c r="B69" s="69" t="s">
        <v>319</v>
      </c>
      <c r="C69" s="57">
        <v>1824000</v>
      </c>
    </row>
    <row r="70" spans="1:3" ht="24" x14ac:dyDescent="0.3">
      <c r="A70" s="71">
        <v>3231</v>
      </c>
      <c r="B70" s="69" t="s">
        <v>167</v>
      </c>
      <c r="C70" s="57">
        <v>7629997</v>
      </c>
    </row>
    <row r="71" spans="1:3" x14ac:dyDescent="0.3">
      <c r="A71" s="71">
        <v>3251</v>
      </c>
      <c r="B71" s="69" t="s">
        <v>286</v>
      </c>
      <c r="C71" s="57">
        <v>129747130.19</v>
      </c>
    </row>
    <row r="72" spans="1:3" x14ac:dyDescent="0.3">
      <c r="A72" s="71">
        <v>3261</v>
      </c>
      <c r="B72" s="69" t="s">
        <v>117</v>
      </c>
      <c r="C72" s="57">
        <v>120859137.42</v>
      </c>
    </row>
    <row r="73" spans="1:3" x14ac:dyDescent="0.3">
      <c r="A73" s="71">
        <v>3271</v>
      </c>
      <c r="B73" s="69" t="s">
        <v>259</v>
      </c>
      <c r="C73" s="57">
        <v>416193.79</v>
      </c>
    </row>
    <row r="74" spans="1:3" x14ac:dyDescent="0.3">
      <c r="A74" s="71">
        <v>3291</v>
      </c>
      <c r="B74" s="69" t="s">
        <v>260</v>
      </c>
      <c r="C74" s="57">
        <v>674000</v>
      </c>
    </row>
    <row r="75" spans="1:3" x14ac:dyDescent="0.3">
      <c r="A75" s="71">
        <v>3311</v>
      </c>
      <c r="B75" s="69" t="s">
        <v>118</v>
      </c>
      <c r="C75" s="57">
        <v>9432708</v>
      </c>
    </row>
    <row r="76" spans="1:3" x14ac:dyDescent="0.3">
      <c r="A76" s="71">
        <v>3321</v>
      </c>
      <c r="B76" s="69" t="s">
        <v>119</v>
      </c>
      <c r="C76" s="57">
        <v>5474538</v>
      </c>
    </row>
    <row r="77" spans="1:3" ht="24" x14ac:dyDescent="0.3">
      <c r="A77" s="71">
        <v>3331</v>
      </c>
      <c r="B77" s="69" t="s">
        <v>168</v>
      </c>
      <c r="C77" s="57">
        <v>7784192</v>
      </c>
    </row>
    <row r="78" spans="1:3" x14ac:dyDescent="0.3">
      <c r="A78" s="71">
        <v>3341</v>
      </c>
      <c r="B78" s="69" t="s">
        <v>228</v>
      </c>
      <c r="C78" s="57">
        <v>3777486</v>
      </c>
    </row>
    <row r="79" spans="1:3" x14ac:dyDescent="0.3">
      <c r="A79" s="71">
        <v>3351</v>
      </c>
      <c r="B79" s="69" t="s">
        <v>208</v>
      </c>
      <c r="C79" s="57">
        <v>516780</v>
      </c>
    </row>
    <row r="80" spans="1:3" x14ac:dyDescent="0.3">
      <c r="A80" s="71">
        <v>3361</v>
      </c>
      <c r="B80" s="69" t="s">
        <v>169</v>
      </c>
      <c r="C80" s="57">
        <v>55496046.899999999</v>
      </c>
    </row>
    <row r="81" spans="1:3" x14ac:dyDescent="0.3">
      <c r="A81" s="71">
        <v>3371</v>
      </c>
      <c r="B81" s="69" t="s">
        <v>320</v>
      </c>
      <c r="C81" s="57">
        <v>26033929.390000001</v>
      </c>
    </row>
    <row r="82" spans="1:3" x14ac:dyDescent="0.3">
      <c r="A82" s="71">
        <v>3381</v>
      </c>
      <c r="B82" s="69" t="s">
        <v>120</v>
      </c>
      <c r="C82" s="57">
        <v>48210401.600000001</v>
      </c>
    </row>
    <row r="83" spans="1:3" x14ac:dyDescent="0.3">
      <c r="A83" s="71">
        <v>3391</v>
      </c>
      <c r="B83" s="69" t="s">
        <v>84</v>
      </c>
      <c r="C83" s="57">
        <v>21913845.399999999</v>
      </c>
    </row>
    <row r="84" spans="1:3" x14ac:dyDescent="0.3">
      <c r="A84" s="71">
        <v>3411</v>
      </c>
      <c r="B84" s="69" t="s">
        <v>261</v>
      </c>
      <c r="C84" s="57">
        <v>95163810.510000005</v>
      </c>
    </row>
    <row r="85" spans="1:3" x14ac:dyDescent="0.3">
      <c r="A85" s="71">
        <v>3421</v>
      </c>
      <c r="B85" s="69" t="s">
        <v>262</v>
      </c>
      <c r="C85" s="57">
        <v>79910000</v>
      </c>
    </row>
    <row r="86" spans="1:3" x14ac:dyDescent="0.3">
      <c r="A86" s="71">
        <v>3431</v>
      </c>
      <c r="B86" s="69" t="s">
        <v>263</v>
      </c>
      <c r="C86" s="57">
        <v>1950000</v>
      </c>
    </row>
    <row r="87" spans="1:3" x14ac:dyDescent="0.3">
      <c r="A87" s="71">
        <v>3441</v>
      </c>
      <c r="B87" s="69" t="s">
        <v>321</v>
      </c>
      <c r="C87" s="57">
        <v>160000</v>
      </c>
    </row>
    <row r="88" spans="1:3" x14ac:dyDescent="0.3">
      <c r="A88" s="71">
        <v>3451</v>
      </c>
      <c r="B88" s="69" t="s">
        <v>322</v>
      </c>
      <c r="C88" s="57">
        <v>6000000</v>
      </c>
    </row>
    <row r="89" spans="1:3" x14ac:dyDescent="0.3">
      <c r="A89" s="71">
        <v>3471</v>
      </c>
      <c r="B89" s="69" t="s">
        <v>158</v>
      </c>
      <c r="C89" s="57">
        <v>70</v>
      </c>
    </row>
    <row r="90" spans="1:3" x14ac:dyDescent="0.3">
      <c r="A90" s="71">
        <v>3481</v>
      </c>
      <c r="B90" s="69" t="s">
        <v>323</v>
      </c>
      <c r="C90" s="57">
        <v>1180000</v>
      </c>
    </row>
    <row r="91" spans="1:3" x14ac:dyDescent="0.3">
      <c r="A91" s="71">
        <v>3491</v>
      </c>
      <c r="B91" s="69" t="s">
        <v>272</v>
      </c>
      <c r="C91" s="57">
        <v>0</v>
      </c>
    </row>
    <row r="92" spans="1:3" x14ac:dyDescent="0.3">
      <c r="A92" s="71">
        <v>3511</v>
      </c>
      <c r="B92" s="69" t="s">
        <v>264</v>
      </c>
      <c r="C92" s="57">
        <v>21606601</v>
      </c>
    </row>
    <row r="93" spans="1:3" ht="24" x14ac:dyDescent="0.3">
      <c r="A93" s="71">
        <v>3521</v>
      </c>
      <c r="B93" s="69" t="s">
        <v>134</v>
      </c>
      <c r="C93" s="57">
        <v>119422</v>
      </c>
    </row>
    <row r="94" spans="1:3" ht="24" x14ac:dyDescent="0.3">
      <c r="A94" s="71">
        <v>3531</v>
      </c>
      <c r="B94" s="69" t="s">
        <v>159</v>
      </c>
      <c r="C94" s="57">
        <v>375919</v>
      </c>
    </row>
    <row r="95" spans="1:3" ht="24" x14ac:dyDescent="0.3">
      <c r="A95" s="71">
        <v>3541</v>
      </c>
      <c r="B95" s="69" t="s">
        <v>184</v>
      </c>
      <c r="C95" s="57">
        <v>650000</v>
      </c>
    </row>
    <row r="96" spans="1:3" x14ac:dyDescent="0.3">
      <c r="A96" s="71">
        <v>3551</v>
      </c>
      <c r="B96" s="69" t="s">
        <v>235</v>
      </c>
      <c r="C96" s="57">
        <v>17210596.34</v>
      </c>
    </row>
    <row r="97" spans="1:3" x14ac:dyDescent="0.3">
      <c r="A97" s="71">
        <v>3561</v>
      </c>
      <c r="B97" s="69" t="s">
        <v>185</v>
      </c>
      <c r="C97" s="57">
        <v>30000</v>
      </c>
    </row>
    <row r="98" spans="1:3" ht="24" x14ac:dyDescent="0.3">
      <c r="A98" s="71">
        <v>3571</v>
      </c>
      <c r="B98" s="69" t="s">
        <v>121</v>
      </c>
      <c r="C98" s="57">
        <v>271959047.43000001</v>
      </c>
    </row>
    <row r="99" spans="1:3" x14ac:dyDescent="0.3">
      <c r="A99" s="71">
        <v>3581</v>
      </c>
      <c r="B99" s="69" t="s">
        <v>64</v>
      </c>
      <c r="C99" s="57">
        <v>232793238.06</v>
      </c>
    </row>
    <row r="100" spans="1:3" ht="24" x14ac:dyDescent="0.3">
      <c r="A100" s="71">
        <v>3611</v>
      </c>
      <c r="B100" s="69" t="s">
        <v>312</v>
      </c>
      <c r="C100" s="57">
        <v>36740000</v>
      </c>
    </row>
    <row r="101" spans="1:3" ht="24" x14ac:dyDescent="0.3">
      <c r="A101" s="71">
        <v>3631</v>
      </c>
      <c r="B101" s="69" t="s">
        <v>324</v>
      </c>
      <c r="C101" s="57">
        <v>4866666.55</v>
      </c>
    </row>
    <row r="102" spans="1:3" x14ac:dyDescent="0.3">
      <c r="A102" s="71">
        <v>3651</v>
      </c>
      <c r="B102" s="69" t="s">
        <v>314</v>
      </c>
      <c r="C102" s="57">
        <v>4728216</v>
      </c>
    </row>
    <row r="103" spans="1:3" ht="24" x14ac:dyDescent="0.3">
      <c r="A103" s="71">
        <v>3661</v>
      </c>
      <c r="B103" s="69" t="s">
        <v>315</v>
      </c>
      <c r="C103" s="57">
        <v>8995784</v>
      </c>
    </row>
    <row r="104" spans="1:3" x14ac:dyDescent="0.3">
      <c r="A104" s="71">
        <v>3711</v>
      </c>
      <c r="B104" s="69" t="s">
        <v>160</v>
      </c>
      <c r="C104" s="57">
        <v>110467.69</v>
      </c>
    </row>
    <row r="105" spans="1:3" x14ac:dyDescent="0.3">
      <c r="A105" s="71">
        <v>3721</v>
      </c>
      <c r="B105" s="69" t="s">
        <v>65</v>
      </c>
      <c r="C105" s="57">
        <v>25097.5</v>
      </c>
    </row>
    <row r="106" spans="1:3" x14ac:dyDescent="0.3">
      <c r="A106" s="71">
        <v>3751</v>
      </c>
      <c r="B106" s="69" t="s">
        <v>161</v>
      </c>
      <c r="C106" s="57">
        <v>84986.45</v>
      </c>
    </row>
    <row r="107" spans="1:3" x14ac:dyDescent="0.3">
      <c r="A107" s="71">
        <v>3791</v>
      </c>
      <c r="B107" s="69" t="s">
        <v>265</v>
      </c>
      <c r="C107" s="57">
        <v>11500</v>
      </c>
    </row>
    <row r="108" spans="1:3" x14ac:dyDescent="0.3">
      <c r="A108" s="71">
        <v>3821</v>
      </c>
      <c r="B108" s="69" t="s">
        <v>66</v>
      </c>
      <c r="C108" s="57">
        <v>22061146.600000001</v>
      </c>
    </row>
    <row r="109" spans="1:3" x14ac:dyDescent="0.3">
      <c r="A109" s="71">
        <v>3911</v>
      </c>
      <c r="B109" s="69" t="s">
        <v>325</v>
      </c>
      <c r="C109" s="57">
        <v>700000</v>
      </c>
    </row>
    <row r="110" spans="1:3" x14ac:dyDescent="0.3">
      <c r="A110" s="71">
        <v>3921</v>
      </c>
      <c r="B110" s="69" t="s">
        <v>43</v>
      </c>
      <c r="C110" s="57">
        <v>6585927.7600000007</v>
      </c>
    </row>
    <row r="111" spans="1:3" x14ac:dyDescent="0.3">
      <c r="A111" s="71">
        <v>3922</v>
      </c>
      <c r="B111" s="69" t="s">
        <v>122</v>
      </c>
      <c r="C111" s="57">
        <v>12200938.060000001</v>
      </c>
    </row>
    <row r="112" spans="1:3" x14ac:dyDescent="0.3">
      <c r="A112" s="71">
        <v>3941</v>
      </c>
      <c r="B112" s="69" t="s">
        <v>229</v>
      </c>
      <c r="C112" s="57">
        <v>12027058.890000001</v>
      </c>
    </row>
    <row r="113" spans="1:3" x14ac:dyDescent="0.3">
      <c r="A113" s="71">
        <v>3942</v>
      </c>
      <c r="B113" s="69" t="s">
        <v>279</v>
      </c>
      <c r="C113" s="57">
        <v>450000</v>
      </c>
    </row>
    <row r="114" spans="1:3" x14ac:dyDescent="0.3">
      <c r="A114" s="71">
        <v>3951</v>
      </c>
      <c r="B114" s="69" t="s">
        <v>280</v>
      </c>
      <c r="C114" s="57">
        <v>300000</v>
      </c>
    </row>
    <row r="115" spans="1:3" x14ac:dyDescent="0.3">
      <c r="A115" s="71">
        <v>3961</v>
      </c>
      <c r="B115" s="69" t="s">
        <v>266</v>
      </c>
      <c r="C115" s="57">
        <v>69639</v>
      </c>
    </row>
    <row r="116" spans="1:3" x14ac:dyDescent="0.3">
      <c r="A116" s="71">
        <v>3962</v>
      </c>
      <c r="B116" s="69" t="s">
        <v>236</v>
      </c>
      <c r="C116" s="57">
        <v>218724</v>
      </c>
    </row>
    <row r="117" spans="1:3" ht="24" x14ac:dyDescent="0.3">
      <c r="A117" s="71">
        <v>4211</v>
      </c>
      <c r="B117" s="69" t="s">
        <v>195</v>
      </c>
      <c r="C117" s="57">
        <v>122435575.80999999</v>
      </c>
    </row>
    <row r="118" spans="1:3" x14ac:dyDescent="0.3">
      <c r="A118" s="71">
        <v>4251</v>
      </c>
      <c r="B118" s="69" t="s">
        <v>273</v>
      </c>
      <c r="C118" s="57">
        <v>20888535.449999999</v>
      </c>
    </row>
    <row r="119" spans="1:3" x14ac:dyDescent="0.3">
      <c r="A119" s="71">
        <v>4311</v>
      </c>
      <c r="B119" s="69" t="s">
        <v>383</v>
      </c>
      <c r="C119" s="57">
        <v>3400000</v>
      </c>
    </row>
    <row r="120" spans="1:3" x14ac:dyDescent="0.3">
      <c r="A120" s="71">
        <v>4411</v>
      </c>
      <c r="B120" s="69" t="s">
        <v>86</v>
      </c>
      <c r="C120" s="57">
        <v>117521146</v>
      </c>
    </row>
    <row r="121" spans="1:3" x14ac:dyDescent="0.3">
      <c r="A121" s="71">
        <v>4421</v>
      </c>
      <c r="B121" s="69" t="s">
        <v>418</v>
      </c>
      <c r="C121" s="57">
        <v>200000</v>
      </c>
    </row>
    <row r="122" spans="1:3" x14ac:dyDescent="0.3">
      <c r="A122" s="71">
        <v>4431</v>
      </c>
      <c r="B122" s="69" t="s">
        <v>415</v>
      </c>
      <c r="C122" s="57">
        <v>4300000</v>
      </c>
    </row>
    <row r="123" spans="1:3" x14ac:dyDescent="0.3">
      <c r="A123" s="71">
        <v>4451</v>
      </c>
      <c r="B123" s="69" t="s">
        <v>202</v>
      </c>
      <c r="C123" s="57">
        <v>3420000</v>
      </c>
    </row>
    <row r="124" spans="1:3" x14ac:dyDescent="0.3">
      <c r="A124" s="71">
        <v>4481</v>
      </c>
      <c r="B124" s="69" t="s">
        <v>376</v>
      </c>
      <c r="C124" s="57">
        <v>1000000</v>
      </c>
    </row>
    <row r="125" spans="1:3" x14ac:dyDescent="0.3">
      <c r="A125" s="71">
        <v>5111</v>
      </c>
      <c r="B125" s="69" t="s">
        <v>267</v>
      </c>
      <c r="C125" s="57">
        <v>651532</v>
      </c>
    </row>
    <row r="126" spans="1:3" x14ac:dyDescent="0.3">
      <c r="A126" s="71">
        <v>5121</v>
      </c>
      <c r="B126" s="69" t="s">
        <v>326</v>
      </c>
      <c r="C126" s="57">
        <v>264480</v>
      </c>
    </row>
    <row r="127" spans="1:3" x14ac:dyDescent="0.3">
      <c r="A127" s="71">
        <v>5151</v>
      </c>
      <c r="B127" s="69" t="s">
        <v>162</v>
      </c>
      <c r="C127" s="57">
        <v>942100</v>
      </c>
    </row>
    <row r="128" spans="1:3" x14ac:dyDescent="0.3">
      <c r="A128" s="71">
        <v>5191</v>
      </c>
      <c r="B128" s="69" t="s">
        <v>68</v>
      </c>
      <c r="C128" s="57">
        <v>363333</v>
      </c>
    </row>
    <row r="129" spans="1:3" x14ac:dyDescent="0.3">
      <c r="A129" s="71">
        <v>5211</v>
      </c>
      <c r="B129" s="69" t="s">
        <v>164</v>
      </c>
      <c r="C129" s="57">
        <v>164704.71</v>
      </c>
    </row>
    <row r="130" spans="1:3" x14ac:dyDescent="0.3">
      <c r="A130" s="71">
        <v>5231</v>
      </c>
      <c r="B130" s="69" t="s">
        <v>165</v>
      </c>
      <c r="C130" s="57">
        <v>1269.28</v>
      </c>
    </row>
    <row r="131" spans="1:3" x14ac:dyDescent="0.3">
      <c r="A131" s="71">
        <v>5311</v>
      </c>
      <c r="B131" s="69" t="s">
        <v>69</v>
      </c>
      <c r="C131" s="57">
        <v>6055129</v>
      </c>
    </row>
    <row r="132" spans="1:3" x14ac:dyDescent="0.3">
      <c r="A132" s="71">
        <v>5321</v>
      </c>
      <c r="B132" s="69" t="s">
        <v>70</v>
      </c>
      <c r="C132" s="57">
        <v>1030112</v>
      </c>
    </row>
    <row r="133" spans="1:3" x14ac:dyDescent="0.3">
      <c r="A133" s="71">
        <v>5411</v>
      </c>
      <c r="B133" s="69" t="s">
        <v>327</v>
      </c>
      <c r="C133" s="57">
        <v>2130012</v>
      </c>
    </row>
    <row r="134" spans="1:3" x14ac:dyDescent="0.3">
      <c r="A134" s="71">
        <v>5451</v>
      </c>
      <c r="B134" s="69" t="s">
        <v>398</v>
      </c>
      <c r="C134" s="57">
        <v>0</v>
      </c>
    </row>
    <row r="135" spans="1:3" x14ac:dyDescent="0.3">
      <c r="A135" s="71">
        <v>5611</v>
      </c>
      <c r="B135" s="69" t="s">
        <v>71</v>
      </c>
      <c r="C135" s="57">
        <v>175942.41999999998</v>
      </c>
    </row>
    <row r="136" spans="1:3" x14ac:dyDescent="0.3">
      <c r="A136" s="71">
        <v>5621</v>
      </c>
      <c r="B136" s="69" t="s">
        <v>72</v>
      </c>
      <c r="C136" s="57">
        <v>69000</v>
      </c>
    </row>
    <row r="137" spans="1:3" x14ac:dyDescent="0.3">
      <c r="A137" s="71">
        <v>5631</v>
      </c>
      <c r="B137" s="69" t="s">
        <v>350</v>
      </c>
      <c r="C137" s="57">
        <v>0</v>
      </c>
    </row>
    <row r="138" spans="1:3" ht="24" x14ac:dyDescent="0.3">
      <c r="A138" s="71">
        <v>5641</v>
      </c>
      <c r="B138" s="69" t="s">
        <v>186</v>
      </c>
      <c r="C138" s="57">
        <v>163632.64000000001</v>
      </c>
    </row>
    <row r="139" spans="1:3" x14ac:dyDescent="0.3">
      <c r="A139" s="71">
        <v>5651</v>
      </c>
      <c r="B139" s="69" t="s">
        <v>97</v>
      </c>
      <c r="C139" s="57">
        <v>3681680.95</v>
      </c>
    </row>
    <row r="140" spans="1:3" x14ac:dyDescent="0.3">
      <c r="A140" s="71">
        <v>5661</v>
      </c>
      <c r="B140" s="69" t="s">
        <v>187</v>
      </c>
      <c r="C140" s="57">
        <v>111805</v>
      </c>
    </row>
    <row r="141" spans="1:3" x14ac:dyDescent="0.3">
      <c r="A141" s="71">
        <v>5671</v>
      </c>
      <c r="B141" s="69" t="s">
        <v>98</v>
      </c>
      <c r="C141" s="57">
        <v>1521586.88</v>
      </c>
    </row>
    <row r="142" spans="1:3" x14ac:dyDescent="0.3">
      <c r="A142" s="71">
        <v>5691</v>
      </c>
      <c r="B142" s="69" t="s">
        <v>73</v>
      </c>
      <c r="C142" s="57">
        <v>78644873.099999994</v>
      </c>
    </row>
    <row r="143" spans="1:3" x14ac:dyDescent="0.3">
      <c r="A143" s="71">
        <v>5781</v>
      </c>
      <c r="B143" s="69" t="s">
        <v>219</v>
      </c>
      <c r="C143" s="57">
        <v>50000</v>
      </c>
    </row>
    <row r="144" spans="1:3" x14ac:dyDescent="0.3">
      <c r="A144" s="71">
        <v>5811</v>
      </c>
      <c r="B144" s="69" t="s">
        <v>274</v>
      </c>
      <c r="C144" s="57">
        <v>64508908.43</v>
      </c>
    </row>
    <row r="145" spans="1:3" x14ac:dyDescent="0.3">
      <c r="A145" s="71">
        <v>5911</v>
      </c>
      <c r="B145" s="69" t="s">
        <v>170</v>
      </c>
      <c r="C145" s="57">
        <v>8517064.6999999993</v>
      </c>
    </row>
    <row r="146" spans="1:3" x14ac:dyDescent="0.3">
      <c r="A146" s="71">
        <v>5971</v>
      </c>
      <c r="B146" s="69" t="s">
        <v>171</v>
      </c>
      <c r="C146" s="57">
        <v>13169457.640000001</v>
      </c>
    </row>
    <row r="147" spans="1:3" x14ac:dyDescent="0.3">
      <c r="A147" s="71">
        <v>6121</v>
      </c>
      <c r="B147" s="69" t="s">
        <v>367</v>
      </c>
      <c r="C147" s="57">
        <v>251091158.92000002</v>
      </c>
    </row>
    <row r="148" spans="1:3" ht="24" x14ac:dyDescent="0.3">
      <c r="A148" s="71">
        <v>6131</v>
      </c>
      <c r="B148" s="69" t="s">
        <v>368</v>
      </c>
      <c r="C148" s="57">
        <v>415043428.06999999</v>
      </c>
    </row>
    <row r="149" spans="1:3" x14ac:dyDescent="0.3">
      <c r="A149" s="71">
        <v>6151</v>
      </c>
      <c r="B149" s="69" t="s">
        <v>371</v>
      </c>
      <c r="C149" s="57">
        <v>273217643.32999998</v>
      </c>
    </row>
    <row r="150" spans="1:3" ht="24" x14ac:dyDescent="0.3">
      <c r="A150" s="71">
        <v>6321</v>
      </c>
      <c r="B150" s="69" t="s">
        <v>269</v>
      </c>
      <c r="C150" s="57">
        <v>105545390</v>
      </c>
    </row>
    <row r="151" spans="1:3" x14ac:dyDescent="0.3">
      <c r="A151" s="71">
        <v>9111</v>
      </c>
      <c r="B151" s="69" t="s">
        <v>454</v>
      </c>
      <c r="C151" s="57">
        <v>43989196.579999998</v>
      </c>
    </row>
    <row r="152" spans="1:3" x14ac:dyDescent="0.3">
      <c r="A152" s="71">
        <v>9211</v>
      </c>
      <c r="B152" s="69" t="s">
        <v>455</v>
      </c>
      <c r="C152" s="57">
        <v>19300000</v>
      </c>
    </row>
    <row r="153" spans="1:3" ht="24" x14ac:dyDescent="0.3">
      <c r="A153" s="69" t="s">
        <v>503</v>
      </c>
      <c r="B153" s="69"/>
      <c r="C153" s="57">
        <v>4867274474.3699989</v>
      </c>
    </row>
  </sheetData>
  <pageMargins left="0.70866141732283472" right="0.70866141732283472" top="1.0629921259842521" bottom="0.86614173228346458" header="0.31496062992125984" footer="0.31496062992125984"/>
  <pageSetup paperSize="9" orientation="portrait" r:id="rId2"/>
  <headerFooter>
    <oddHeader>&amp;CMUNICIPIO DE TLAJOMULCO DE ZUÑIGA, JALISCO 
3ERA MODIFICACIÓN PRESUPUESTAL 2024
CLASIFICACIÓN POR OBJETO DEL GASTO</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33F3A-E4E6-48AC-9023-F6B1F28C2C60}">
  <dimension ref="A3:F12"/>
  <sheetViews>
    <sheetView view="pageLayout" zoomScaleNormal="100" workbookViewId="0">
      <selection activeCell="B16" sqref="B16"/>
    </sheetView>
  </sheetViews>
  <sheetFormatPr baseColWidth="10" defaultRowHeight="14.4" x14ac:dyDescent="0.3"/>
  <cols>
    <col min="1" max="1" width="8.77734375" customWidth="1"/>
    <col min="2" max="2" width="40.88671875" style="7" bestFit="1" customWidth="1"/>
    <col min="3" max="5" width="19" bestFit="1" customWidth="1"/>
    <col min="6" max="6" width="15.21875" bestFit="1" customWidth="1"/>
  </cols>
  <sheetData>
    <row r="3" spans="1:6" hidden="1" x14ac:dyDescent="0.3">
      <c r="A3" s="4" t="s">
        <v>508</v>
      </c>
      <c r="B3"/>
      <c r="C3" s="4" t="s">
        <v>521</v>
      </c>
    </row>
    <row r="4" spans="1:6" s="8" customFormat="1" ht="57.6" x14ac:dyDescent="0.3">
      <c r="A4" s="22" t="s">
        <v>518</v>
      </c>
      <c r="B4" s="22" t="s">
        <v>517</v>
      </c>
      <c r="C4" s="8" t="s">
        <v>522</v>
      </c>
      <c r="D4" s="8" t="s">
        <v>523</v>
      </c>
      <c r="E4" s="8" t="s">
        <v>524</v>
      </c>
      <c r="F4" s="8" t="s">
        <v>503</v>
      </c>
    </row>
    <row r="5" spans="1:6" x14ac:dyDescent="0.3">
      <c r="A5">
        <v>1000</v>
      </c>
      <c r="B5" t="s">
        <v>328</v>
      </c>
      <c r="C5" s="20"/>
      <c r="D5" s="20"/>
      <c r="E5" s="20">
        <v>1473565234</v>
      </c>
      <c r="F5" s="20">
        <v>1473565234</v>
      </c>
    </row>
    <row r="6" spans="1:6" x14ac:dyDescent="0.3">
      <c r="A6">
        <v>2000</v>
      </c>
      <c r="B6" t="s">
        <v>57</v>
      </c>
      <c r="C6" s="20"/>
      <c r="D6" s="20"/>
      <c r="E6" s="20">
        <v>209228499.90000004</v>
      </c>
      <c r="F6" s="20">
        <v>209228499.90000004</v>
      </c>
    </row>
    <row r="7" spans="1:6" x14ac:dyDescent="0.3">
      <c r="A7">
        <v>3000</v>
      </c>
      <c r="B7" t="s">
        <v>42</v>
      </c>
      <c r="C7" s="20"/>
      <c r="D7" s="20"/>
      <c r="E7" s="20">
        <v>1620912042.5600004</v>
      </c>
      <c r="F7" s="20">
        <v>1620912042.5600004</v>
      </c>
    </row>
    <row r="8" spans="1:6" ht="28.8" x14ac:dyDescent="0.3">
      <c r="A8" s="21">
        <v>4000</v>
      </c>
      <c r="B8" s="7" t="s">
        <v>85</v>
      </c>
      <c r="C8" s="20"/>
      <c r="D8" s="20"/>
      <c r="E8" s="20">
        <v>273165257.25999999</v>
      </c>
      <c r="F8" s="20">
        <v>273165257.25999999</v>
      </c>
    </row>
    <row r="9" spans="1:6" x14ac:dyDescent="0.3">
      <c r="A9">
        <v>5000</v>
      </c>
      <c r="B9" t="s">
        <v>67</v>
      </c>
      <c r="C9" s="20"/>
      <c r="D9" s="20">
        <v>182216623.75</v>
      </c>
      <c r="E9" s="20"/>
      <c r="F9" s="20">
        <v>182216623.75</v>
      </c>
    </row>
    <row r="10" spans="1:6" x14ac:dyDescent="0.3">
      <c r="A10">
        <v>6000</v>
      </c>
      <c r="B10" t="s">
        <v>268</v>
      </c>
      <c r="C10" s="20"/>
      <c r="D10" s="20">
        <v>1044897620.3199999</v>
      </c>
      <c r="E10" s="20"/>
      <c r="F10" s="20">
        <v>1044897620.3199999</v>
      </c>
    </row>
    <row r="11" spans="1:6" x14ac:dyDescent="0.3">
      <c r="A11">
        <v>9000</v>
      </c>
      <c r="B11" t="s">
        <v>453</v>
      </c>
      <c r="C11" s="20">
        <v>63289196.579999998</v>
      </c>
      <c r="D11" s="20"/>
      <c r="E11" s="20"/>
      <c r="F11" s="20">
        <v>63289196.579999998</v>
      </c>
    </row>
    <row r="12" spans="1:6" x14ac:dyDescent="0.3">
      <c r="A12" t="s">
        <v>503</v>
      </c>
      <c r="B12"/>
      <c r="C12" s="20">
        <v>63289196.579999998</v>
      </c>
      <c r="D12" s="20">
        <v>1227114244.0699999</v>
      </c>
      <c r="E12" s="20">
        <v>3576871033.7200003</v>
      </c>
      <c r="F12" s="20">
        <v>4867274474.3699999</v>
      </c>
    </row>
  </sheetData>
  <pageMargins left="0.70866141732283472" right="0.70866141732283472" top="0.74803149606299213" bottom="0.74803149606299213" header="0.31496062992125984" footer="0.31496062992125984"/>
  <pageSetup paperSize="9" orientation="landscape" r:id="rId2"/>
  <headerFooter>
    <oddHeader>&amp;CMUNICIPIO DE TLAJOMULCO DE ZUÑIGA, JALISCO 
3ERA MODIFICACIÓN PRESUPUESTAL 2024
CLASIFICACION ECONOMICA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DF946-3960-4190-944E-7EDB458C7A2B}">
  <dimension ref="A1:F456"/>
  <sheetViews>
    <sheetView view="pageLayout" topLeftCell="A33" zoomScaleNormal="100" workbookViewId="0">
      <selection activeCell="A11" sqref="A11"/>
    </sheetView>
  </sheetViews>
  <sheetFormatPr baseColWidth="10" defaultRowHeight="14.4" x14ac:dyDescent="0.3"/>
  <cols>
    <col min="1" max="1" width="104.21875" bestFit="1" customWidth="1"/>
    <col min="2" max="2" width="15.21875" style="7" bestFit="1" customWidth="1"/>
    <col min="3" max="3" width="44.109375" bestFit="1" customWidth="1"/>
    <col min="4" max="4" width="9.21875" bestFit="1" customWidth="1"/>
    <col min="5" max="5" width="102.109375" bestFit="1" customWidth="1"/>
    <col min="6" max="6" width="13.6640625" bestFit="1" customWidth="1"/>
  </cols>
  <sheetData>
    <row r="1" spans="1:6" x14ac:dyDescent="0.3">
      <c r="B1"/>
    </row>
    <row r="2" spans="1:6" hidden="1" x14ac:dyDescent="0.3">
      <c r="A2" s="66" t="s">
        <v>518</v>
      </c>
      <c r="B2" s="60">
        <v>6000</v>
      </c>
    </row>
    <row r="3" spans="1:6" x14ac:dyDescent="0.3">
      <c r="B3"/>
    </row>
    <row r="4" spans="1:6" s="8" customFormat="1" x14ac:dyDescent="0.3">
      <c r="A4" s="58" t="s">
        <v>1046</v>
      </c>
      <c r="B4" s="59" t="s">
        <v>508</v>
      </c>
      <c r="C4"/>
      <c r="D4"/>
      <c r="E4"/>
      <c r="F4"/>
    </row>
    <row r="5" spans="1:6" x14ac:dyDescent="0.3">
      <c r="A5" s="60" t="s">
        <v>252</v>
      </c>
      <c r="B5" s="61"/>
    </row>
    <row r="6" spans="1:6" x14ac:dyDescent="0.3">
      <c r="A6" s="62" t="s">
        <v>38</v>
      </c>
      <c r="B6" s="61"/>
    </row>
    <row r="7" spans="1:6" x14ac:dyDescent="0.3">
      <c r="A7" s="63" t="s">
        <v>271</v>
      </c>
      <c r="B7" s="61"/>
    </row>
    <row r="8" spans="1:6" x14ac:dyDescent="0.3">
      <c r="A8" s="64">
        <v>6321</v>
      </c>
      <c r="B8" s="61"/>
    </row>
    <row r="9" spans="1:6" x14ac:dyDescent="0.3">
      <c r="A9" s="65" t="s">
        <v>269</v>
      </c>
      <c r="B9" s="61">
        <v>80000000</v>
      </c>
    </row>
    <row r="10" spans="1:6" x14ac:dyDescent="0.3">
      <c r="A10" s="63" t="s">
        <v>270</v>
      </c>
      <c r="B10" s="61"/>
    </row>
    <row r="11" spans="1:6" x14ac:dyDescent="0.3">
      <c r="A11" s="64">
        <v>6321</v>
      </c>
      <c r="B11" s="61"/>
    </row>
    <row r="12" spans="1:6" x14ac:dyDescent="0.3">
      <c r="A12" s="65" t="s">
        <v>269</v>
      </c>
      <c r="B12" s="61">
        <v>25545390</v>
      </c>
    </row>
    <row r="13" spans="1:6" x14ac:dyDescent="0.3">
      <c r="A13" s="60" t="s">
        <v>364</v>
      </c>
      <c r="B13" s="61"/>
    </row>
    <row r="14" spans="1:6" x14ac:dyDescent="0.3">
      <c r="A14" s="62" t="s">
        <v>125</v>
      </c>
      <c r="B14" s="61"/>
    </row>
    <row r="15" spans="1:6" x14ac:dyDescent="0.3">
      <c r="A15" s="63" t="s">
        <v>491</v>
      </c>
      <c r="B15" s="61"/>
    </row>
    <row r="16" spans="1:6" x14ac:dyDescent="0.3">
      <c r="A16" s="64">
        <v>6131</v>
      </c>
      <c r="B16" s="61"/>
    </row>
    <row r="17" spans="1:2" x14ac:dyDescent="0.3">
      <c r="A17" s="65" t="s">
        <v>368</v>
      </c>
      <c r="B17" s="61">
        <v>2248650</v>
      </c>
    </row>
    <row r="18" spans="1:2" x14ac:dyDescent="0.3">
      <c r="A18" s="63" t="s">
        <v>462</v>
      </c>
      <c r="B18" s="61"/>
    </row>
    <row r="19" spans="1:2" x14ac:dyDescent="0.3">
      <c r="A19" s="64">
        <v>6121</v>
      </c>
      <c r="B19" s="61"/>
    </row>
    <row r="20" spans="1:2" x14ac:dyDescent="0.3">
      <c r="A20" s="65" t="s">
        <v>367</v>
      </c>
      <c r="B20" s="61">
        <v>73000000</v>
      </c>
    </row>
    <row r="21" spans="1:2" x14ac:dyDescent="0.3">
      <c r="A21" s="63" t="s">
        <v>369</v>
      </c>
      <c r="B21" s="61"/>
    </row>
    <row r="22" spans="1:2" x14ac:dyDescent="0.3">
      <c r="A22" s="64">
        <v>6131</v>
      </c>
      <c r="B22" s="61"/>
    </row>
    <row r="23" spans="1:2" x14ac:dyDescent="0.3">
      <c r="A23" s="65" t="s">
        <v>368</v>
      </c>
      <c r="B23" s="61">
        <v>56816248.5</v>
      </c>
    </row>
    <row r="24" spans="1:2" x14ac:dyDescent="0.3">
      <c r="A24" s="63" t="s">
        <v>275</v>
      </c>
      <c r="B24" s="61"/>
    </row>
    <row r="25" spans="1:2" x14ac:dyDescent="0.3">
      <c r="A25" s="64">
        <v>6151</v>
      </c>
      <c r="B25" s="61"/>
    </row>
    <row r="26" spans="1:2" x14ac:dyDescent="0.3">
      <c r="A26" s="65" t="s">
        <v>371</v>
      </c>
      <c r="B26" s="61">
        <v>47143707.329999998</v>
      </c>
    </row>
    <row r="27" spans="1:2" x14ac:dyDescent="0.3">
      <c r="A27" s="63" t="s">
        <v>370</v>
      </c>
      <c r="B27" s="61"/>
    </row>
    <row r="28" spans="1:2" x14ac:dyDescent="0.3">
      <c r="A28" s="64">
        <v>6131</v>
      </c>
      <c r="B28" s="61"/>
    </row>
    <row r="29" spans="1:2" x14ac:dyDescent="0.3">
      <c r="A29" s="65" t="s">
        <v>368</v>
      </c>
      <c r="B29" s="61">
        <v>60734400</v>
      </c>
    </row>
    <row r="30" spans="1:2" x14ac:dyDescent="0.3">
      <c r="A30" s="64">
        <v>6151</v>
      </c>
      <c r="B30" s="61"/>
    </row>
    <row r="31" spans="1:2" x14ac:dyDescent="0.3">
      <c r="A31" s="65" t="s">
        <v>371</v>
      </c>
      <c r="B31" s="61">
        <v>34265600</v>
      </c>
    </row>
    <row r="32" spans="1:2" x14ac:dyDescent="0.3">
      <c r="A32" s="63" t="s">
        <v>44</v>
      </c>
      <c r="B32" s="61"/>
    </row>
    <row r="33" spans="1:2" x14ac:dyDescent="0.3">
      <c r="A33" s="64">
        <v>6121</v>
      </c>
      <c r="B33" s="61"/>
    </row>
    <row r="34" spans="1:2" x14ac:dyDescent="0.3">
      <c r="A34" s="65" t="s">
        <v>367</v>
      </c>
      <c r="B34" s="61">
        <v>173091158.92000002</v>
      </c>
    </row>
    <row r="35" spans="1:2" x14ac:dyDescent="0.3">
      <c r="A35" s="64">
        <v>6131</v>
      </c>
      <c r="B35" s="61"/>
    </row>
    <row r="36" spans="1:2" x14ac:dyDescent="0.3">
      <c r="A36" s="65" t="s">
        <v>368</v>
      </c>
      <c r="B36" s="61">
        <v>291744129.56999999</v>
      </c>
    </row>
    <row r="37" spans="1:2" x14ac:dyDescent="0.3">
      <c r="A37" s="64">
        <v>6151</v>
      </c>
      <c r="B37" s="61"/>
    </row>
    <row r="38" spans="1:2" x14ac:dyDescent="0.3">
      <c r="A38" s="65" t="s">
        <v>371</v>
      </c>
      <c r="B38" s="61">
        <v>170308336</v>
      </c>
    </row>
    <row r="39" spans="1:2" x14ac:dyDescent="0.3">
      <c r="A39" s="60" t="s">
        <v>372</v>
      </c>
      <c r="B39" s="61"/>
    </row>
    <row r="40" spans="1:2" x14ac:dyDescent="0.3">
      <c r="A40" s="62" t="s">
        <v>125</v>
      </c>
      <c r="B40" s="61"/>
    </row>
    <row r="41" spans="1:2" x14ac:dyDescent="0.3">
      <c r="A41" s="63" t="s">
        <v>44</v>
      </c>
      <c r="B41" s="61"/>
    </row>
    <row r="42" spans="1:2" x14ac:dyDescent="0.3">
      <c r="A42" s="64">
        <v>6121</v>
      </c>
      <c r="B42" s="61"/>
    </row>
    <row r="43" spans="1:2" x14ac:dyDescent="0.3">
      <c r="A43" s="65" t="s">
        <v>367</v>
      </c>
      <c r="B43" s="61">
        <v>5000000</v>
      </c>
    </row>
    <row r="44" spans="1:2" x14ac:dyDescent="0.3">
      <c r="A44" s="64">
        <v>6131</v>
      </c>
      <c r="B44" s="61"/>
    </row>
    <row r="45" spans="1:2" x14ac:dyDescent="0.3">
      <c r="A45" s="65" t="s">
        <v>368</v>
      </c>
      <c r="B45" s="61">
        <v>3500000</v>
      </c>
    </row>
    <row r="46" spans="1:2" x14ac:dyDescent="0.3">
      <c r="A46" s="64">
        <v>6151</v>
      </c>
      <c r="B46" s="61"/>
    </row>
    <row r="47" spans="1:2" x14ac:dyDescent="0.3">
      <c r="A47" s="65" t="s">
        <v>371</v>
      </c>
      <c r="B47" s="61">
        <v>21500000</v>
      </c>
    </row>
    <row r="48" spans="1:2" x14ac:dyDescent="0.3">
      <c r="A48" s="60" t="s">
        <v>503</v>
      </c>
      <c r="B48" s="61">
        <v>1044897620.3199999</v>
      </c>
    </row>
    <row r="49" spans="2:2" x14ac:dyDescent="0.3">
      <c r="B49"/>
    </row>
    <row r="50" spans="2:2" x14ac:dyDescent="0.3">
      <c r="B50"/>
    </row>
    <row r="51" spans="2:2" x14ac:dyDescent="0.3">
      <c r="B51"/>
    </row>
    <row r="52" spans="2:2" x14ac:dyDescent="0.3">
      <c r="B52"/>
    </row>
    <row r="53" spans="2:2" x14ac:dyDescent="0.3">
      <c r="B53"/>
    </row>
    <row r="54" spans="2:2" x14ac:dyDescent="0.3">
      <c r="B54"/>
    </row>
    <row r="55" spans="2:2" x14ac:dyDescent="0.3">
      <c r="B55"/>
    </row>
    <row r="56" spans="2:2" x14ac:dyDescent="0.3">
      <c r="B56"/>
    </row>
    <row r="57" spans="2:2" x14ac:dyDescent="0.3">
      <c r="B57"/>
    </row>
    <row r="58" spans="2:2" x14ac:dyDescent="0.3">
      <c r="B58"/>
    </row>
    <row r="59" spans="2:2" x14ac:dyDescent="0.3">
      <c r="B59"/>
    </row>
    <row r="60" spans="2:2" x14ac:dyDescent="0.3">
      <c r="B60"/>
    </row>
    <row r="61" spans="2:2" x14ac:dyDescent="0.3">
      <c r="B61"/>
    </row>
    <row r="62" spans="2:2" x14ac:dyDescent="0.3">
      <c r="B62"/>
    </row>
    <row r="63" spans="2:2" x14ac:dyDescent="0.3">
      <c r="B63"/>
    </row>
    <row r="64" spans="2:2" x14ac:dyDescent="0.3">
      <c r="B64"/>
    </row>
    <row r="65" spans="2:2" x14ac:dyDescent="0.3">
      <c r="B65"/>
    </row>
    <row r="66" spans="2:2" x14ac:dyDescent="0.3">
      <c r="B66"/>
    </row>
    <row r="67" spans="2:2" x14ac:dyDescent="0.3">
      <c r="B67"/>
    </row>
    <row r="68" spans="2:2" x14ac:dyDescent="0.3">
      <c r="B68"/>
    </row>
    <row r="69" spans="2:2" x14ac:dyDescent="0.3">
      <c r="B69"/>
    </row>
    <row r="70" spans="2:2" x14ac:dyDescent="0.3">
      <c r="B70"/>
    </row>
    <row r="71" spans="2:2" x14ac:dyDescent="0.3">
      <c r="B71"/>
    </row>
    <row r="72" spans="2:2" x14ac:dyDescent="0.3">
      <c r="B72"/>
    </row>
    <row r="73" spans="2:2" x14ac:dyDescent="0.3">
      <c r="B73"/>
    </row>
    <row r="74" spans="2:2" x14ac:dyDescent="0.3">
      <c r="B74"/>
    </row>
    <row r="75" spans="2:2" x14ac:dyDescent="0.3">
      <c r="B75"/>
    </row>
    <row r="76" spans="2:2" x14ac:dyDescent="0.3">
      <c r="B76"/>
    </row>
    <row r="77" spans="2:2" x14ac:dyDescent="0.3">
      <c r="B77"/>
    </row>
    <row r="78" spans="2:2" x14ac:dyDescent="0.3">
      <c r="B78"/>
    </row>
    <row r="79" spans="2:2" x14ac:dyDescent="0.3">
      <c r="B79"/>
    </row>
    <row r="80" spans="2:2" x14ac:dyDescent="0.3">
      <c r="B80"/>
    </row>
    <row r="81" spans="2:2" x14ac:dyDescent="0.3">
      <c r="B81"/>
    </row>
    <row r="82" spans="2:2" x14ac:dyDescent="0.3">
      <c r="B82"/>
    </row>
    <row r="83" spans="2:2" x14ac:dyDescent="0.3">
      <c r="B83"/>
    </row>
    <row r="84" spans="2:2" x14ac:dyDescent="0.3">
      <c r="B84"/>
    </row>
    <row r="85" spans="2:2" x14ac:dyDescent="0.3">
      <c r="B85"/>
    </row>
    <row r="86" spans="2:2" x14ac:dyDescent="0.3">
      <c r="B86"/>
    </row>
    <row r="87" spans="2:2" x14ac:dyDescent="0.3">
      <c r="B87"/>
    </row>
    <row r="88" spans="2:2" x14ac:dyDescent="0.3">
      <c r="B88"/>
    </row>
    <row r="89" spans="2:2" x14ac:dyDescent="0.3">
      <c r="B89"/>
    </row>
    <row r="90" spans="2:2" x14ac:dyDescent="0.3">
      <c r="B90"/>
    </row>
    <row r="91" spans="2:2" x14ac:dyDescent="0.3">
      <c r="B91"/>
    </row>
    <row r="92" spans="2:2" x14ac:dyDescent="0.3">
      <c r="B92"/>
    </row>
    <row r="93" spans="2:2" x14ac:dyDescent="0.3">
      <c r="B93"/>
    </row>
    <row r="94" spans="2:2" x14ac:dyDescent="0.3">
      <c r="B94"/>
    </row>
    <row r="95" spans="2:2" x14ac:dyDescent="0.3">
      <c r="B95"/>
    </row>
    <row r="96" spans="2:2" x14ac:dyDescent="0.3">
      <c r="B96"/>
    </row>
    <row r="97" spans="2:2" x14ac:dyDescent="0.3">
      <c r="B97"/>
    </row>
    <row r="98" spans="2:2" x14ac:dyDescent="0.3">
      <c r="B98"/>
    </row>
    <row r="99" spans="2:2" x14ac:dyDescent="0.3">
      <c r="B99"/>
    </row>
    <row r="100" spans="2:2" x14ac:dyDescent="0.3">
      <c r="B100"/>
    </row>
    <row r="101" spans="2:2" x14ac:dyDescent="0.3">
      <c r="B101"/>
    </row>
    <row r="102" spans="2:2" x14ac:dyDescent="0.3">
      <c r="B102"/>
    </row>
    <row r="103" spans="2:2" x14ac:dyDescent="0.3">
      <c r="B103"/>
    </row>
    <row r="104" spans="2:2" x14ac:dyDescent="0.3">
      <c r="B104"/>
    </row>
    <row r="105" spans="2:2" x14ac:dyDescent="0.3">
      <c r="B105"/>
    </row>
    <row r="106" spans="2:2" x14ac:dyDescent="0.3">
      <c r="B106"/>
    </row>
    <row r="107" spans="2:2" x14ac:dyDescent="0.3">
      <c r="B107"/>
    </row>
    <row r="108" spans="2:2" x14ac:dyDescent="0.3">
      <c r="B108"/>
    </row>
    <row r="109" spans="2:2" x14ac:dyDescent="0.3">
      <c r="B109"/>
    </row>
    <row r="110" spans="2:2" x14ac:dyDescent="0.3">
      <c r="B110"/>
    </row>
    <row r="111" spans="2:2" x14ac:dyDescent="0.3">
      <c r="B111"/>
    </row>
    <row r="112" spans="2:2" x14ac:dyDescent="0.3">
      <c r="B112"/>
    </row>
    <row r="113" spans="2:2" x14ac:dyDescent="0.3">
      <c r="B113"/>
    </row>
    <row r="114" spans="2:2" x14ac:dyDescent="0.3">
      <c r="B114"/>
    </row>
    <row r="115" spans="2:2" x14ac:dyDescent="0.3">
      <c r="B115"/>
    </row>
    <row r="116" spans="2:2" x14ac:dyDescent="0.3">
      <c r="B116"/>
    </row>
    <row r="117" spans="2:2" x14ac:dyDescent="0.3">
      <c r="B117"/>
    </row>
    <row r="118" spans="2:2" x14ac:dyDescent="0.3">
      <c r="B118"/>
    </row>
    <row r="119" spans="2:2" x14ac:dyDescent="0.3">
      <c r="B119"/>
    </row>
    <row r="120" spans="2:2" x14ac:dyDescent="0.3">
      <c r="B120"/>
    </row>
    <row r="121" spans="2:2" x14ac:dyDescent="0.3">
      <c r="B121"/>
    </row>
    <row r="122" spans="2:2" x14ac:dyDescent="0.3">
      <c r="B122"/>
    </row>
    <row r="123" spans="2:2" x14ac:dyDescent="0.3">
      <c r="B123"/>
    </row>
    <row r="124" spans="2:2" x14ac:dyDescent="0.3">
      <c r="B124"/>
    </row>
    <row r="125" spans="2:2" x14ac:dyDescent="0.3">
      <c r="B125"/>
    </row>
    <row r="126" spans="2:2" x14ac:dyDescent="0.3">
      <c r="B126"/>
    </row>
    <row r="127" spans="2:2" x14ac:dyDescent="0.3">
      <c r="B127"/>
    </row>
    <row r="128" spans="2:2" x14ac:dyDescent="0.3">
      <c r="B128"/>
    </row>
    <row r="129" spans="2:2" x14ac:dyDescent="0.3">
      <c r="B129"/>
    </row>
    <row r="130" spans="2:2" x14ac:dyDescent="0.3">
      <c r="B130"/>
    </row>
    <row r="131" spans="2:2" x14ac:dyDescent="0.3">
      <c r="B131"/>
    </row>
    <row r="132" spans="2:2" x14ac:dyDescent="0.3">
      <c r="B132"/>
    </row>
    <row r="133" spans="2:2" x14ac:dyDescent="0.3">
      <c r="B133"/>
    </row>
    <row r="134" spans="2:2" x14ac:dyDescent="0.3">
      <c r="B134"/>
    </row>
    <row r="135" spans="2:2" x14ac:dyDescent="0.3">
      <c r="B135"/>
    </row>
    <row r="136" spans="2:2" x14ac:dyDescent="0.3">
      <c r="B136"/>
    </row>
    <row r="137" spans="2:2" x14ac:dyDescent="0.3">
      <c r="B137"/>
    </row>
    <row r="138" spans="2:2" x14ac:dyDescent="0.3">
      <c r="B138"/>
    </row>
    <row r="139" spans="2:2" x14ac:dyDescent="0.3">
      <c r="B139"/>
    </row>
    <row r="140" spans="2:2" x14ac:dyDescent="0.3">
      <c r="B140"/>
    </row>
    <row r="141" spans="2:2" x14ac:dyDescent="0.3">
      <c r="B141"/>
    </row>
    <row r="142" spans="2:2" x14ac:dyDescent="0.3">
      <c r="B142"/>
    </row>
    <row r="143" spans="2:2" x14ac:dyDescent="0.3">
      <c r="B143"/>
    </row>
    <row r="144" spans="2:2" x14ac:dyDescent="0.3">
      <c r="B144"/>
    </row>
    <row r="145" spans="2:2" x14ac:dyDescent="0.3">
      <c r="B145"/>
    </row>
    <row r="146" spans="2:2" x14ac:dyDescent="0.3">
      <c r="B146"/>
    </row>
    <row r="147" spans="2:2" x14ac:dyDescent="0.3">
      <c r="B147"/>
    </row>
    <row r="148" spans="2:2" x14ac:dyDescent="0.3">
      <c r="B148"/>
    </row>
    <row r="149" spans="2:2" x14ac:dyDescent="0.3">
      <c r="B149"/>
    </row>
    <row r="150" spans="2:2" x14ac:dyDescent="0.3">
      <c r="B150"/>
    </row>
    <row r="151" spans="2:2" x14ac:dyDescent="0.3">
      <c r="B151"/>
    </row>
    <row r="152" spans="2:2" x14ac:dyDescent="0.3">
      <c r="B152"/>
    </row>
    <row r="153" spans="2:2" x14ac:dyDescent="0.3">
      <c r="B153"/>
    </row>
    <row r="154" spans="2:2" x14ac:dyDescent="0.3">
      <c r="B154"/>
    </row>
    <row r="155" spans="2:2" x14ac:dyDescent="0.3">
      <c r="B155"/>
    </row>
    <row r="156" spans="2:2" x14ac:dyDescent="0.3">
      <c r="B156"/>
    </row>
    <row r="157" spans="2:2" x14ac:dyDescent="0.3">
      <c r="B157"/>
    </row>
    <row r="158" spans="2:2" x14ac:dyDescent="0.3">
      <c r="B158"/>
    </row>
    <row r="159" spans="2:2" x14ac:dyDescent="0.3">
      <c r="B159"/>
    </row>
    <row r="160" spans="2:2" x14ac:dyDescent="0.3">
      <c r="B160"/>
    </row>
    <row r="161" spans="2:2" x14ac:dyDescent="0.3">
      <c r="B161"/>
    </row>
    <row r="162" spans="2:2" x14ac:dyDescent="0.3">
      <c r="B162"/>
    </row>
    <row r="163" spans="2:2" x14ac:dyDescent="0.3">
      <c r="B163"/>
    </row>
    <row r="164" spans="2:2" x14ac:dyDescent="0.3">
      <c r="B164"/>
    </row>
    <row r="165" spans="2:2" x14ac:dyDescent="0.3">
      <c r="B165"/>
    </row>
    <row r="166" spans="2:2" x14ac:dyDescent="0.3">
      <c r="B166"/>
    </row>
    <row r="167" spans="2:2" x14ac:dyDescent="0.3">
      <c r="B167"/>
    </row>
    <row r="168" spans="2:2" x14ac:dyDescent="0.3">
      <c r="B168"/>
    </row>
    <row r="169" spans="2:2" x14ac:dyDescent="0.3">
      <c r="B169"/>
    </row>
    <row r="170" spans="2:2" x14ac:dyDescent="0.3">
      <c r="B170"/>
    </row>
    <row r="171" spans="2:2" x14ac:dyDescent="0.3">
      <c r="B171"/>
    </row>
    <row r="172" spans="2:2" x14ac:dyDescent="0.3">
      <c r="B172"/>
    </row>
    <row r="173" spans="2:2" x14ac:dyDescent="0.3">
      <c r="B173"/>
    </row>
    <row r="174" spans="2:2" x14ac:dyDescent="0.3">
      <c r="B174"/>
    </row>
    <row r="175" spans="2:2" x14ac:dyDescent="0.3">
      <c r="B175"/>
    </row>
    <row r="176" spans="2:2" x14ac:dyDescent="0.3">
      <c r="B176"/>
    </row>
    <row r="177" spans="2:2" x14ac:dyDescent="0.3">
      <c r="B177"/>
    </row>
    <row r="178" spans="2:2" x14ac:dyDescent="0.3">
      <c r="B178"/>
    </row>
    <row r="179" spans="2:2" x14ac:dyDescent="0.3">
      <c r="B179"/>
    </row>
    <row r="180" spans="2:2" x14ac:dyDescent="0.3">
      <c r="B180"/>
    </row>
    <row r="181" spans="2:2" x14ac:dyDescent="0.3">
      <c r="B181"/>
    </row>
    <row r="182" spans="2:2" x14ac:dyDescent="0.3">
      <c r="B182"/>
    </row>
    <row r="183" spans="2:2" x14ac:dyDescent="0.3">
      <c r="B183"/>
    </row>
    <row r="184" spans="2:2" x14ac:dyDescent="0.3">
      <c r="B184"/>
    </row>
    <row r="185" spans="2:2" x14ac:dyDescent="0.3">
      <c r="B185"/>
    </row>
    <row r="186" spans="2:2" x14ac:dyDescent="0.3">
      <c r="B186"/>
    </row>
    <row r="187" spans="2:2" x14ac:dyDescent="0.3">
      <c r="B187"/>
    </row>
    <row r="188" spans="2:2" x14ac:dyDescent="0.3">
      <c r="B188"/>
    </row>
    <row r="189" spans="2:2" x14ac:dyDescent="0.3">
      <c r="B189"/>
    </row>
    <row r="190" spans="2:2" x14ac:dyDescent="0.3">
      <c r="B190"/>
    </row>
    <row r="191" spans="2:2" x14ac:dyDescent="0.3">
      <c r="B191"/>
    </row>
    <row r="192" spans="2:2" x14ac:dyDescent="0.3">
      <c r="B192"/>
    </row>
    <row r="193" spans="2:2" x14ac:dyDescent="0.3">
      <c r="B193"/>
    </row>
    <row r="194" spans="2:2" x14ac:dyDescent="0.3">
      <c r="B194"/>
    </row>
    <row r="195" spans="2:2" x14ac:dyDescent="0.3">
      <c r="B195"/>
    </row>
    <row r="196" spans="2:2" x14ac:dyDescent="0.3">
      <c r="B196"/>
    </row>
    <row r="197" spans="2:2" x14ac:dyDescent="0.3">
      <c r="B197"/>
    </row>
    <row r="198" spans="2:2" x14ac:dyDescent="0.3">
      <c r="B198"/>
    </row>
    <row r="199" spans="2:2" x14ac:dyDescent="0.3">
      <c r="B199"/>
    </row>
    <row r="200" spans="2:2" x14ac:dyDescent="0.3">
      <c r="B200"/>
    </row>
    <row r="201" spans="2:2" x14ac:dyDescent="0.3">
      <c r="B201"/>
    </row>
    <row r="202" spans="2:2" x14ac:dyDescent="0.3">
      <c r="B202"/>
    </row>
    <row r="203" spans="2:2" x14ac:dyDescent="0.3">
      <c r="B203"/>
    </row>
    <row r="204" spans="2:2" x14ac:dyDescent="0.3">
      <c r="B204"/>
    </row>
    <row r="205" spans="2:2" x14ac:dyDescent="0.3">
      <c r="B205"/>
    </row>
    <row r="206" spans="2:2" x14ac:dyDescent="0.3">
      <c r="B206"/>
    </row>
    <row r="207" spans="2:2" x14ac:dyDescent="0.3">
      <c r="B207"/>
    </row>
    <row r="208" spans="2:2" x14ac:dyDescent="0.3">
      <c r="B208"/>
    </row>
    <row r="209" spans="2:2" x14ac:dyDescent="0.3">
      <c r="B209"/>
    </row>
    <row r="210" spans="2:2" x14ac:dyDescent="0.3">
      <c r="B210"/>
    </row>
    <row r="211" spans="2:2" x14ac:dyDescent="0.3">
      <c r="B211"/>
    </row>
    <row r="212" spans="2:2" x14ac:dyDescent="0.3">
      <c r="B212"/>
    </row>
    <row r="213" spans="2:2" x14ac:dyDescent="0.3">
      <c r="B213"/>
    </row>
    <row r="214" spans="2:2" x14ac:dyDescent="0.3">
      <c r="B214"/>
    </row>
    <row r="215" spans="2:2" x14ac:dyDescent="0.3">
      <c r="B215"/>
    </row>
    <row r="216" spans="2:2" x14ac:dyDescent="0.3">
      <c r="B216"/>
    </row>
    <row r="217" spans="2:2" x14ac:dyDescent="0.3">
      <c r="B217"/>
    </row>
    <row r="218" spans="2:2" x14ac:dyDescent="0.3">
      <c r="B218"/>
    </row>
    <row r="219" spans="2:2" x14ac:dyDescent="0.3">
      <c r="B219"/>
    </row>
    <row r="220" spans="2:2" x14ac:dyDescent="0.3">
      <c r="B220"/>
    </row>
    <row r="221" spans="2:2" x14ac:dyDescent="0.3">
      <c r="B221"/>
    </row>
    <row r="222" spans="2:2" x14ac:dyDescent="0.3">
      <c r="B222"/>
    </row>
    <row r="223" spans="2:2" x14ac:dyDescent="0.3">
      <c r="B223"/>
    </row>
    <row r="224" spans="2:2" x14ac:dyDescent="0.3">
      <c r="B224"/>
    </row>
    <row r="225" spans="2:2" x14ac:dyDescent="0.3">
      <c r="B225"/>
    </row>
    <row r="226" spans="2:2" x14ac:dyDescent="0.3">
      <c r="B226"/>
    </row>
    <row r="227" spans="2:2" x14ac:dyDescent="0.3">
      <c r="B227"/>
    </row>
    <row r="228" spans="2:2" x14ac:dyDescent="0.3">
      <c r="B228"/>
    </row>
    <row r="229" spans="2:2" x14ac:dyDescent="0.3">
      <c r="B229"/>
    </row>
    <row r="230" spans="2:2" x14ac:dyDescent="0.3">
      <c r="B230"/>
    </row>
    <row r="231" spans="2:2" x14ac:dyDescent="0.3">
      <c r="B231"/>
    </row>
    <row r="232" spans="2:2" x14ac:dyDescent="0.3">
      <c r="B232"/>
    </row>
    <row r="233" spans="2:2" x14ac:dyDescent="0.3">
      <c r="B233"/>
    </row>
    <row r="234" spans="2:2" x14ac:dyDescent="0.3">
      <c r="B234"/>
    </row>
    <row r="235" spans="2:2" x14ac:dyDescent="0.3">
      <c r="B235"/>
    </row>
    <row r="236" spans="2:2" x14ac:dyDescent="0.3">
      <c r="B236"/>
    </row>
    <row r="237" spans="2:2" x14ac:dyDescent="0.3">
      <c r="B237"/>
    </row>
    <row r="238" spans="2:2" x14ac:dyDescent="0.3">
      <c r="B238"/>
    </row>
    <row r="239" spans="2:2" x14ac:dyDescent="0.3">
      <c r="B239"/>
    </row>
    <row r="240" spans="2:2" x14ac:dyDescent="0.3">
      <c r="B240"/>
    </row>
    <row r="241" spans="2:2" x14ac:dyDescent="0.3">
      <c r="B241"/>
    </row>
    <row r="242" spans="2:2" x14ac:dyDescent="0.3">
      <c r="B242"/>
    </row>
    <row r="243" spans="2:2" x14ac:dyDescent="0.3">
      <c r="B243"/>
    </row>
    <row r="244" spans="2:2" x14ac:dyDescent="0.3">
      <c r="B244"/>
    </row>
    <row r="245" spans="2:2" x14ac:dyDescent="0.3">
      <c r="B245"/>
    </row>
    <row r="246" spans="2:2" x14ac:dyDescent="0.3">
      <c r="B246"/>
    </row>
    <row r="247" spans="2:2" x14ac:dyDescent="0.3">
      <c r="B247"/>
    </row>
    <row r="248" spans="2:2" x14ac:dyDescent="0.3">
      <c r="B248"/>
    </row>
    <row r="249" spans="2:2" x14ac:dyDescent="0.3">
      <c r="B249"/>
    </row>
    <row r="250" spans="2:2" x14ac:dyDescent="0.3">
      <c r="B250"/>
    </row>
    <row r="251" spans="2:2" x14ac:dyDescent="0.3">
      <c r="B251"/>
    </row>
    <row r="252" spans="2:2" x14ac:dyDescent="0.3">
      <c r="B252"/>
    </row>
    <row r="253" spans="2:2" x14ac:dyDescent="0.3">
      <c r="B253"/>
    </row>
    <row r="254" spans="2:2" x14ac:dyDescent="0.3">
      <c r="B254"/>
    </row>
    <row r="255" spans="2:2" x14ac:dyDescent="0.3">
      <c r="B255"/>
    </row>
    <row r="256" spans="2:2" x14ac:dyDescent="0.3">
      <c r="B256"/>
    </row>
    <row r="257" spans="2:2" x14ac:dyDescent="0.3">
      <c r="B257"/>
    </row>
    <row r="258" spans="2:2" x14ac:dyDescent="0.3">
      <c r="B258"/>
    </row>
    <row r="259" spans="2:2" x14ac:dyDescent="0.3">
      <c r="B259"/>
    </row>
    <row r="260" spans="2:2" x14ac:dyDescent="0.3">
      <c r="B260"/>
    </row>
    <row r="261" spans="2:2" x14ac:dyDescent="0.3">
      <c r="B261"/>
    </row>
    <row r="262" spans="2:2" x14ac:dyDescent="0.3">
      <c r="B262"/>
    </row>
    <row r="263" spans="2:2" x14ac:dyDescent="0.3">
      <c r="B263"/>
    </row>
    <row r="264" spans="2:2" x14ac:dyDescent="0.3">
      <c r="B264"/>
    </row>
    <row r="265" spans="2:2" x14ac:dyDescent="0.3">
      <c r="B265"/>
    </row>
    <row r="266" spans="2:2" x14ac:dyDescent="0.3">
      <c r="B266"/>
    </row>
    <row r="267" spans="2:2" x14ac:dyDescent="0.3">
      <c r="B267"/>
    </row>
    <row r="268" spans="2:2" x14ac:dyDescent="0.3">
      <c r="B268"/>
    </row>
    <row r="269" spans="2:2" x14ac:dyDescent="0.3">
      <c r="B269"/>
    </row>
    <row r="270" spans="2:2" x14ac:dyDescent="0.3">
      <c r="B270"/>
    </row>
    <row r="271" spans="2:2" x14ac:dyDescent="0.3">
      <c r="B271"/>
    </row>
    <row r="272" spans="2:2" x14ac:dyDescent="0.3">
      <c r="B272"/>
    </row>
    <row r="273" spans="2:2" x14ac:dyDescent="0.3">
      <c r="B273"/>
    </row>
    <row r="274" spans="2:2" x14ac:dyDescent="0.3">
      <c r="B274"/>
    </row>
    <row r="275" spans="2:2" x14ac:dyDescent="0.3">
      <c r="B275"/>
    </row>
    <row r="276" spans="2:2" x14ac:dyDescent="0.3">
      <c r="B276"/>
    </row>
    <row r="277" spans="2:2" x14ac:dyDescent="0.3">
      <c r="B277"/>
    </row>
    <row r="278" spans="2:2" x14ac:dyDescent="0.3">
      <c r="B278"/>
    </row>
    <row r="279" spans="2:2" x14ac:dyDescent="0.3">
      <c r="B279"/>
    </row>
    <row r="280" spans="2:2" x14ac:dyDescent="0.3">
      <c r="B280"/>
    </row>
    <row r="281" spans="2:2" x14ac:dyDescent="0.3">
      <c r="B281"/>
    </row>
    <row r="282" spans="2:2" x14ac:dyDescent="0.3">
      <c r="B282"/>
    </row>
    <row r="283" spans="2:2" x14ac:dyDescent="0.3">
      <c r="B283"/>
    </row>
    <row r="284" spans="2:2" x14ac:dyDescent="0.3">
      <c r="B284"/>
    </row>
    <row r="285" spans="2:2" x14ac:dyDescent="0.3">
      <c r="B285"/>
    </row>
    <row r="286" spans="2:2" x14ac:dyDescent="0.3">
      <c r="B286"/>
    </row>
    <row r="287" spans="2:2" x14ac:dyDescent="0.3">
      <c r="B287"/>
    </row>
    <row r="288" spans="2:2" x14ac:dyDescent="0.3">
      <c r="B288"/>
    </row>
    <row r="289" spans="2:2" x14ac:dyDescent="0.3">
      <c r="B289"/>
    </row>
    <row r="290" spans="2:2" x14ac:dyDescent="0.3">
      <c r="B290"/>
    </row>
    <row r="291" spans="2:2" x14ac:dyDescent="0.3">
      <c r="B291"/>
    </row>
    <row r="292" spans="2:2" x14ac:dyDescent="0.3">
      <c r="B292"/>
    </row>
    <row r="293" spans="2:2" x14ac:dyDescent="0.3">
      <c r="B293"/>
    </row>
    <row r="294" spans="2:2" x14ac:dyDescent="0.3">
      <c r="B294"/>
    </row>
    <row r="295" spans="2:2" x14ac:dyDescent="0.3">
      <c r="B295"/>
    </row>
    <row r="296" spans="2:2" x14ac:dyDescent="0.3">
      <c r="B296"/>
    </row>
    <row r="297" spans="2:2" x14ac:dyDescent="0.3">
      <c r="B297"/>
    </row>
    <row r="298" spans="2:2" x14ac:dyDescent="0.3">
      <c r="B298"/>
    </row>
    <row r="299" spans="2:2" x14ac:dyDescent="0.3">
      <c r="B299"/>
    </row>
    <row r="300" spans="2:2" x14ac:dyDescent="0.3">
      <c r="B300"/>
    </row>
    <row r="301" spans="2:2" x14ac:dyDescent="0.3">
      <c r="B301"/>
    </row>
    <row r="302" spans="2:2" x14ac:dyDescent="0.3">
      <c r="B302"/>
    </row>
    <row r="303" spans="2:2" x14ac:dyDescent="0.3">
      <c r="B303"/>
    </row>
    <row r="304" spans="2:2" x14ac:dyDescent="0.3">
      <c r="B304"/>
    </row>
    <row r="305" spans="2:2" x14ac:dyDescent="0.3">
      <c r="B305"/>
    </row>
    <row r="306" spans="2:2" x14ac:dyDescent="0.3">
      <c r="B306"/>
    </row>
    <row r="307" spans="2:2" x14ac:dyDescent="0.3">
      <c r="B307"/>
    </row>
    <row r="308" spans="2:2" x14ac:dyDescent="0.3">
      <c r="B308"/>
    </row>
    <row r="309" spans="2:2" x14ac:dyDescent="0.3">
      <c r="B309"/>
    </row>
    <row r="310" spans="2:2" x14ac:dyDescent="0.3">
      <c r="B310"/>
    </row>
    <row r="311" spans="2:2" x14ac:dyDescent="0.3">
      <c r="B311"/>
    </row>
    <row r="312" spans="2:2" x14ac:dyDescent="0.3">
      <c r="B312"/>
    </row>
    <row r="313" spans="2:2" x14ac:dyDescent="0.3">
      <c r="B313"/>
    </row>
    <row r="314" spans="2:2" x14ac:dyDescent="0.3">
      <c r="B314"/>
    </row>
    <row r="315" spans="2:2" x14ac:dyDescent="0.3">
      <c r="B315"/>
    </row>
    <row r="316" spans="2:2" x14ac:dyDescent="0.3">
      <c r="B316"/>
    </row>
    <row r="317" spans="2:2" x14ac:dyDescent="0.3">
      <c r="B317"/>
    </row>
    <row r="318" spans="2:2" x14ac:dyDescent="0.3">
      <c r="B318"/>
    </row>
    <row r="319" spans="2:2" x14ac:dyDescent="0.3">
      <c r="B319"/>
    </row>
    <row r="320" spans="2:2" x14ac:dyDescent="0.3">
      <c r="B320"/>
    </row>
    <row r="321" spans="2:2" x14ac:dyDescent="0.3">
      <c r="B321"/>
    </row>
    <row r="322" spans="2:2" x14ac:dyDescent="0.3">
      <c r="B322"/>
    </row>
    <row r="323" spans="2:2" x14ac:dyDescent="0.3">
      <c r="B323"/>
    </row>
    <row r="324" spans="2:2" x14ac:dyDescent="0.3">
      <c r="B324"/>
    </row>
    <row r="325" spans="2:2" x14ac:dyDescent="0.3">
      <c r="B325"/>
    </row>
    <row r="326" spans="2:2" x14ac:dyDescent="0.3">
      <c r="B326"/>
    </row>
    <row r="327" spans="2:2" x14ac:dyDescent="0.3">
      <c r="B327"/>
    </row>
    <row r="328" spans="2:2" x14ac:dyDescent="0.3">
      <c r="B328"/>
    </row>
    <row r="329" spans="2:2" x14ac:dyDescent="0.3">
      <c r="B329"/>
    </row>
    <row r="330" spans="2:2" x14ac:dyDescent="0.3">
      <c r="B330"/>
    </row>
    <row r="331" spans="2:2" x14ac:dyDescent="0.3">
      <c r="B331"/>
    </row>
    <row r="332" spans="2:2" x14ac:dyDescent="0.3">
      <c r="B332"/>
    </row>
    <row r="333" spans="2:2" x14ac:dyDescent="0.3">
      <c r="B333"/>
    </row>
    <row r="334" spans="2:2" x14ac:dyDescent="0.3">
      <c r="B334"/>
    </row>
    <row r="335" spans="2:2" x14ac:dyDescent="0.3">
      <c r="B335"/>
    </row>
    <row r="336" spans="2:2" x14ac:dyDescent="0.3">
      <c r="B336"/>
    </row>
    <row r="337" spans="2:2" x14ac:dyDescent="0.3">
      <c r="B337"/>
    </row>
    <row r="338" spans="2:2" x14ac:dyDescent="0.3">
      <c r="B338"/>
    </row>
    <row r="339" spans="2:2" x14ac:dyDescent="0.3">
      <c r="B339"/>
    </row>
    <row r="340" spans="2:2" x14ac:dyDescent="0.3">
      <c r="B340"/>
    </row>
    <row r="341" spans="2:2" x14ac:dyDescent="0.3">
      <c r="B341"/>
    </row>
    <row r="342" spans="2:2" x14ac:dyDescent="0.3">
      <c r="B342"/>
    </row>
    <row r="343" spans="2:2" x14ac:dyDescent="0.3">
      <c r="B343"/>
    </row>
    <row r="344" spans="2:2" x14ac:dyDescent="0.3">
      <c r="B344"/>
    </row>
    <row r="345" spans="2:2" x14ac:dyDescent="0.3">
      <c r="B345"/>
    </row>
    <row r="346" spans="2:2" x14ac:dyDescent="0.3">
      <c r="B346"/>
    </row>
    <row r="347" spans="2:2" x14ac:dyDescent="0.3">
      <c r="B347"/>
    </row>
    <row r="348" spans="2:2" x14ac:dyDescent="0.3">
      <c r="B348"/>
    </row>
    <row r="349" spans="2:2" x14ac:dyDescent="0.3">
      <c r="B349"/>
    </row>
    <row r="350" spans="2:2" x14ac:dyDescent="0.3">
      <c r="B350"/>
    </row>
    <row r="351" spans="2:2" x14ac:dyDescent="0.3">
      <c r="B351"/>
    </row>
    <row r="352" spans="2:2" x14ac:dyDescent="0.3">
      <c r="B352"/>
    </row>
    <row r="353" spans="2:2" x14ac:dyDescent="0.3">
      <c r="B353"/>
    </row>
    <row r="354" spans="2:2" x14ac:dyDescent="0.3">
      <c r="B354"/>
    </row>
    <row r="355" spans="2:2" x14ac:dyDescent="0.3">
      <c r="B355"/>
    </row>
    <row r="356" spans="2:2" x14ac:dyDescent="0.3">
      <c r="B356"/>
    </row>
    <row r="357" spans="2:2" x14ac:dyDescent="0.3">
      <c r="B357"/>
    </row>
    <row r="358" spans="2:2" x14ac:dyDescent="0.3">
      <c r="B358"/>
    </row>
    <row r="359" spans="2:2" x14ac:dyDescent="0.3">
      <c r="B359"/>
    </row>
    <row r="360" spans="2:2" x14ac:dyDescent="0.3">
      <c r="B360"/>
    </row>
    <row r="361" spans="2:2" x14ac:dyDescent="0.3">
      <c r="B361"/>
    </row>
    <row r="362" spans="2:2" x14ac:dyDescent="0.3">
      <c r="B362"/>
    </row>
    <row r="363" spans="2:2" x14ac:dyDescent="0.3">
      <c r="B363"/>
    </row>
    <row r="364" spans="2:2" x14ac:dyDescent="0.3">
      <c r="B364"/>
    </row>
    <row r="365" spans="2:2" x14ac:dyDescent="0.3">
      <c r="B365"/>
    </row>
    <row r="366" spans="2:2" x14ac:dyDescent="0.3">
      <c r="B366"/>
    </row>
    <row r="367" spans="2:2" x14ac:dyDescent="0.3">
      <c r="B367"/>
    </row>
    <row r="368" spans="2:2" x14ac:dyDescent="0.3">
      <c r="B368"/>
    </row>
    <row r="369" spans="2:2" x14ac:dyDescent="0.3">
      <c r="B369"/>
    </row>
    <row r="370" spans="2:2" x14ac:dyDescent="0.3">
      <c r="B370"/>
    </row>
    <row r="371" spans="2:2" x14ac:dyDescent="0.3">
      <c r="B371"/>
    </row>
    <row r="372" spans="2:2" x14ac:dyDescent="0.3">
      <c r="B372"/>
    </row>
    <row r="373" spans="2:2" x14ac:dyDescent="0.3">
      <c r="B373"/>
    </row>
    <row r="374" spans="2:2" x14ac:dyDescent="0.3">
      <c r="B374"/>
    </row>
    <row r="375" spans="2:2" x14ac:dyDescent="0.3">
      <c r="B375"/>
    </row>
    <row r="376" spans="2:2" x14ac:dyDescent="0.3">
      <c r="B376"/>
    </row>
    <row r="377" spans="2:2" x14ac:dyDescent="0.3">
      <c r="B377"/>
    </row>
    <row r="378" spans="2:2" x14ac:dyDescent="0.3">
      <c r="B378"/>
    </row>
    <row r="379" spans="2:2" x14ac:dyDescent="0.3">
      <c r="B379"/>
    </row>
    <row r="380" spans="2:2" x14ac:dyDescent="0.3">
      <c r="B380"/>
    </row>
    <row r="381" spans="2:2" x14ac:dyDescent="0.3">
      <c r="B381"/>
    </row>
    <row r="382" spans="2:2" x14ac:dyDescent="0.3">
      <c r="B382"/>
    </row>
    <row r="383" spans="2:2" x14ac:dyDescent="0.3">
      <c r="B383"/>
    </row>
    <row r="384" spans="2:2" x14ac:dyDescent="0.3">
      <c r="B384"/>
    </row>
    <row r="385" spans="2:2" x14ac:dyDescent="0.3">
      <c r="B385"/>
    </row>
    <row r="386" spans="2:2" x14ac:dyDescent="0.3">
      <c r="B386"/>
    </row>
    <row r="387" spans="2:2" x14ac:dyDescent="0.3">
      <c r="B387"/>
    </row>
    <row r="388" spans="2:2" x14ac:dyDescent="0.3">
      <c r="B388"/>
    </row>
    <row r="389" spans="2:2" x14ac:dyDescent="0.3">
      <c r="B389"/>
    </row>
    <row r="390" spans="2:2" x14ac:dyDescent="0.3">
      <c r="B390"/>
    </row>
    <row r="391" spans="2:2" x14ac:dyDescent="0.3">
      <c r="B391"/>
    </row>
    <row r="392" spans="2:2" x14ac:dyDescent="0.3">
      <c r="B392"/>
    </row>
    <row r="393" spans="2:2" x14ac:dyDescent="0.3">
      <c r="B393"/>
    </row>
    <row r="394" spans="2:2" x14ac:dyDescent="0.3">
      <c r="B394"/>
    </row>
    <row r="395" spans="2:2" x14ac:dyDescent="0.3">
      <c r="B395"/>
    </row>
    <row r="396" spans="2:2" x14ac:dyDescent="0.3">
      <c r="B396"/>
    </row>
    <row r="397" spans="2:2" x14ac:dyDescent="0.3">
      <c r="B397"/>
    </row>
    <row r="398" spans="2:2" x14ac:dyDescent="0.3">
      <c r="B398"/>
    </row>
    <row r="399" spans="2:2" x14ac:dyDescent="0.3">
      <c r="B399"/>
    </row>
    <row r="400" spans="2:2" x14ac:dyDescent="0.3">
      <c r="B400"/>
    </row>
    <row r="401" spans="2:2" x14ac:dyDescent="0.3">
      <c r="B401"/>
    </row>
    <row r="402" spans="2:2" x14ac:dyDescent="0.3">
      <c r="B402"/>
    </row>
    <row r="403" spans="2:2" x14ac:dyDescent="0.3">
      <c r="B403"/>
    </row>
    <row r="404" spans="2:2" x14ac:dyDescent="0.3">
      <c r="B404"/>
    </row>
    <row r="405" spans="2:2" x14ac:dyDescent="0.3">
      <c r="B405"/>
    </row>
    <row r="406" spans="2:2" x14ac:dyDescent="0.3">
      <c r="B406"/>
    </row>
    <row r="407" spans="2:2" x14ac:dyDescent="0.3">
      <c r="B407"/>
    </row>
    <row r="408" spans="2:2" x14ac:dyDescent="0.3">
      <c r="B408"/>
    </row>
    <row r="409" spans="2:2" x14ac:dyDescent="0.3">
      <c r="B409"/>
    </row>
    <row r="410" spans="2:2" x14ac:dyDescent="0.3">
      <c r="B410"/>
    </row>
    <row r="411" spans="2:2" x14ac:dyDescent="0.3">
      <c r="B411"/>
    </row>
    <row r="412" spans="2:2" x14ac:dyDescent="0.3">
      <c r="B412"/>
    </row>
    <row r="413" spans="2:2" x14ac:dyDescent="0.3">
      <c r="B413"/>
    </row>
    <row r="414" spans="2:2" x14ac:dyDescent="0.3">
      <c r="B414"/>
    </row>
    <row r="415" spans="2:2" x14ac:dyDescent="0.3">
      <c r="B415"/>
    </row>
    <row r="416" spans="2:2" x14ac:dyDescent="0.3">
      <c r="B416"/>
    </row>
    <row r="417" spans="2:2" x14ac:dyDescent="0.3">
      <c r="B417"/>
    </row>
    <row r="418" spans="2:2" x14ac:dyDescent="0.3">
      <c r="B418"/>
    </row>
    <row r="419" spans="2:2" x14ac:dyDescent="0.3">
      <c r="B419"/>
    </row>
    <row r="420" spans="2:2" x14ac:dyDescent="0.3">
      <c r="B420"/>
    </row>
    <row r="421" spans="2:2" x14ac:dyDescent="0.3">
      <c r="B421"/>
    </row>
    <row r="422" spans="2:2" x14ac:dyDescent="0.3">
      <c r="B422"/>
    </row>
    <row r="423" spans="2:2" x14ac:dyDescent="0.3">
      <c r="B423"/>
    </row>
    <row r="424" spans="2:2" x14ac:dyDescent="0.3">
      <c r="B424"/>
    </row>
    <row r="425" spans="2:2" x14ac:dyDescent="0.3">
      <c r="B425"/>
    </row>
    <row r="426" spans="2:2" x14ac:dyDescent="0.3">
      <c r="B426"/>
    </row>
    <row r="427" spans="2:2" x14ac:dyDescent="0.3">
      <c r="B427"/>
    </row>
    <row r="428" spans="2:2" x14ac:dyDescent="0.3">
      <c r="B428"/>
    </row>
    <row r="429" spans="2:2" x14ac:dyDescent="0.3">
      <c r="B429"/>
    </row>
    <row r="430" spans="2:2" x14ac:dyDescent="0.3">
      <c r="B430"/>
    </row>
    <row r="431" spans="2:2" x14ac:dyDescent="0.3">
      <c r="B431"/>
    </row>
    <row r="432" spans="2:2" x14ac:dyDescent="0.3">
      <c r="B432"/>
    </row>
    <row r="433" spans="2:2" x14ac:dyDescent="0.3">
      <c r="B433"/>
    </row>
    <row r="434" spans="2:2" x14ac:dyDescent="0.3">
      <c r="B434"/>
    </row>
    <row r="435" spans="2:2" x14ac:dyDescent="0.3">
      <c r="B435"/>
    </row>
    <row r="436" spans="2:2" x14ac:dyDescent="0.3">
      <c r="B436"/>
    </row>
    <row r="437" spans="2:2" x14ac:dyDescent="0.3">
      <c r="B437"/>
    </row>
    <row r="438" spans="2:2" x14ac:dyDescent="0.3">
      <c r="B438"/>
    </row>
    <row r="439" spans="2:2" x14ac:dyDescent="0.3">
      <c r="B439"/>
    </row>
    <row r="440" spans="2:2" x14ac:dyDescent="0.3">
      <c r="B440"/>
    </row>
    <row r="441" spans="2:2" x14ac:dyDescent="0.3">
      <c r="B441"/>
    </row>
    <row r="442" spans="2:2" x14ac:dyDescent="0.3">
      <c r="B442"/>
    </row>
    <row r="443" spans="2:2" x14ac:dyDescent="0.3">
      <c r="B443"/>
    </row>
    <row r="444" spans="2:2" x14ac:dyDescent="0.3">
      <c r="B444"/>
    </row>
    <row r="445" spans="2:2" x14ac:dyDescent="0.3">
      <c r="B445"/>
    </row>
    <row r="446" spans="2:2" x14ac:dyDescent="0.3">
      <c r="B446"/>
    </row>
    <row r="447" spans="2:2" x14ac:dyDescent="0.3">
      <c r="B447"/>
    </row>
    <row r="448" spans="2:2" x14ac:dyDescent="0.3">
      <c r="B448"/>
    </row>
    <row r="449" spans="2:2" x14ac:dyDescent="0.3">
      <c r="B449"/>
    </row>
    <row r="450" spans="2:2" x14ac:dyDescent="0.3">
      <c r="B450"/>
    </row>
    <row r="451" spans="2:2" x14ac:dyDescent="0.3">
      <c r="B451"/>
    </row>
    <row r="452" spans="2:2" x14ac:dyDescent="0.3">
      <c r="B452"/>
    </row>
    <row r="453" spans="2:2" x14ac:dyDescent="0.3">
      <c r="B453"/>
    </row>
    <row r="454" spans="2:2" x14ac:dyDescent="0.3">
      <c r="B454"/>
    </row>
    <row r="455" spans="2:2" x14ac:dyDescent="0.3">
      <c r="B455"/>
    </row>
    <row r="456" spans="2:2" x14ac:dyDescent="0.3">
      <c r="B456"/>
    </row>
  </sheetData>
  <pageMargins left="0.70866141732283472" right="0.70866141732283472" top="0.74803149606299213" bottom="0.74803149606299213" header="0.31496062992125984" footer="0.31496062992125984"/>
  <pageSetup paperSize="9" orientation="landscape" r:id="rId2"/>
  <headerFooter>
    <oddHeader>&amp;CMUNICIPIO DE TLAJOMULCO DE ZUÑIGA, JALISCO 
3ERA MODIFICACIÓN PRESUPUESTAL 2024
CLASIFICACION POR CAPITULO 6000</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A9E00-EBEA-4F78-A861-13C53D1535AE}">
  <dimension ref="B1:G456"/>
  <sheetViews>
    <sheetView view="pageLayout" zoomScaleNormal="100" workbookViewId="0">
      <selection activeCell="B17" sqref="B17"/>
    </sheetView>
  </sheetViews>
  <sheetFormatPr baseColWidth="10" defaultRowHeight="14.4" x14ac:dyDescent="0.3"/>
  <cols>
    <col min="2" max="2" width="67.88671875" bestFit="1" customWidth="1"/>
    <col min="3" max="3" width="15.77734375" style="7" bestFit="1" customWidth="1"/>
    <col min="4" max="4" width="44.109375" bestFit="1" customWidth="1"/>
    <col min="5" max="5" width="9.21875" bestFit="1" customWidth="1"/>
    <col min="6" max="6" width="102.109375" bestFit="1" customWidth="1"/>
    <col min="7" max="7" width="13.6640625" bestFit="1" customWidth="1"/>
  </cols>
  <sheetData>
    <row r="1" spans="2:7" x14ac:dyDescent="0.3">
      <c r="C1"/>
    </row>
    <row r="2" spans="2:7" hidden="1" x14ac:dyDescent="0.3">
      <c r="B2" s="22" t="s">
        <v>518</v>
      </c>
      <c r="C2" s="5">
        <v>9000</v>
      </c>
    </row>
    <row r="3" spans="2:7" x14ac:dyDescent="0.3">
      <c r="C3"/>
    </row>
    <row r="4" spans="2:7" s="8" customFormat="1" x14ac:dyDescent="0.3">
      <c r="B4" s="4" t="s">
        <v>544</v>
      </c>
      <c r="C4" s="8" t="s">
        <v>508</v>
      </c>
      <c r="D4"/>
      <c r="E4"/>
      <c r="F4"/>
      <c r="G4"/>
    </row>
    <row r="5" spans="2:7" x14ac:dyDescent="0.3">
      <c r="B5" s="5" t="s">
        <v>39</v>
      </c>
      <c r="C5" s="20"/>
    </row>
    <row r="6" spans="2:7" x14ac:dyDescent="0.3">
      <c r="B6" s="18" t="s">
        <v>38</v>
      </c>
      <c r="C6" s="20"/>
    </row>
    <row r="7" spans="2:7" x14ac:dyDescent="0.3">
      <c r="B7" s="23" t="s">
        <v>44</v>
      </c>
      <c r="C7" s="20"/>
    </row>
    <row r="8" spans="2:7" x14ac:dyDescent="0.3">
      <c r="B8" s="24">
        <v>9111</v>
      </c>
      <c r="C8" s="20"/>
    </row>
    <row r="9" spans="2:7" x14ac:dyDescent="0.3">
      <c r="B9" s="25" t="s">
        <v>454</v>
      </c>
      <c r="C9" s="20">
        <v>43989196.579999998</v>
      </c>
    </row>
    <row r="10" spans="2:7" x14ac:dyDescent="0.3">
      <c r="B10" s="24">
        <v>9211</v>
      </c>
      <c r="C10" s="20"/>
    </row>
    <row r="11" spans="2:7" x14ac:dyDescent="0.3">
      <c r="B11" s="25" t="s">
        <v>455</v>
      </c>
      <c r="C11" s="20">
        <v>19300000</v>
      </c>
    </row>
    <row r="12" spans="2:7" x14ac:dyDescent="0.3">
      <c r="B12" s="5" t="s">
        <v>503</v>
      </c>
      <c r="C12" s="20">
        <v>63289196.579999998</v>
      </c>
    </row>
    <row r="13" spans="2:7" x14ac:dyDescent="0.3">
      <c r="C13"/>
    </row>
    <row r="14" spans="2:7" x14ac:dyDescent="0.3">
      <c r="C14"/>
    </row>
    <row r="15" spans="2:7" x14ac:dyDescent="0.3">
      <c r="C15"/>
    </row>
    <row r="16" spans="2:7" x14ac:dyDescent="0.3">
      <c r="C16"/>
    </row>
    <row r="17" spans="3:3" x14ac:dyDescent="0.3">
      <c r="C17"/>
    </row>
    <row r="18" spans="3:3" x14ac:dyDescent="0.3">
      <c r="C18"/>
    </row>
    <row r="19" spans="3:3" x14ac:dyDescent="0.3">
      <c r="C19"/>
    </row>
    <row r="20" spans="3:3" x14ac:dyDescent="0.3">
      <c r="C20"/>
    </row>
    <row r="21" spans="3:3" x14ac:dyDescent="0.3">
      <c r="C21"/>
    </row>
    <row r="22" spans="3:3" x14ac:dyDescent="0.3">
      <c r="C22"/>
    </row>
    <row r="23" spans="3:3" x14ac:dyDescent="0.3">
      <c r="C23"/>
    </row>
    <row r="24" spans="3:3" x14ac:dyDescent="0.3">
      <c r="C24"/>
    </row>
    <row r="25" spans="3:3" x14ac:dyDescent="0.3">
      <c r="C25"/>
    </row>
    <row r="26" spans="3:3" x14ac:dyDescent="0.3">
      <c r="C26"/>
    </row>
    <row r="27" spans="3:3" x14ac:dyDescent="0.3">
      <c r="C27"/>
    </row>
    <row r="28" spans="3:3" x14ac:dyDescent="0.3">
      <c r="C28"/>
    </row>
    <row r="29" spans="3:3" x14ac:dyDescent="0.3">
      <c r="C29"/>
    </row>
    <row r="30" spans="3:3" x14ac:dyDescent="0.3">
      <c r="C30"/>
    </row>
    <row r="31" spans="3:3" x14ac:dyDescent="0.3">
      <c r="C31"/>
    </row>
    <row r="32" spans="3:3" x14ac:dyDescent="0.3">
      <c r="C32"/>
    </row>
    <row r="33" spans="3:3" x14ac:dyDescent="0.3">
      <c r="C33"/>
    </row>
    <row r="34" spans="3:3" x14ac:dyDescent="0.3">
      <c r="C34"/>
    </row>
    <row r="35" spans="3:3" x14ac:dyDescent="0.3">
      <c r="C35"/>
    </row>
    <row r="36" spans="3:3" x14ac:dyDescent="0.3">
      <c r="C36"/>
    </row>
    <row r="37" spans="3:3" x14ac:dyDescent="0.3">
      <c r="C37"/>
    </row>
    <row r="38" spans="3:3" x14ac:dyDescent="0.3">
      <c r="C38"/>
    </row>
    <row r="39" spans="3:3" x14ac:dyDescent="0.3">
      <c r="C39"/>
    </row>
    <row r="40" spans="3:3" x14ac:dyDescent="0.3">
      <c r="C40"/>
    </row>
    <row r="41" spans="3:3" x14ac:dyDescent="0.3">
      <c r="C41"/>
    </row>
    <row r="42" spans="3:3" x14ac:dyDescent="0.3">
      <c r="C42"/>
    </row>
    <row r="43" spans="3:3" x14ac:dyDescent="0.3">
      <c r="C43"/>
    </row>
    <row r="44" spans="3:3" x14ac:dyDescent="0.3">
      <c r="C44"/>
    </row>
    <row r="45" spans="3:3" x14ac:dyDescent="0.3">
      <c r="C45"/>
    </row>
    <row r="46" spans="3:3" x14ac:dyDescent="0.3">
      <c r="C46"/>
    </row>
    <row r="47" spans="3:3" x14ac:dyDescent="0.3">
      <c r="C47"/>
    </row>
    <row r="48" spans="3:3" x14ac:dyDescent="0.3">
      <c r="C48"/>
    </row>
    <row r="49" spans="3:3" x14ac:dyDescent="0.3">
      <c r="C49"/>
    </row>
    <row r="50" spans="3:3" x14ac:dyDescent="0.3">
      <c r="C50"/>
    </row>
    <row r="51" spans="3:3" x14ac:dyDescent="0.3">
      <c r="C51"/>
    </row>
    <row r="52" spans="3:3" x14ac:dyDescent="0.3">
      <c r="C52"/>
    </row>
    <row r="53" spans="3:3" x14ac:dyDescent="0.3">
      <c r="C53"/>
    </row>
    <row r="54" spans="3:3" x14ac:dyDescent="0.3">
      <c r="C54"/>
    </row>
    <row r="55" spans="3:3" x14ac:dyDescent="0.3">
      <c r="C55"/>
    </row>
    <row r="56" spans="3:3" x14ac:dyDescent="0.3">
      <c r="C56"/>
    </row>
    <row r="57" spans="3:3" x14ac:dyDescent="0.3">
      <c r="C57"/>
    </row>
    <row r="58" spans="3:3" x14ac:dyDescent="0.3">
      <c r="C58"/>
    </row>
    <row r="59" spans="3:3" x14ac:dyDescent="0.3">
      <c r="C59"/>
    </row>
    <row r="60" spans="3:3" x14ac:dyDescent="0.3">
      <c r="C60"/>
    </row>
    <row r="61" spans="3:3" x14ac:dyDescent="0.3">
      <c r="C61"/>
    </row>
    <row r="62" spans="3:3" x14ac:dyDescent="0.3">
      <c r="C62"/>
    </row>
    <row r="63" spans="3:3" x14ac:dyDescent="0.3">
      <c r="C63"/>
    </row>
    <row r="64" spans="3:3" x14ac:dyDescent="0.3">
      <c r="C64"/>
    </row>
    <row r="65" spans="3:3" x14ac:dyDescent="0.3">
      <c r="C65"/>
    </row>
    <row r="66" spans="3:3" x14ac:dyDescent="0.3">
      <c r="C66"/>
    </row>
    <row r="67" spans="3:3" x14ac:dyDescent="0.3">
      <c r="C67"/>
    </row>
    <row r="68" spans="3:3" x14ac:dyDescent="0.3">
      <c r="C68"/>
    </row>
    <row r="69" spans="3:3" x14ac:dyDescent="0.3">
      <c r="C69"/>
    </row>
    <row r="70" spans="3:3" x14ac:dyDescent="0.3">
      <c r="C70"/>
    </row>
    <row r="71" spans="3:3" x14ac:dyDescent="0.3">
      <c r="C71"/>
    </row>
    <row r="72" spans="3:3" x14ac:dyDescent="0.3">
      <c r="C72"/>
    </row>
    <row r="73" spans="3:3" x14ac:dyDescent="0.3">
      <c r="C73"/>
    </row>
    <row r="74" spans="3:3" x14ac:dyDescent="0.3">
      <c r="C74"/>
    </row>
    <row r="75" spans="3:3" x14ac:dyDescent="0.3">
      <c r="C75"/>
    </row>
    <row r="76" spans="3:3" x14ac:dyDescent="0.3">
      <c r="C76"/>
    </row>
    <row r="77" spans="3:3" x14ac:dyDescent="0.3">
      <c r="C77"/>
    </row>
    <row r="78" spans="3:3" x14ac:dyDescent="0.3">
      <c r="C78"/>
    </row>
    <row r="79" spans="3:3" x14ac:dyDescent="0.3">
      <c r="C79"/>
    </row>
    <row r="80" spans="3:3" x14ac:dyDescent="0.3">
      <c r="C80"/>
    </row>
    <row r="81" spans="3:3" x14ac:dyDescent="0.3">
      <c r="C81"/>
    </row>
    <row r="82" spans="3:3" x14ac:dyDescent="0.3">
      <c r="C82"/>
    </row>
    <row r="83" spans="3:3" x14ac:dyDescent="0.3">
      <c r="C83"/>
    </row>
    <row r="84" spans="3:3" x14ac:dyDescent="0.3">
      <c r="C84"/>
    </row>
    <row r="85" spans="3:3" x14ac:dyDescent="0.3">
      <c r="C85"/>
    </row>
    <row r="86" spans="3:3" x14ac:dyDescent="0.3">
      <c r="C86"/>
    </row>
    <row r="87" spans="3:3" x14ac:dyDescent="0.3">
      <c r="C87"/>
    </row>
    <row r="88" spans="3:3" x14ac:dyDescent="0.3">
      <c r="C88"/>
    </row>
    <row r="89" spans="3:3" x14ac:dyDescent="0.3">
      <c r="C89"/>
    </row>
    <row r="90" spans="3:3" x14ac:dyDescent="0.3">
      <c r="C90"/>
    </row>
    <row r="91" spans="3:3" x14ac:dyDescent="0.3">
      <c r="C91"/>
    </row>
    <row r="92" spans="3:3" x14ac:dyDescent="0.3">
      <c r="C92"/>
    </row>
    <row r="93" spans="3:3" x14ac:dyDescent="0.3">
      <c r="C93"/>
    </row>
    <row r="94" spans="3:3" x14ac:dyDescent="0.3">
      <c r="C94"/>
    </row>
    <row r="95" spans="3:3" x14ac:dyDescent="0.3">
      <c r="C95"/>
    </row>
    <row r="96" spans="3:3" x14ac:dyDescent="0.3">
      <c r="C96"/>
    </row>
    <row r="97" spans="3:3" x14ac:dyDescent="0.3">
      <c r="C97"/>
    </row>
    <row r="98" spans="3:3" x14ac:dyDescent="0.3">
      <c r="C98"/>
    </row>
    <row r="99" spans="3:3" x14ac:dyDescent="0.3">
      <c r="C99"/>
    </row>
    <row r="100" spans="3:3" x14ac:dyDescent="0.3">
      <c r="C100"/>
    </row>
    <row r="101" spans="3:3" x14ac:dyDescent="0.3">
      <c r="C101"/>
    </row>
    <row r="102" spans="3:3" x14ac:dyDescent="0.3">
      <c r="C102"/>
    </row>
    <row r="103" spans="3:3" x14ac:dyDescent="0.3">
      <c r="C103"/>
    </row>
    <row r="104" spans="3:3" x14ac:dyDescent="0.3">
      <c r="C104"/>
    </row>
    <row r="105" spans="3:3" x14ac:dyDescent="0.3">
      <c r="C105"/>
    </row>
    <row r="106" spans="3:3" x14ac:dyDescent="0.3">
      <c r="C106"/>
    </row>
    <row r="107" spans="3:3" x14ac:dyDescent="0.3">
      <c r="C107"/>
    </row>
    <row r="108" spans="3:3" x14ac:dyDescent="0.3">
      <c r="C108"/>
    </row>
    <row r="109" spans="3:3" x14ac:dyDescent="0.3">
      <c r="C109"/>
    </row>
    <row r="110" spans="3:3" x14ac:dyDescent="0.3">
      <c r="C110"/>
    </row>
    <row r="111" spans="3:3" x14ac:dyDescent="0.3">
      <c r="C111"/>
    </row>
    <row r="112" spans="3:3" x14ac:dyDescent="0.3">
      <c r="C112"/>
    </row>
    <row r="113" spans="3:3" x14ac:dyDescent="0.3">
      <c r="C113"/>
    </row>
    <row r="114" spans="3:3" x14ac:dyDescent="0.3">
      <c r="C114"/>
    </row>
    <row r="115" spans="3:3" x14ac:dyDescent="0.3">
      <c r="C115"/>
    </row>
    <row r="116" spans="3:3" x14ac:dyDescent="0.3">
      <c r="C116"/>
    </row>
    <row r="117" spans="3:3" x14ac:dyDescent="0.3">
      <c r="C117"/>
    </row>
    <row r="118" spans="3:3" x14ac:dyDescent="0.3">
      <c r="C118"/>
    </row>
    <row r="119" spans="3:3" x14ac:dyDescent="0.3">
      <c r="C119"/>
    </row>
    <row r="120" spans="3:3" x14ac:dyDescent="0.3">
      <c r="C120"/>
    </row>
    <row r="121" spans="3:3" x14ac:dyDescent="0.3">
      <c r="C121"/>
    </row>
    <row r="122" spans="3:3" x14ac:dyDescent="0.3">
      <c r="C122"/>
    </row>
    <row r="123" spans="3:3" x14ac:dyDescent="0.3">
      <c r="C123"/>
    </row>
    <row r="124" spans="3:3" x14ac:dyDescent="0.3">
      <c r="C124"/>
    </row>
    <row r="125" spans="3:3" x14ac:dyDescent="0.3">
      <c r="C125"/>
    </row>
    <row r="126" spans="3:3" x14ac:dyDescent="0.3">
      <c r="C126"/>
    </row>
    <row r="127" spans="3:3" x14ac:dyDescent="0.3">
      <c r="C127"/>
    </row>
    <row r="128" spans="3:3" x14ac:dyDescent="0.3">
      <c r="C128"/>
    </row>
    <row r="129" spans="3:3" x14ac:dyDescent="0.3">
      <c r="C129"/>
    </row>
    <row r="130" spans="3:3" x14ac:dyDescent="0.3">
      <c r="C130"/>
    </row>
    <row r="131" spans="3:3" x14ac:dyDescent="0.3">
      <c r="C131"/>
    </row>
    <row r="132" spans="3:3" x14ac:dyDescent="0.3">
      <c r="C132"/>
    </row>
    <row r="133" spans="3:3" x14ac:dyDescent="0.3">
      <c r="C133"/>
    </row>
    <row r="134" spans="3:3" x14ac:dyDescent="0.3">
      <c r="C134"/>
    </row>
    <row r="135" spans="3:3" x14ac:dyDescent="0.3">
      <c r="C135"/>
    </row>
    <row r="136" spans="3:3" x14ac:dyDescent="0.3">
      <c r="C136"/>
    </row>
    <row r="137" spans="3:3" x14ac:dyDescent="0.3">
      <c r="C137"/>
    </row>
    <row r="138" spans="3:3" x14ac:dyDescent="0.3">
      <c r="C138"/>
    </row>
    <row r="139" spans="3:3" x14ac:dyDescent="0.3">
      <c r="C139"/>
    </row>
    <row r="140" spans="3:3" x14ac:dyDescent="0.3">
      <c r="C140"/>
    </row>
    <row r="141" spans="3:3" x14ac:dyDescent="0.3">
      <c r="C141"/>
    </row>
    <row r="142" spans="3:3" x14ac:dyDescent="0.3">
      <c r="C142"/>
    </row>
    <row r="143" spans="3:3" x14ac:dyDescent="0.3">
      <c r="C143"/>
    </row>
    <row r="144" spans="3:3" x14ac:dyDescent="0.3">
      <c r="C144"/>
    </row>
    <row r="145" spans="3:3" x14ac:dyDescent="0.3">
      <c r="C145"/>
    </row>
    <row r="146" spans="3:3" x14ac:dyDescent="0.3">
      <c r="C146"/>
    </row>
    <row r="147" spans="3:3" x14ac:dyDescent="0.3">
      <c r="C147"/>
    </row>
    <row r="148" spans="3:3" x14ac:dyDescent="0.3">
      <c r="C148"/>
    </row>
    <row r="149" spans="3:3" x14ac:dyDescent="0.3">
      <c r="C149"/>
    </row>
    <row r="150" spans="3:3" x14ac:dyDescent="0.3">
      <c r="C150"/>
    </row>
    <row r="151" spans="3:3" x14ac:dyDescent="0.3">
      <c r="C151"/>
    </row>
    <row r="152" spans="3:3" x14ac:dyDescent="0.3">
      <c r="C152"/>
    </row>
    <row r="153" spans="3:3" x14ac:dyDescent="0.3">
      <c r="C153"/>
    </row>
    <row r="154" spans="3:3" x14ac:dyDescent="0.3">
      <c r="C154"/>
    </row>
    <row r="155" spans="3:3" x14ac:dyDescent="0.3">
      <c r="C155"/>
    </row>
    <row r="156" spans="3:3" x14ac:dyDescent="0.3">
      <c r="C156"/>
    </row>
    <row r="157" spans="3:3" x14ac:dyDescent="0.3">
      <c r="C157"/>
    </row>
    <row r="158" spans="3:3" x14ac:dyDescent="0.3">
      <c r="C158"/>
    </row>
    <row r="159" spans="3:3" x14ac:dyDescent="0.3">
      <c r="C159"/>
    </row>
    <row r="160" spans="3:3" x14ac:dyDescent="0.3">
      <c r="C160"/>
    </row>
    <row r="161" spans="3:3" x14ac:dyDescent="0.3">
      <c r="C161"/>
    </row>
    <row r="162" spans="3:3" x14ac:dyDescent="0.3">
      <c r="C162"/>
    </row>
    <row r="163" spans="3:3" x14ac:dyDescent="0.3">
      <c r="C163"/>
    </row>
    <row r="164" spans="3:3" x14ac:dyDescent="0.3">
      <c r="C164"/>
    </row>
    <row r="165" spans="3:3" x14ac:dyDescent="0.3">
      <c r="C165"/>
    </row>
    <row r="166" spans="3:3" x14ac:dyDescent="0.3">
      <c r="C166"/>
    </row>
    <row r="167" spans="3:3" x14ac:dyDescent="0.3">
      <c r="C167"/>
    </row>
    <row r="168" spans="3:3" x14ac:dyDescent="0.3">
      <c r="C168"/>
    </row>
    <row r="169" spans="3:3" x14ac:dyDescent="0.3">
      <c r="C169"/>
    </row>
    <row r="170" spans="3:3" x14ac:dyDescent="0.3">
      <c r="C170"/>
    </row>
    <row r="171" spans="3:3" x14ac:dyDescent="0.3">
      <c r="C171"/>
    </row>
    <row r="172" spans="3:3" x14ac:dyDescent="0.3">
      <c r="C172"/>
    </row>
    <row r="173" spans="3:3" x14ac:dyDescent="0.3">
      <c r="C173"/>
    </row>
    <row r="174" spans="3:3" x14ac:dyDescent="0.3">
      <c r="C174"/>
    </row>
    <row r="175" spans="3:3" x14ac:dyDescent="0.3">
      <c r="C175"/>
    </row>
    <row r="176" spans="3:3" x14ac:dyDescent="0.3">
      <c r="C176"/>
    </row>
    <row r="177" spans="3:3" x14ac:dyDescent="0.3">
      <c r="C177"/>
    </row>
    <row r="178" spans="3:3" x14ac:dyDescent="0.3">
      <c r="C178"/>
    </row>
    <row r="179" spans="3:3" x14ac:dyDescent="0.3">
      <c r="C179"/>
    </row>
    <row r="180" spans="3:3" x14ac:dyDescent="0.3">
      <c r="C180"/>
    </row>
    <row r="181" spans="3:3" x14ac:dyDescent="0.3">
      <c r="C181"/>
    </row>
    <row r="182" spans="3:3" x14ac:dyDescent="0.3">
      <c r="C182"/>
    </row>
    <row r="183" spans="3:3" x14ac:dyDescent="0.3">
      <c r="C183"/>
    </row>
    <row r="184" spans="3:3" x14ac:dyDescent="0.3">
      <c r="C184"/>
    </row>
    <row r="185" spans="3:3" x14ac:dyDescent="0.3">
      <c r="C185"/>
    </row>
    <row r="186" spans="3:3" x14ac:dyDescent="0.3">
      <c r="C186"/>
    </row>
    <row r="187" spans="3:3" x14ac:dyDescent="0.3">
      <c r="C187"/>
    </row>
    <row r="188" spans="3:3" x14ac:dyDescent="0.3">
      <c r="C188"/>
    </row>
    <row r="189" spans="3:3" x14ac:dyDescent="0.3">
      <c r="C189"/>
    </row>
    <row r="190" spans="3:3" x14ac:dyDescent="0.3">
      <c r="C190"/>
    </row>
    <row r="191" spans="3:3" x14ac:dyDescent="0.3">
      <c r="C191"/>
    </row>
    <row r="192" spans="3:3" x14ac:dyDescent="0.3">
      <c r="C192"/>
    </row>
    <row r="193" spans="3:3" x14ac:dyDescent="0.3">
      <c r="C193"/>
    </row>
    <row r="194" spans="3:3" x14ac:dyDescent="0.3">
      <c r="C194"/>
    </row>
    <row r="195" spans="3:3" x14ac:dyDescent="0.3">
      <c r="C195"/>
    </row>
    <row r="196" spans="3:3" x14ac:dyDescent="0.3">
      <c r="C196"/>
    </row>
    <row r="197" spans="3:3" x14ac:dyDescent="0.3">
      <c r="C197"/>
    </row>
    <row r="198" spans="3:3" x14ac:dyDescent="0.3">
      <c r="C198"/>
    </row>
    <row r="199" spans="3:3" x14ac:dyDescent="0.3">
      <c r="C199"/>
    </row>
    <row r="200" spans="3:3" x14ac:dyDescent="0.3">
      <c r="C200"/>
    </row>
    <row r="201" spans="3:3" x14ac:dyDescent="0.3">
      <c r="C201"/>
    </row>
    <row r="202" spans="3:3" x14ac:dyDescent="0.3">
      <c r="C202"/>
    </row>
    <row r="203" spans="3:3" x14ac:dyDescent="0.3">
      <c r="C203"/>
    </row>
    <row r="204" spans="3:3" x14ac:dyDescent="0.3">
      <c r="C204"/>
    </row>
    <row r="205" spans="3:3" x14ac:dyDescent="0.3">
      <c r="C205"/>
    </row>
    <row r="206" spans="3:3" x14ac:dyDescent="0.3">
      <c r="C206"/>
    </row>
    <row r="207" spans="3:3" x14ac:dyDescent="0.3">
      <c r="C207"/>
    </row>
    <row r="208" spans="3:3" x14ac:dyDescent="0.3">
      <c r="C208"/>
    </row>
    <row r="209" spans="3:3" x14ac:dyDescent="0.3">
      <c r="C209"/>
    </row>
    <row r="210" spans="3:3" x14ac:dyDescent="0.3">
      <c r="C210"/>
    </row>
    <row r="211" spans="3:3" x14ac:dyDescent="0.3">
      <c r="C211"/>
    </row>
    <row r="212" spans="3:3" x14ac:dyDescent="0.3">
      <c r="C212"/>
    </row>
    <row r="213" spans="3:3" x14ac:dyDescent="0.3">
      <c r="C213"/>
    </row>
    <row r="214" spans="3:3" x14ac:dyDescent="0.3">
      <c r="C214"/>
    </row>
    <row r="215" spans="3:3" x14ac:dyDescent="0.3">
      <c r="C215"/>
    </row>
    <row r="216" spans="3:3" x14ac:dyDescent="0.3">
      <c r="C216"/>
    </row>
    <row r="217" spans="3:3" x14ac:dyDescent="0.3">
      <c r="C217"/>
    </row>
    <row r="218" spans="3:3" x14ac:dyDescent="0.3">
      <c r="C218"/>
    </row>
    <row r="219" spans="3:3" x14ac:dyDescent="0.3">
      <c r="C219"/>
    </row>
    <row r="220" spans="3:3" x14ac:dyDescent="0.3">
      <c r="C220"/>
    </row>
    <row r="221" spans="3:3" x14ac:dyDescent="0.3">
      <c r="C221"/>
    </row>
    <row r="222" spans="3:3" x14ac:dyDescent="0.3">
      <c r="C222"/>
    </row>
    <row r="223" spans="3:3" x14ac:dyDescent="0.3">
      <c r="C223"/>
    </row>
    <row r="224" spans="3:3" x14ac:dyDescent="0.3">
      <c r="C224"/>
    </row>
    <row r="225" spans="3:3" x14ac:dyDescent="0.3">
      <c r="C225"/>
    </row>
    <row r="226" spans="3:3" x14ac:dyDescent="0.3">
      <c r="C226"/>
    </row>
    <row r="227" spans="3:3" x14ac:dyDescent="0.3">
      <c r="C227"/>
    </row>
    <row r="228" spans="3:3" x14ac:dyDescent="0.3">
      <c r="C228"/>
    </row>
    <row r="229" spans="3:3" x14ac:dyDescent="0.3">
      <c r="C229"/>
    </row>
    <row r="230" spans="3:3" x14ac:dyDescent="0.3">
      <c r="C230"/>
    </row>
    <row r="231" spans="3:3" x14ac:dyDescent="0.3">
      <c r="C231"/>
    </row>
    <row r="232" spans="3:3" x14ac:dyDescent="0.3">
      <c r="C232"/>
    </row>
    <row r="233" spans="3:3" x14ac:dyDescent="0.3">
      <c r="C233"/>
    </row>
    <row r="234" spans="3:3" x14ac:dyDescent="0.3">
      <c r="C234"/>
    </row>
    <row r="235" spans="3:3" x14ac:dyDescent="0.3">
      <c r="C235"/>
    </row>
    <row r="236" spans="3:3" x14ac:dyDescent="0.3">
      <c r="C236"/>
    </row>
    <row r="237" spans="3:3" x14ac:dyDescent="0.3">
      <c r="C237"/>
    </row>
    <row r="238" spans="3:3" x14ac:dyDescent="0.3">
      <c r="C238"/>
    </row>
    <row r="239" spans="3:3" x14ac:dyDescent="0.3">
      <c r="C239"/>
    </row>
    <row r="240" spans="3:3" x14ac:dyDescent="0.3">
      <c r="C240"/>
    </row>
    <row r="241" spans="3:3" x14ac:dyDescent="0.3">
      <c r="C241"/>
    </row>
    <row r="242" spans="3:3" x14ac:dyDescent="0.3">
      <c r="C242"/>
    </row>
    <row r="243" spans="3:3" x14ac:dyDescent="0.3">
      <c r="C243"/>
    </row>
    <row r="244" spans="3:3" x14ac:dyDescent="0.3">
      <c r="C244"/>
    </row>
    <row r="245" spans="3:3" x14ac:dyDescent="0.3">
      <c r="C245"/>
    </row>
    <row r="246" spans="3:3" x14ac:dyDescent="0.3">
      <c r="C246"/>
    </row>
    <row r="247" spans="3:3" x14ac:dyDescent="0.3">
      <c r="C247"/>
    </row>
    <row r="248" spans="3:3" x14ac:dyDescent="0.3">
      <c r="C248"/>
    </row>
    <row r="249" spans="3:3" x14ac:dyDescent="0.3">
      <c r="C249"/>
    </row>
    <row r="250" spans="3:3" x14ac:dyDescent="0.3">
      <c r="C250"/>
    </row>
    <row r="251" spans="3:3" x14ac:dyDescent="0.3">
      <c r="C251"/>
    </row>
    <row r="252" spans="3:3" x14ac:dyDescent="0.3">
      <c r="C252"/>
    </row>
    <row r="253" spans="3:3" x14ac:dyDescent="0.3">
      <c r="C253"/>
    </row>
    <row r="254" spans="3:3" x14ac:dyDescent="0.3">
      <c r="C254"/>
    </row>
    <row r="255" spans="3:3" x14ac:dyDescent="0.3">
      <c r="C255"/>
    </row>
    <row r="256" spans="3:3" x14ac:dyDescent="0.3">
      <c r="C256"/>
    </row>
    <row r="257" spans="3:3" x14ac:dyDescent="0.3">
      <c r="C257"/>
    </row>
    <row r="258" spans="3:3" x14ac:dyDescent="0.3">
      <c r="C258"/>
    </row>
    <row r="259" spans="3:3" x14ac:dyDescent="0.3">
      <c r="C259"/>
    </row>
    <row r="260" spans="3:3" x14ac:dyDescent="0.3">
      <c r="C260"/>
    </row>
    <row r="261" spans="3:3" x14ac:dyDescent="0.3">
      <c r="C261"/>
    </row>
    <row r="262" spans="3:3" x14ac:dyDescent="0.3">
      <c r="C262"/>
    </row>
    <row r="263" spans="3:3" x14ac:dyDescent="0.3">
      <c r="C263"/>
    </row>
    <row r="264" spans="3:3" x14ac:dyDescent="0.3">
      <c r="C264"/>
    </row>
    <row r="265" spans="3:3" x14ac:dyDescent="0.3">
      <c r="C265"/>
    </row>
    <row r="266" spans="3:3" x14ac:dyDescent="0.3">
      <c r="C266"/>
    </row>
    <row r="267" spans="3:3" x14ac:dyDescent="0.3">
      <c r="C267"/>
    </row>
    <row r="268" spans="3:3" x14ac:dyDescent="0.3">
      <c r="C268"/>
    </row>
    <row r="269" spans="3:3" x14ac:dyDescent="0.3">
      <c r="C269"/>
    </row>
    <row r="270" spans="3:3" x14ac:dyDescent="0.3">
      <c r="C270"/>
    </row>
    <row r="271" spans="3:3" x14ac:dyDescent="0.3">
      <c r="C271"/>
    </row>
    <row r="272" spans="3:3" x14ac:dyDescent="0.3">
      <c r="C272"/>
    </row>
    <row r="273" spans="3:3" x14ac:dyDescent="0.3">
      <c r="C273"/>
    </row>
    <row r="274" spans="3:3" x14ac:dyDescent="0.3">
      <c r="C274"/>
    </row>
    <row r="275" spans="3:3" x14ac:dyDescent="0.3">
      <c r="C275"/>
    </row>
    <row r="276" spans="3:3" x14ac:dyDescent="0.3">
      <c r="C276"/>
    </row>
    <row r="277" spans="3:3" x14ac:dyDescent="0.3">
      <c r="C277"/>
    </row>
    <row r="278" spans="3:3" x14ac:dyDescent="0.3">
      <c r="C278"/>
    </row>
    <row r="279" spans="3:3" x14ac:dyDescent="0.3">
      <c r="C279"/>
    </row>
    <row r="280" spans="3:3" x14ac:dyDescent="0.3">
      <c r="C280"/>
    </row>
    <row r="281" spans="3:3" x14ac:dyDescent="0.3">
      <c r="C281"/>
    </row>
    <row r="282" spans="3:3" x14ac:dyDescent="0.3">
      <c r="C282"/>
    </row>
    <row r="283" spans="3:3" x14ac:dyDescent="0.3">
      <c r="C283"/>
    </row>
    <row r="284" spans="3:3" x14ac:dyDescent="0.3">
      <c r="C284"/>
    </row>
    <row r="285" spans="3:3" x14ac:dyDescent="0.3">
      <c r="C285"/>
    </row>
    <row r="286" spans="3:3" x14ac:dyDescent="0.3">
      <c r="C286"/>
    </row>
    <row r="287" spans="3:3" x14ac:dyDescent="0.3">
      <c r="C287"/>
    </row>
    <row r="288" spans="3:3" x14ac:dyDescent="0.3">
      <c r="C288"/>
    </row>
    <row r="289" spans="3:3" x14ac:dyDescent="0.3">
      <c r="C289"/>
    </row>
    <row r="290" spans="3:3" x14ac:dyDescent="0.3">
      <c r="C290"/>
    </row>
    <row r="291" spans="3:3" x14ac:dyDescent="0.3">
      <c r="C291"/>
    </row>
    <row r="292" spans="3:3" x14ac:dyDescent="0.3">
      <c r="C292"/>
    </row>
    <row r="293" spans="3:3" x14ac:dyDescent="0.3">
      <c r="C293"/>
    </row>
    <row r="294" spans="3:3" x14ac:dyDescent="0.3">
      <c r="C294"/>
    </row>
    <row r="295" spans="3:3" x14ac:dyDescent="0.3">
      <c r="C295"/>
    </row>
    <row r="296" spans="3:3" x14ac:dyDescent="0.3">
      <c r="C296"/>
    </row>
    <row r="297" spans="3:3" x14ac:dyDescent="0.3">
      <c r="C297"/>
    </row>
    <row r="298" spans="3:3" x14ac:dyDescent="0.3">
      <c r="C298"/>
    </row>
    <row r="299" spans="3:3" x14ac:dyDescent="0.3">
      <c r="C299"/>
    </row>
    <row r="300" spans="3:3" x14ac:dyDescent="0.3">
      <c r="C300"/>
    </row>
    <row r="301" spans="3:3" x14ac:dyDescent="0.3">
      <c r="C301"/>
    </row>
    <row r="302" spans="3:3" x14ac:dyDescent="0.3">
      <c r="C302"/>
    </row>
    <row r="303" spans="3:3" x14ac:dyDescent="0.3">
      <c r="C303"/>
    </row>
    <row r="304" spans="3:3" x14ac:dyDescent="0.3">
      <c r="C304"/>
    </row>
    <row r="305" spans="3:3" x14ac:dyDescent="0.3">
      <c r="C305"/>
    </row>
    <row r="306" spans="3:3" x14ac:dyDescent="0.3">
      <c r="C306"/>
    </row>
    <row r="307" spans="3:3" x14ac:dyDescent="0.3">
      <c r="C307"/>
    </row>
    <row r="308" spans="3:3" x14ac:dyDescent="0.3">
      <c r="C308"/>
    </row>
    <row r="309" spans="3:3" x14ac:dyDescent="0.3">
      <c r="C309"/>
    </row>
    <row r="310" spans="3:3" x14ac:dyDescent="0.3">
      <c r="C310"/>
    </row>
    <row r="311" spans="3:3" x14ac:dyDescent="0.3">
      <c r="C311"/>
    </row>
    <row r="312" spans="3:3" x14ac:dyDescent="0.3">
      <c r="C312"/>
    </row>
    <row r="313" spans="3:3" x14ac:dyDescent="0.3">
      <c r="C313"/>
    </row>
    <row r="314" spans="3:3" x14ac:dyDescent="0.3">
      <c r="C314"/>
    </row>
    <row r="315" spans="3:3" x14ac:dyDescent="0.3">
      <c r="C315"/>
    </row>
    <row r="316" spans="3:3" x14ac:dyDescent="0.3">
      <c r="C316"/>
    </row>
    <row r="317" spans="3:3" x14ac:dyDescent="0.3">
      <c r="C317"/>
    </row>
    <row r="318" spans="3:3" x14ac:dyDescent="0.3">
      <c r="C318"/>
    </row>
    <row r="319" spans="3:3" x14ac:dyDescent="0.3">
      <c r="C319"/>
    </row>
    <row r="320" spans="3:3" x14ac:dyDescent="0.3">
      <c r="C320"/>
    </row>
    <row r="321" spans="3:3" x14ac:dyDescent="0.3">
      <c r="C321"/>
    </row>
    <row r="322" spans="3:3" x14ac:dyDescent="0.3">
      <c r="C322"/>
    </row>
    <row r="323" spans="3:3" x14ac:dyDescent="0.3">
      <c r="C323"/>
    </row>
    <row r="324" spans="3:3" x14ac:dyDescent="0.3">
      <c r="C324"/>
    </row>
    <row r="325" spans="3:3" x14ac:dyDescent="0.3">
      <c r="C325"/>
    </row>
    <row r="326" spans="3:3" x14ac:dyDescent="0.3">
      <c r="C326"/>
    </row>
    <row r="327" spans="3:3" x14ac:dyDescent="0.3">
      <c r="C327"/>
    </row>
    <row r="328" spans="3:3" x14ac:dyDescent="0.3">
      <c r="C328"/>
    </row>
    <row r="329" spans="3:3" x14ac:dyDescent="0.3">
      <c r="C329"/>
    </row>
    <row r="330" spans="3:3" x14ac:dyDescent="0.3">
      <c r="C330"/>
    </row>
    <row r="331" spans="3:3" x14ac:dyDescent="0.3">
      <c r="C331"/>
    </row>
    <row r="332" spans="3:3" x14ac:dyDescent="0.3">
      <c r="C332"/>
    </row>
    <row r="333" spans="3:3" x14ac:dyDescent="0.3">
      <c r="C333"/>
    </row>
    <row r="334" spans="3:3" x14ac:dyDescent="0.3">
      <c r="C334"/>
    </row>
    <row r="335" spans="3:3" x14ac:dyDescent="0.3">
      <c r="C335"/>
    </row>
    <row r="336" spans="3:3" x14ac:dyDescent="0.3">
      <c r="C336"/>
    </row>
    <row r="337" spans="3:3" x14ac:dyDescent="0.3">
      <c r="C337"/>
    </row>
    <row r="338" spans="3:3" x14ac:dyDescent="0.3">
      <c r="C338"/>
    </row>
    <row r="339" spans="3:3" x14ac:dyDescent="0.3">
      <c r="C339"/>
    </row>
    <row r="340" spans="3:3" x14ac:dyDescent="0.3">
      <c r="C340"/>
    </row>
    <row r="341" spans="3:3" x14ac:dyDescent="0.3">
      <c r="C341"/>
    </row>
    <row r="342" spans="3:3" x14ac:dyDescent="0.3">
      <c r="C342"/>
    </row>
    <row r="343" spans="3:3" x14ac:dyDescent="0.3">
      <c r="C343"/>
    </row>
    <row r="344" spans="3:3" x14ac:dyDescent="0.3">
      <c r="C344"/>
    </row>
    <row r="345" spans="3:3" x14ac:dyDescent="0.3">
      <c r="C345"/>
    </row>
    <row r="346" spans="3:3" x14ac:dyDescent="0.3">
      <c r="C346"/>
    </row>
    <row r="347" spans="3:3" x14ac:dyDescent="0.3">
      <c r="C347"/>
    </row>
    <row r="348" spans="3:3" x14ac:dyDescent="0.3">
      <c r="C348"/>
    </row>
    <row r="349" spans="3:3" x14ac:dyDescent="0.3">
      <c r="C349"/>
    </row>
    <row r="350" spans="3:3" x14ac:dyDescent="0.3">
      <c r="C350"/>
    </row>
    <row r="351" spans="3:3" x14ac:dyDescent="0.3">
      <c r="C351"/>
    </row>
    <row r="352" spans="3:3" x14ac:dyDescent="0.3">
      <c r="C352"/>
    </row>
    <row r="353" spans="3:3" x14ac:dyDescent="0.3">
      <c r="C353"/>
    </row>
    <row r="354" spans="3:3" x14ac:dyDescent="0.3">
      <c r="C354"/>
    </row>
    <row r="355" spans="3:3" x14ac:dyDescent="0.3">
      <c r="C355"/>
    </row>
    <row r="356" spans="3:3" x14ac:dyDescent="0.3">
      <c r="C356"/>
    </row>
    <row r="357" spans="3:3" x14ac:dyDescent="0.3">
      <c r="C357"/>
    </row>
    <row r="358" spans="3:3" x14ac:dyDescent="0.3">
      <c r="C358"/>
    </row>
    <row r="359" spans="3:3" x14ac:dyDescent="0.3">
      <c r="C359"/>
    </row>
    <row r="360" spans="3:3" x14ac:dyDescent="0.3">
      <c r="C360"/>
    </row>
    <row r="361" spans="3:3" x14ac:dyDescent="0.3">
      <c r="C361"/>
    </row>
    <row r="362" spans="3:3" x14ac:dyDescent="0.3">
      <c r="C362"/>
    </row>
    <row r="363" spans="3:3" x14ac:dyDescent="0.3">
      <c r="C363"/>
    </row>
    <row r="364" spans="3:3" x14ac:dyDescent="0.3">
      <c r="C364"/>
    </row>
    <row r="365" spans="3:3" x14ac:dyDescent="0.3">
      <c r="C365"/>
    </row>
    <row r="366" spans="3:3" x14ac:dyDescent="0.3">
      <c r="C366"/>
    </row>
    <row r="367" spans="3:3" x14ac:dyDescent="0.3">
      <c r="C367"/>
    </row>
    <row r="368" spans="3:3" x14ac:dyDescent="0.3">
      <c r="C368"/>
    </row>
    <row r="369" spans="3:3" x14ac:dyDescent="0.3">
      <c r="C369"/>
    </row>
    <row r="370" spans="3:3" x14ac:dyDescent="0.3">
      <c r="C370"/>
    </row>
    <row r="371" spans="3:3" x14ac:dyDescent="0.3">
      <c r="C371"/>
    </row>
    <row r="372" spans="3:3" x14ac:dyDescent="0.3">
      <c r="C372"/>
    </row>
    <row r="373" spans="3:3" x14ac:dyDescent="0.3">
      <c r="C373"/>
    </row>
    <row r="374" spans="3:3" x14ac:dyDescent="0.3">
      <c r="C374"/>
    </row>
    <row r="375" spans="3:3" x14ac:dyDescent="0.3">
      <c r="C375"/>
    </row>
    <row r="376" spans="3:3" x14ac:dyDescent="0.3">
      <c r="C376"/>
    </row>
    <row r="377" spans="3:3" x14ac:dyDescent="0.3">
      <c r="C377"/>
    </row>
    <row r="378" spans="3:3" x14ac:dyDescent="0.3">
      <c r="C378"/>
    </row>
    <row r="379" spans="3:3" x14ac:dyDescent="0.3">
      <c r="C379"/>
    </row>
    <row r="380" spans="3:3" x14ac:dyDescent="0.3">
      <c r="C380"/>
    </row>
    <row r="381" spans="3:3" x14ac:dyDescent="0.3">
      <c r="C381"/>
    </row>
    <row r="382" spans="3:3" x14ac:dyDescent="0.3">
      <c r="C382"/>
    </row>
    <row r="383" spans="3:3" x14ac:dyDescent="0.3">
      <c r="C383"/>
    </row>
    <row r="384" spans="3:3" x14ac:dyDescent="0.3">
      <c r="C384"/>
    </row>
    <row r="385" spans="3:3" x14ac:dyDescent="0.3">
      <c r="C385"/>
    </row>
    <row r="386" spans="3:3" x14ac:dyDescent="0.3">
      <c r="C386"/>
    </row>
    <row r="387" spans="3:3" x14ac:dyDescent="0.3">
      <c r="C387"/>
    </row>
    <row r="388" spans="3:3" x14ac:dyDescent="0.3">
      <c r="C388"/>
    </row>
    <row r="389" spans="3:3" x14ac:dyDescent="0.3">
      <c r="C389"/>
    </row>
    <row r="390" spans="3:3" x14ac:dyDescent="0.3">
      <c r="C390"/>
    </row>
    <row r="391" spans="3:3" x14ac:dyDescent="0.3">
      <c r="C391"/>
    </row>
    <row r="392" spans="3:3" x14ac:dyDescent="0.3">
      <c r="C392"/>
    </row>
    <row r="393" spans="3:3" x14ac:dyDescent="0.3">
      <c r="C393"/>
    </row>
    <row r="394" spans="3:3" x14ac:dyDescent="0.3">
      <c r="C394"/>
    </row>
    <row r="395" spans="3:3" x14ac:dyDescent="0.3">
      <c r="C395"/>
    </row>
    <row r="396" spans="3:3" x14ac:dyDescent="0.3">
      <c r="C396"/>
    </row>
    <row r="397" spans="3:3" x14ac:dyDescent="0.3">
      <c r="C397"/>
    </row>
    <row r="398" spans="3:3" x14ac:dyDescent="0.3">
      <c r="C398"/>
    </row>
    <row r="399" spans="3:3" x14ac:dyDescent="0.3">
      <c r="C399"/>
    </row>
    <row r="400" spans="3:3" x14ac:dyDescent="0.3">
      <c r="C400"/>
    </row>
    <row r="401" spans="3:3" x14ac:dyDescent="0.3">
      <c r="C401"/>
    </row>
    <row r="402" spans="3:3" x14ac:dyDescent="0.3">
      <c r="C402"/>
    </row>
    <row r="403" spans="3:3" x14ac:dyDescent="0.3">
      <c r="C403"/>
    </row>
    <row r="404" spans="3:3" x14ac:dyDescent="0.3">
      <c r="C404"/>
    </row>
    <row r="405" spans="3:3" x14ac:dyDescent="0.3">
      <c r="C405"/>
    </row>
    <row r="406" spans="3:3" x14ac:dyDescent="0.3">
      <c r="C406"/>
    </row>
    <row r="407" spans="3:3" x14ac:dyDescent="0.3">
      <c r="C407"/>
    </row>
    <row r="408" spans="3:3" x14ac:dyDescent="0.3">
      <c r="C408"/>
    </row>
    <row r="409" spans="3:3" x14ac:dyDescent="0.3">
      <c r="C409"/>
    </row>
    <row r="410" spans="3:3" x14ac:dyDescent="0.3">
      <c r="C410"/>
    </row>
    <row r="411" spans="3:3" x14ac:dyDescent="0.3">
      <c r="C411"/>
    </row>
    <row r="412" spans="3:3" x14ac:dyDescent="0.3">
      <c r="C412"/>
    </row>
    <row r="413" spans="3:3" x14ac:dyDescent="0.3">
      <c r="C413"/>
    </row>
    <row r="414" spans="3:3" x14ac:dyDescent="0.3">
      <c r="C414"/>
    </row>
    <row r="415" spans="3:3" x14ac:dyDescent="0.3">
      <c r="C415"/>
    </row>
    <row r="416" spans="3:3" x14ac:dyDescent="0.3">
      <c r="C416"/>
    </row>
    <row r="417" spans="3:3" x14ac:dyDescent="0.3">
      <c r="C417"/>
    </row>
    <row r="418" spans="3:3" x14ac:dyDescent="0.3">
      <c r="C418"/>
    </row>
    <row r="419" spans="3:3" x14ac:dyDescent="0.3">
      <c r="C419"/>
    </row>
    <row r="420" spans="3:3" x14ac:dyDescent="0.3">
      <c r="C420"/>
    </row>
    <row r="421" spans="3:3" x14ac:dyDescent="0.3">
      <c r="C421"/>
    </row>
    <row r="422" spans="3:3" x14ac:dyDescent="0.3">
      <c r="C422"/>
    </row>
    <row r="423" spans="3:3" x14ac:dyDescent="0.3">
      <c r="C423"/>
    </row>
    <row r="424" spans="3:3" x14ac:dyDescent="0.3">
      <c r="C424"/>
    </row>
    <row r="425" spans="3:3" x14ac:dyDescent="0.3">
      <c r="C425"/>
    </row>
    <row r="426" spans="3:3" x14ac:dyDescent="0.3">
      <c r="C426"/>
    </row>
    <row r="427" spans="3:3" x14ac:dyDescent="0.3">
      <c r="C427"/>
    </row>
    <row r="428" spans="3:3" x14ac:dyDescent="0.3">
      <c r="C428"/>
    </row>
    <row r="429" spans="3:3" x14ac:dyDescent="0.3">
      <c r="C429"/>
    </row>
    <row r="430" spans="3:3" x14ac:dyDescent="0.3">
      <c r="C430"/>
    </row>
    <row r="431" spans="3:3" x14ac:dyDescent="0.3">
      <c r="C431"/>
    </row>
    <row r="432" spans="3:3" x14ac:dyDescent="0.3">
      <c r="C432"/>
    </row>
    <row r="433" spans="3:3" x14ac:dyDescent="0.3">
      <c r="C433"/>
    </row>
    <row r="434" spans="3:3" x14ac:dyDescent="0.3">
      <c r="C434"/>
    </row>
    <row r="435" spans="3:3" x14ac:dyDescent="0.3">
      <c r="C435"/>
    </row>
    <row r="436" spans="3:3" x14ac:dyDescent="0.3">
      <c r="C436"/>
    </row>
    <row r="437" spans="3:3" x14ac:dyDescent="0.3">
      <c r="C437"/>
    </row>
    <row r="438" spans="3:3" x14ac:dyDescent="0.3">
      <c r="C438"/>
    </row>
    <row r="439" spans="3:3" x14ac:dyDescent="0.3">
      <c r="C439"/>
    </row>
    <row r="440" spans="3:3" x14ac:dyDescent="0.3">
      <c r="C440"/>
    </row>
    <row r="441" spans="3:3" x14ac:dyDescent="0.3">
      <c r="C441"/>
    </row>
    <row r="442" spans="3:3" x14ac:dyDescent="0.3">
      <c r="C442"/>
    </row>
    <row r="443" spans="3:3" x14ac:dyDescent="0.3">
      <c r="C443"/>
    </row>
    <row r="444" spans="3:3" x14ac:dyDescent="0.3">
      <c r="C444"/>
    </row>
    <row r="445" spans="3:3" x14ac:dyDescent="0.3">
      <c r="C445"/>
    </row>
    <row r="446" spans="3:3" x14ac:dyDescent="0.3">
      <c r="C446"/>
    </row>
    <row r="447" spans="3:3" x14ac:dyDescent="0.3">
      <c r="C447"/>
    </row>
    <row r="448" spans="3:3" x14ac:dyDescent="0.3">
      <c r="C448"/>
    </row>
    <row r="449" spans="3:3" x14ac:dyDescent="0.3">
      <c r="C449"/>
    </row>
    <row r="450" spans="3:3" x14ac:dyDescent="0.3">
      <c r="C450"/>
    </row>
    <row r="451" spans="3:3" x14ac:dyDescent="0.3">
      <c r="C451"/>
    </row>
    <row r="452" spans="3:3" x14ac:dyDescent="0.3">
      <c r="C452"/>
    </row>
    <row r="453" spans="3:3" x14ac:dyDescent="0.3">
      <c r="C453"/>
    </row>
    <row r="454" spans="3:3" x14ac:dyDescent="0.3">
      <c r="C454"/>
    </row>
    <row r="455" spans="3:3" x14ac:dyDescent="0.3">
      <c r="C455"/>
    </row>
    <row r="456" spans="3:3" x14ac:dyDescent="0.3">
      <c r="C456"/>
    </row>
  </sheetData>
  <pageMargins left="0.70866141732283472" right="0.70866141732283472" top="0.74803149606299213" bottom="0.74803149606299213" header="0.31496062992125984" footer="0.31496062992125984"/>
  <pageSetup paperSize="9" orientation="landscape" r:id="rId2"/>
  <headerFooter>
    <oddHeader>&amp;CMUNICIPIO DE TLAJOMULCO DE ZUÑIGA, JALISCO 
3ERA MODIFICACIÓN PRESUPUESTAL 2024
CLASIFICACION POR CAPITULO 9000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54430-FAD4-460F-B341-A3560ED3BDE5}">
  <dimension ref="B1:C33"/>
  <sheetViews>
    <sheetView view="pageLayout" topLeftCell="A3" zoomScaleNormal="100" workbookViewId="0">
      <selection activeCell="B9" sqref="B9"/>
    </sheetView>
  </sheetViews>
  <sheetFormatPr baseColWidth="10" defaultRowHeight="14.4" x14ac:dyDescent="0.3"/>
  <cols>
    <col min="2" max="2" width="84.21875" bestFit="1" customWidth="1"/>
    <col min="3" max="3" width="16.21875" bestFit="1" customWidth="1"/>
    <col min="4" max="5" width="16.33203125" bestFit="1" customWidth="1"/>
  </cols>
  <sheetData>
    <row r="1" spans="2:3" hidden="1" x14ac:dyDescent="0.3">
      <c r="B1" s="4" t="s">
        <v>518</v>
      </c>
      <c r="C1" s="5">
        <v>4000</v>
      </c>
    </row>
    <row r="2" spans="2:3" hidden="1" x14ac:dyDescent="0.3"/>
    <row r="3" spans="2:3" x14ac:dyDescent="0.3">
      <c r="B3" s="4" t="s">
        <v>1049</v>
      </c>
      <c r="C3" s="14" t="s">
        <v>508</v>
      </c>
    </row>
    <row r="4" spans="2:3" x14ac:dyDescent="0.3">
      <c r="B4" s="5" t="s">
        <v>53</v>
      </c>
      <c r="C4" s="2">
        <v>649200</v>
      </c>
    </row>
    <row r="5" spans="2:3" x14ac:dyDescent="0.3">
      <c r="B5" s="18" t="s">
        <v>213</v>
      </c>
      <c r="C5" s="2">
        <v>649200</v>
      </c>
    </row>
    <row r="6" spans="2:3" x14ac:dyDescent="0.3">
      <c r="B6" s="5" t="s">
        <v>80</v>
      </c>
      <c r="C6" s="2">
        <v>121320971.92999999</v>
      </c>
    </row>
    <row r="7" spans="2:3" x14ac:dyDescent="0.3">
      <c r="B7" s="18" t="s">
        <v>247</v>
      </c>
      <c r="C7" s="2">
        <v>960000</v>
      </c>
    </row>
    <row r="8" spans="2:3" x14ac:dyDescent="0.3">
      <c r="B8" s="18" t="s">
        <v>289</v>
      </c>
      <c r="C8" s="2">
        <v>5152246</v>
      </c>
    </row>
    <row r="9" spans="2:3" x14ac:dyDescent="0.3">
      <c r="B9" s="18" t="s">
        <v>430</v>
      </c>
      <c r="C9" s="2">
        <v>6135546.4699999997</v>
      </c>
    </row>
    <row r="10" spans="2:3" x14ac:dyDescent="0.3">
      <c r="B10" s="18" t="s">
        <v>435</v>
      </c>
      <c r="C10" s="2">
        <v>13523208.92</v>
      </c>
    </row>
    <row r="11" spans="2:3" x14ac:dyDescent="0.3">
      <c r="B11" s="18" t="s">
        <v>375</v>
      </c>
      <c r="C11" s="2">
        <v>1000000</v>
      </c>
    </row>
    <row r="12" spans="2:3" x14ac:dyDescent="0.3">
      <c r="B12" s="18" t="s">
        <v>81</v>
      </c>
      <c r="C12" s="2">
        <v>4500000</v>
      </c>
    </row>
    <row r="13" spans="2:3" x14ac:dyDescent="0.3">
      <c r="B13" s="18" t="s">
        <v>89</v>
      </c>
      <c r="C13" s="2">
        <v>5600000</v>
      </c>
    </row>
    <row r="14" spans="2:3" x14ac:dyDescent="0.3">
      <c r="B14" s="18" t="s">
        <v>192</v>
      </c>
      <c r="C14" s="2">
        <v>14778438.16</v>
      </c>
    </row>
    <row r="15" spans="2:3" x14ac:dyDescent="0.3">
      <c r="B15" s="18" t="s">
        <v>442</v>
      </c>
      <c r="C15" s="2">
        <v>68471532.379999995</v>
      </c>
    </row>
    <row r="16" spans="2:3" x14ac:dyDescent="0.3">
      <c r="B16" s="18" t="s">
        <v>99</v>
      </c>
      <c r="C16" s="2">
        <v>1200000</v>
      </c>
    </row>
    <row r="17" spans="2:3" x14ac:dyDescent="0.3">
      <c r="B17" s="5" t="s">
        <v>379</v>
      </c>
      <c r="C17" s="2">
        <v>3500000</v>
      </c>
    </row>
    <row r="18" spans="2:3" x14ac:dyDescent="0.3">
      <c r="B18" s="18" t="s">
        <v>421</v>
      </c>
      <c r="C18" s="2">
        <v>100000</v>
      </c>
    </row>
    <row r="19" spans="2:3" x14ac:dyDescent="0.3">
      <c r="B19" s="18" t="s">
        <v>380</v>
      </c>
      <c r="C19" s="2">
        <v>3000000</v>
      </c>
    </row>
    <row r="20" spans="2:3" x14ac:dyDescent="0.3">
      <c r="B20" s="18" t="s">
        <v>384</v>
      </c>
      <c r="C20" s="2">
        <v>400000</v>
      </c>
    </row>
    <row r="21" spans="2:3" x14ac:dyDescent="0.3">
      <c r="B21" s="18" t="s">
        <v>399</v>
      </c>
      <c r="C21" s="2">
        <v>0</v>
      </c>
    </row>
    <row r="22" spans="2:3" x14ac:dyDescent="0.3">
      <c r="B22" s="5" t="s">
        <v>38</v>
      </c>
      <c r="C22" s="2">
        <v>23088535.449999999</v>
      </c>
    </row>
    <row r="23" spans="2:3" x14ac:dyDescent="0.3">
      <c r="B23" s="18" t="s">
        <v>39</v>
      </c>
      <c r="C23" s="2">
        <v>23088535.449999999</v>
      </c>
    </row>
    <row r="24" spans="2:3" x14ac:dyDescent="0.3">
      <c r="B24" s="5" t="s">
        <v>198</v>
      </c>
      <c r="C24" s="2">
        <v>124606549.88</v>
      </c>
    </row>
    <row r="25" spans="2:3" x14ac:dyDescent="0.3">
      <c r="B25" s="18" t="s">
        <v>449</v>
      </c>
      <c r="C25" s="2">
        <v>17127649.879999999</v>
      </c>
    </row>
    <row r="26" spans="2:3" x14ac:dyDescent="0.3">
      <c r="B26" s="18" t="s">
        <v>414</v>
      </c>
      <c r="C26" s="2">
        <v>4400000</v>
      </c>
    </row>
    <row r="27" spans="2:3" x14ac:dyDescent="0.3">
      <c r="B27" s="18" t="s">
        <v>199</v>
      </c>
      <c r="C27" s="2">
        <v>0</v>
      </c>
    </row>
    <row r="28" spans="2:3" x14ac:dyDescent="0.3">
      <c r="B28" s="18" t="s">
        <v>204</v>
      </c>
      <c r="C28" s="2">
        <v>1000000</v>
      </c>
    </row>
    <row r="29" spans="2:3" x14ac:dyDescent="0.3">
      <c r="B29" s="18" t="s">
        <v>205</v>
      </c>
      <c r="C29" s="2">
        <v>12000000</v>
      </c>
    </row>
    <row r="30" spans="2:3" x14ac:dyDescent="0.3">
      <c r="B30" s="18" t="s">
        <v>209</v>
      </c>
      <c r="C30" s="2">
        <v>72216447.640000001</v>
      </c>
    </row>
    <row r="31" spans="2:3" x14ac:dyDescent="0.3">
      <c r="B31" s="18" t="s">
        <v>417</v>
      </c>
      <c r="C31" s="2">
        <v>200000</v>
      </c>
    </row>
    <row r="32" spans="2:3" x14ac:dyDescent="0.3">
      <c r="B32" s="18" t="s">
        <v>210</v>
      </c>
      <c r="C32" s="2">
        <v>17662452.359999999</v>
      </c>
    </row>
    <row r="33" spans="2:3" x14ac:dyDescent="0.3">
      <c r="B33" s="5" t="s">
        <v>503</v>
      </c>
      <c r="C33" s="2">
        <v>273165257.25999999</v>
      </c>
    </row>
  </sheetData>
  <pageMargins left="0.70866141732283472" right="0.70866141732283472" top="0.94488188976377963" bottom="0.74803149606299213" header="0.31496062992125984" footer="0.31496062992125984"/>
  <pageSetup paperSize="9" orientation="landscape" r:id="rId2"/>
  <headerFooter>
    <oddHeader>&amp;CMUNICIPIO DE TLAJOMULCO DE ZUÑIGA, JALISCO 
3ERA MODIFICACIÓN PRESUPUESTAL 2024
APOYOS Y SUBSIDIOS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4A97A-1C41-460A-B68F-221D90F42787}">
  <sheetPr>
    <pageSetUpPr fitToPage="1"/>
  </sheetPr>
  <dimension ref="A1:B961"/>
  <sheetViews>
    <sheetView view="pageLayout" zoomScaleNormal="100" workbookViewId="0">
      <selection activeCell="A11" activeCellId="1" sqref="A6 A11 A13 A15 A17 A21 A23 A25 A27 A29 A31 A33 A35 A37 A39 A41 A43 A45 A47 A49 A54 A59 A61 A63 A65 A69 A71 A75 A79 A81 A83 A87 A91 A93 A95 A97 A99 A103 A107 A112 A114 A116 A118 A120 A122 A124 A126 A128 A130 A132 A134 A136 A138 A142 A144 A148 A152 A156 A158 A162 A164 A166 A168 A173 A175 A177 A179 A181 A183 A185 A187 A189 A191 A193 A198 A200 A202 A204 A206 A208 A210 A212 A214 A216 A218 A220 A222 A224 A226 A228 A230 A232 A234 A236 A238 A240 A242 A244 A246 A248 A252 A254 A256 A258 A260 A262 A264 A266 A271 A273 A275 A277 A279 A283 A285 A287 A291 A293 A295 A299 A301 A303 A305 A309 A311 A313 A315 A317 A319 A321 A323 A325 A327 A329 A331 A333 A337 A339 A341 A343 A345 A347 A349 A351 A353 A355 A357 A359 A361 A363 A365 A367 A369 A371 A373 A375 A377 A379 A383 A385 A387 A389 A391 A393 A395 A397 A399 A401 A403 A405 A407 A409 A411 A413 A415 A417 A419 A421 A426 A431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60 A564 A568 A570 A572 A574 A576 A578 A580 A582 A584 A586 A588 A590 A592 A594 A596 A598 A600 A602 A607 A609 A613 A615 A617 A619 A623 A625 A627 A629 A631 A635 A637 A639 A641 A645 A647 A649 A651 A653 A657 A659 A661 A663 A668 A670 A672 A674 A676 A678 A680 A682 A684 A686 A688 A692 A696 A698 A700 A702 A704 A706 A708 A710 A712 A716 A718 A720 A722 A724 A726 A730 A732 A734 A736 A738 A740 A742 A744 A746 A748 A750 A754 A758 A760 A764 A766 A768 A770 A772 A774 A776 A778 A780 A782 A786 A788 A790 A792 A794 A796 A798 A800 A802 A804 A806 A808 A810 A812 A816 A820 A825 A827 A829 A831 A833 A838 A843 A845 A847 A849 A851 A853 A855 A857 A859 A861 A863 A865 A867 A869 A871 A873 A875 A877 A879 A881 A883 A885 A887 A889 A891 A893 A895 A897 A899 A901 A905 A907 A909 A911 A913 A915 A917 A919 A923 A925 A927 A932 A934 A936 A938 A940 A942 A944 A946 A948 A950 A952 A954 A956 A958 A960"/>
      <pivotSelection pane="bottomRight" showHeader="1" dimension="4" activeRow="10" click="1" r:id="rId1">
        <pivotArea dataOnly="0" labelOnly="1" fieldPosition="0">
          <references count="1">
            <reference field="22" count="0"/>
          </references>
        </pivotArea>
      </pivotSelection>
    </sheetView>
  </sheetViews>
  <sheetFormatPr baseColWidth="10" defaultRowHeight="14.4" x14ac:dyDescent="0.3"/>
  <cols>
    <col min="1" max="1" width="67.88671875" style="7" bestFit="1" customWidth="1"/>
    <col min="2" max="2" width="13.44140625" style="21" bestFit="1" customWidth="1"/>
    <col min="3" max="5" width="104.5546875" bestFit="1" customWidth="1"/>
    <col min="6" max="6" width="16.21875" bestFit="1" customWidth="1"/>
  </cols>
  <sheetData>
    <row r="1" spans="1:2" x14ac:dyDescent="0.3">
      <c r="A1" s="54" t="s">
        <v>545</v>
      </c>
      <c r="B1" s="55" t="s">
        <v>508</v>
      </c>
    </row>
    <row r="2" spans="1:2" x14ac:dyDescent="0.3">
      <c r="A2" s="56" t="s">
        <v>434</v>
      </c>
      <c r="B2" s="57">
        <v>13523208.92</v>
      </c>
    </row>
    <row r="3" spans="1:2" x14ac:dyDescent="0.3">
      <c r="A3" s="56" t="s">
        <v>435</v>
      </c>
      <c r="B3" s="57">
        <v>13523208.92</v>
      </c>
    </row>
    <row r="4" spans="1:2" x14ac:dyDescent="0.3">
      <c r="A4" s="56" t="s">
        <v>80</v>
      </c>
      <c r="B4" s="57">
        <v>13523208.92</v>
      </c>
    </row>
    <row r="5" spans="1:2" x14ac:dyDescent="0.3">
      <c r="A5" s="56">
        <v>4211</v>
      </c>
      <c r="B5" s="57">
        <v>13523208.92</v>
      </c>
    </row>
    <row r="6" spans="1:2" ht="24" x14ac:dyDescent="0.3">
      <c r="A6" s="56" t="s">
        <v>195</v>
      </c>
      <c r="B6" s="57">
        <v>13523208.92</v>
      </c>
    </row>
    <row r="7" spans="1:2" x14ac:dyDescent="0.3">
      <c r="A7" s="56" t="s">
        <v>223</v>
      </c>
      <c r="B7" s="57">
        <v>12213477.390000001</v>
      </c>
    </row>
    <row r="8" spans="1:2" x14ac:dyDescent="0.3">
      <c r="A8" s="56" t="s">
        <v>225</v>
      </c>
      <c r="B8" s="57">
        <v>3162121</v>
      </c>
    </row>
    <row r="9" spans="1:2" x14ac:dyDescent="0.3">
      <c r="A9" s="56" t="s">
        <v>224</v>
      </c>
      <c r="B9" s="57">
        <v>3162121</v>
      </c>
    </row>
    <row r="10" spans="1:2" x14ac:dyDescent="0.3">
      <c r="A10" s="56">
        <v>3181</v>
      </c>
      <c r="B10" s="57">
        <v>10000</v>
      </c>
    </row>
    <row r="11" spans="1:2" x14ac:dyDescent="0.3">
      <c r="A11" s="56" t="s">
        <v>157</v>
      </c>
      <c r="B11" s="57">
        <v>10000</v>
      </c>
    </row>
    <row r="12" spans="1:2" x14ac:dyDescent="0.3">
      <c r="A12" s="56">
        <v>3341</v>
      </c>
      <c r="B12" s="57">
        <v>3042000</v>
      </c>
    </row>
    <row r="13" spans="1:2" x14ac:dyDescent="0.3">
      <c r="A13" s="56" t="s">
        <v>228</v>
      </c>
      <c r="B13" s="57">
        <v>3042000</v>
      </c>
    </row>
    <row r="14" spans="1:2" x14ac:dyDescent="0.3">
      <c r="A14" s="56">
        <v>3721</v>
      </c>
      <c r="B14" s="57">
        <v>15000</v>
      </c>
    </row>
    <row r="15" spans="1:2" x14ac:dyDescent="0.3">
      <c r="A15" s="56" t="s">
        <v>65</v>
      </c>
      <c r="B15" s="57">
        <v>15000</v>
      </c>
    </row>
    <row r="16" spans="1:2" x14ac:dyDescent="0.3">
      <c r="A16" s="56">
        <v>3941</v>
      </c>
      <c r="B16" s="57">
        <v>95121</v>
      </c>
    </row>
    <row r="17" spans="1:2" x14ac:dyDescent="0.3">
      <c r="A17" s="56" t="s">
        <v>229</v>
      </c>
      <c r="B17" s="57">
        <v>95121</v>
      </c>
    </row>
    <row r="18" spans="1:2" x14ac:dyDescent="0.3">
      <c r="A18" s="56" t="s">
        <v>230</v>
      </c>
      <c r="B18" s="57">
        <v>9051356.3900000006</v>
      </c>
    </row>
    <row r="19" spans="1:2" x14ac:dyDescent="0.3">
      <c r="A19" s="56" t="s">
        <v>224</v>
      </c>
      <c r="B19" s="57">
        <v>9051356.3900000006</v>
      </c>
    </row>
    <row r="20" spans="1:2" x14ac:dyDescent="0.3">
      <c r="A20" s="56">
        <v>2181</v>
      </c>
      <c r="B20" s="57">
        <v>60000</v>
      </c>
    </row>
    <row r="21" spans="1:2" x14ac:dyDescent="0.3">
      <c r="A21" s="56" t="s">
        <v>231</v>
      </c>
      <c r="B21" s="57">
        <v>60000</v>
      </c>
    </row>
    <row r="22" spans="1:2" x14ac:dyDescent="0.3">
      <c r="A22" s="56">
        <v>2211</v>
      </c>
      <c r="B22" s="57">
        <v>390000</v>
      </c>
    </row>
    <row r="23" spans="1:2" x14ac:dyDescent="0.3">
      <c r="A23" s="56" t="s">
        <v>130</v>
      </c>
      <c r="B23" s="57">
        <v>390000</v>
      </c>
    </row>
    <row r="24" spans="1:2" x14ac:dyDescent="0.3">
      <c r="A24" s="56">
        <v>2491</v>
      </c>
      <c r="B24" s="57">
        <v>500</v>
      </c>
    </row>
    <row r="25" spans="1:2" x14ac:dyDescent="0.3">
      <c r="A25" s="56" t="s">
        <v>95</v>
      </c>
      <c r="B25" s="57">
        <v>500</v>
      </c>
    </row>
    <row r="26" spans="1:2" x14ac:dyDescent="0.3">
      <c r="A26" s="56">
        <v>2711</v>
      </c>
      <c r="B26" s="57">
        <v>1187826.57</v>
      </c>
    </row>
    <row r="27" spans="1:2" x14ac:dyDescent="0.3">
      <c r="A27" s="56" t="s">
        <v>61</v>
      </c>
      <c r="B27" s="57">
        <v>1187826.57</v>
      </c>
    </row>
    <row r="28" spans="1:2" x14ac:dyDescent="0.3">
      <c r="A28" s="56">
        <v>2821</v>
      </c>
      <c r="B28" s="57">
        <v>317102.12</v>
      </c>
    </row>
    <row r="29" spans="1:2" x14ac:dyDescent="0.3">
      <c r="A29" s="56" t="s">
        <v>232</v>
      </c>
      <c r="B29" s="57">
        <v>317102.12</v>
      </c>
    </row>
    <row r="30" spans="1:2" x14ac:dyDescent="0.3">
      <c r="A30" s="56">
        <v>2831</v>
      </c>
      <c r="B30" s="57">
        <v>3364514.8</v>
      </c>
    </row>
    <row r="31" spans="1:2" x14ac:dyDescent="0.3">
      <c r="A31" s="56" t="s">
        <v>233</v>
      </c>
      <c r="B31" s="57">
        <v>3364514.8</v>
      </c>
    </row>
    <row r="32" spans="1:2" x14ac:dyDescent="0.3">
      <c r="A32" s="56">
        <v>2961</v>
      </c>
      <c r="B32" s="57">
        <v>3631</v>
      </c>
    </row>
    <row r="33" spans="1:2" x14ac:dyDescent="0.3">
      <c r="A33" s="56" t="s">
        <v>133</v>
      </c>
      <c r="B33" s="57">
        <v>3631</v>
      </c>
    </row>
    <row r="34" spans="1:2" x14ac:dyDescent="0.3">
      <c r="A34" s="56">
        <v>2971</v>
      </c>
      <c r="B34" s="57">
        <v>5800</v>
      </c>
    </row>
    <row r="35" spans="1:2" x14ac:dyDescent="0.3">
      <c r="A35" s="56" t="s">
        <v>63</v>
      </c>
      <c r="B35" s="57">
        <v>5800</v>
      </c>
    </row>
    <row r="36" spans="1:2" x14ac:dyDescent="0.3">
      <c r="A36" s="56">
        <v>3161</v>
      </c>
      <c r="B36" s="57">
        <v>230000</v>
      </c>
    </row>
    <row r="37" spans="1:2" x14ac:dyDescent="0.3">
      <c r="A37" s="56" t="s">
        <v>155</v>
      </c>
      <c r="B37" s="57">
        <v>230000</v>
      </c>
    </row>
    <row r="38" spans="1:2" x14ac:dyDescent="0.3">
      <c r="A38" s="56">
        <v>3361</v>
      </c>
      <c r="B38" s="57">
        <v>1401981.9</v>
      </c>
    </row>
    <row r="39" spans="1:2" x14ac:dyDescent="0.3">
      <c r="A39" s="56" t="s">
        <v>169</v>
      </c>
      <c r="B39" s="57">
        <v>1401981.9</v>
      </c>
    </row>
    <row r="40" spans="1:2" x14ac:dyDescent="0.3">
      <c r="A40" s="56">
        <v>3391</v>
      </c>
      <c r="B40" s="57">
        <v>1900000</v>
      </c>
    </row>
    <row r="41" spans="1:2" x14ac:dyDescent="0.3">
      <c r="A41" s="56" t="s">
        <v>84</v>
      </c>
      <c r="B41" s="57">
        <v>1900000</v>
      </c>
    </row>
    <row r="42" spans="1:2" x14ac:dyDescent="0.3">
      <c r="A42" s="56">
        <v>3551</v>
      </c>
      <c r="B42" s="57">
        <v>1276</v>
      </c>
    </row>
    <row r="43" spans="1:2" x14ac:dyDescent="0.3">
      <c r="A43" s="56" t="s">
        <v>235</v>
      </c>
      <c r="B43" s="57">
        <v>1276</v>
      </c>
    </row>
    <row r="44" spans="1:2" x14ac:dyDescent="0.3">
      <c r="A44" s="56">
        <v>3711</v>
      </c>
      <c r="B44" s="57">
        <v>35000</v>
      </c>
    </row>
    <row r="45" spans="1:2" x14ac:dyDescent="0.3">
      <c r="A45" s="56" t="s">
        <v>160</v>
      </c>
      <c r="B45" s="57">
        <v>35000</v>
      </c>
    </row>
    <row r="46" spans="1:2" x14ac:dyDescent="0.3">
      <c r="A46" s="56">
        <v>3751</v>
      </c>
      <c r="B46" s="57">
        <v>35000</v>
      </c>
    </row>
    <row r="47" spans="1:2" x14ac:dyDescent="0.3">
      <c r="A47" s="56" t="s">
        <v>161</v>
      </c>
      <c r="B47" s="57">
        <v>35000</v>
      </c>
    </row>
    <row r="48" spans="1:2" x14ac:dyDescent="0.3">
      <c r="A48" s="56">
        <v>3962</v>
      </c>
      <c r="B48" s="57">
        <v>118724</v>
      </c>
    </row>
    <row r="49" spans="1:2" x14ac:dyDescent="0.3">
      <c r="A49" s="56" t="s">
        <v>236</v>
      </c>
      <c r="B49" s="57">
        <v>118724</v>
      </c>
    </row>
    <row r="50" spans="1:2" x14ac:dyDescent="0.3">
      <c r="A50" s="56" t="s">
        <v>448</v>
      </c>
      <c r="B50" s="57">
        <v>17127649.879999999</v>
      </c>
    </row>
    <row r="51" spans="1:2" x14ac:dyDescent="0.3">
      <c r="A51" s="56" t="s">
        <v>449</v>
      </c>
      <c r="B51" s="57">
        <v>17127649.879999999</v>
      </c>
    </row>
    <row r="52" spans="1:2" x14ac:dyDescent="0.3">
      <c r="A52" s="56" t="s">
        <v>198</v>
      </c>
      <c r="B52" s="57">
        <v>17127649.879999999</v>
      </c>
    </row>
    <row r="53" spans="1:2" x14ac:dyDescent="0.3">
      <c r="A53" s="56">
        <v>4211</v>
      </c>
      <c r="B53" s="57">
        <v>17127649.879999999</v>
      </c>
    </row>
    <row r="54" spans="1:2" ht="24" x14ac:dyDescent="0.3">
      <c r="A54" s="56" t="s">
        <v>195</v>
      </c>
      <c r="B54" s="57">
        <v>17127649.879999999</v>
      </c>
    </row>
    <row r="55" spans="1:2" x14ac:dyDescent="0.3">
      <c r="A55" s="56" t="s">
        <v>197</v>
      </c>
      <c r="B55" s="57">
        <v>114758210</v>
      </c>
    </row>
    <row r="56" spans="1:2" x14ac:dyDescent="0.3">
      <c r="A56" s="56" t="s">
        <v>414</v>
      </c>
      <c r="B56" s="57">
        <v>4650000</v>
      </c>
    </row>
    <row r="57" spans="1:2" x14ac:dyDescent="0.3">
      <c r="A57" s="56" t="s">
        <v>198</v>
      </c>
      <c r="B57" s="57">
        <v>4650000</v>
      </c>
    </row>
    <row r="58" spans="1:2" x14ac:dyDescent="0.3">
      <c r="A58" s="56">
        <v>2491</v>
      </c>
      <c r="B58" s="57">
        <v>0</v>
      </c>
    </row>
    <row r="59" spans="1:2" x14ac:dyDescent="0.3">
      <c r="A59" s="56" t="s">
        <v>95</v>
      </c>
      <c r="B59" s="57">
        <v>0</v>
      </c>
    </row>
    <row r="60" spans="1:2" x14ac:dyDescent="0.3">
      <c r="A60" s="56">
        <v>4411</v>
      </c>
      <c r="B60" s="57">
        <v>100000</v>
      </c>
    </row>
    <row r="61" spans="1:2" x14ac:dyDescent="0.3">
      <c r="A61" s="56" t="s">
        <v>86</v>
      </c>
      <c r="B61" s="57">
        <v>100000</v>
      </c>
    </row>
    <row r="62" spans="1:2" x14ac:dyDescent="0.3">
      <c r="A62" s="56">
        <v>4431</v>
      </c>
      <c r="B62" s="57">
        <v>4300000</v>
      </c>
    </row>
    <row r="63" spans="1:2" x14ac:dyDescent="0.3">
      <c r="A63" s="56" t="s">
        <v>415</v>
      </c>
      <c r="B63" s="57">
        <v>4300000</v>
      </c>
    </row>
    <row r="64" spans="1:2" x14ac:dyDescent="0.3">
      <c r="A64" s="56">
        <v>5671</v>
      </c>
      <c r="B64" s="57">
        <v>250000</v>
      </c>
    </row>
    <row r="65" spans="1:2" x14ac:dyDescent="0.3">
      <c r="A65" s="56" t="s">
        <v>98</v>
      </c>
      <c r="B65" s="57">
        <v>250000</v>
      </c>
    </row>
    <row r="66" spans="1:2" x14ac:dyDescent="0.3">
      <c r="A66" s="56" t="s">
        <v>199</v>
      </c>
      <c r="B66" s="57">
        <v>4000000</v>
      </c>
    </row>
    <row r="67" spans="1:2" x14ac:dyDescent="0.3">
      <c r="A67" s="56" t="s">
        <v>198</v>
      </c>
      <c r="B67" s="57">
        <v>4000000</v>
      </c>
    </row>
    <row r="68" spans="1:2" x14ac:dyDescent="0.3">
      <c r="A68" s="56">
        <v>3821</v>
      </c>
      <c r="B68" s="57">
        <v>4000000</v>
      </c>
    </row>
    <row r="69" spans="1:2" x14ac:dyDescent="0.3">
      <c r="A69" s="56" t="s">
        <v>66</v>
      </c>
      <c r="B69" s="57">
        <v>4000000</v>
      </c>
    </row>
    <row r="70" spans="1:2" x14ac:dyDescent="0.3">
      <c r="A70" s="56">
        <v>4451</v>
      </c>
      <c r="B70" s="57">
        <v>0</v>
      </c>
    </row>
    <row r="71" spans="1:2" x14ac:dyDescent="0.3">
      <c r="A71" s="56" t="s">
        <v>202</v>
      </c>
      <c r="B71" s="57">
        <v>0</v>
      </c>
    </row>
    <row r="72" spans="1:2" x14ac:dyDescent="0.3">
      <c r="A72" s="56" t="s">
        <v>204</v>
      </c>
      <c r="B72" s="57">
        <v>1000000</v>
      </c>
    </row>
    <row r="73" spans="1:2" x14ac:dyDescent="0.3">
      <c r="A73" s="56" t="s">
        <v>198</v>
      </c>
      <c r="B73" s="57">
        <v>1000000</v>
      </c>
    </row>
    <row r="74" spans="1:2" x14ac:dyDescent="0.3">
      <c r="A74" s="56">
        <v>4411</v>
      </c>
      <c r="B74" s="57">
        <v>1000000</v>
      </c>
    </row>
    <row r="75" spans="1:2" x14ac:dyDescent="0.3">
      <c r="A75" s="56" t="s">
        <v>86</v>
      </c>
      <c r="B75" s="57">
        <v>1000000</v>
      </c>
    </row>
    <row r="76" spans="1:2" x14ac:dyDescent="0.3">
      <c r="A76" s="56" t="s">
        <v>205</v>
      </c>
      <c r="B76" s="57">
        <v>12591310</v>
      </c>
    </row>
    <row r="77" spans="1:2" x14ac:dyDescent="0.3">
      <c r="A77" s="56" t="s">
        <v>198</v>
      </c>
      <c r="B77" s="57">
        <v>12591310</v>
      </c>
    </row>
    <row r="78" spans="1:2" x14ac:dyDescent="0.3">
      <c r="A78" s="56">
        <v>3351</v>
      </c>
      <c r="B78" s="57">
        <v>516780</v>
      </c>
    </row>
    <row r="79" spans="1:2" x14ac:dyDescent="0.3">
      <c r="A79" s="56" t="s">
        <v>208</v>
      </c>
      <c r="B79" s="57">
        <v>516780</v>
      </c>
    </row>
    <row r="80" spans="1:2" x14ac:dyDescent="0.3">
      <c r="A80" s="56">
        <v>3821</v>
      </c>
      <c r="B80" s="57">
        <v>74530</v>
      </c>
    </row>
    <row r="81" spans="1:2" x14ac:dyDescent="0.3">
      <c r="A81" s="56" t="s">
        <v>66</v>
      </c>
      <c r="B81" s="57">
        <v>74530</v>
      </c>
    </row>
    <row r="82" spans="1:2" x14ac:dyDescent="0.3">
      <c r="A82" s="56">
        <v>4411</v>
      </c>
      <c r="B82" s="57">
        <v>12000000</v>
      </c>
    </row>
    <row r="83" spans="1:2" x14ac:dyDescent="0.3">
      <c r="A83" s="56" t="s">
        <v>86</v>
      </c>
      <c r="B83" s="57">
        <v>12000000</v>
      </c>
    </row>
    <row r="84" spans="1:2" x14ac:dyDescent="0.3">
      <c r="A84" s="56" t="s">
        <v>209</v>
      </c>
      <c r="B84" s="57">
        <v>72216447.640000001</v>
      </c>
    </row>
    <row r="85" spans="1:2" x14ac:dyDescent="0.3">
      <c r="A85" s="56" t="s">
        <v>198</v>
      </c>
      <c r="B85" s="57">
        <v>72216447.640000001</v>
      </c>
    </row>
    <row r="86" spans="1:2" x14ac:dyDescent="0.3">
      <c r="A86" s="56">
        <v>4411</v>
      </c>
      <c r="B86" s="57">
        <v>72216447.640000001</v>
      </c>
    </row>
    <row r="87" spans="1:2" x14ac:dyDescent="0.3">
      <c r="A87" s="56" t="s">
        <v>86</v>
      </c>
      <c r="B87" s="57">
        <v>72216447.640000001</v>
      </c>
    </row>
    <row r="88" spans="1:2" x14ac:dyDescent="0.3">
      <c r="A88" s="56" t="s">
        <v>407</v>
      </c>
      <c r="B88" s="57">
        <v>2438000</v>
      </c>
    </row>
    <row r="89" spans="1:2" x14ac:dyDescent="0.3">
      <c r="A89" s="56" t="s">
        <v>198</v>
      </c>
      <c r="B89" s="57">
        <v>2438000</v>
      </c>
    </row>
    <row r="90" spans="1:2" x14ac:dyDescent="0.3">
      <c r="A90" s="56">
        <v>2491</v>
      </c>
      <c r="B90" s="57">
        <v>0</v>
      </c>
    </row>
    <row r="91" spans="1:2" x14ac:dyDescent="0.3">
      <c r="A91" s="56" t="s">
        <v>95</v>
      </c>
      <c r="B91" s="57">
        <v>0</v>
      </c>
    </row>
    <row r="92" spans="1:2" x14ac:dyDescent="0.3">
      <c r="A92" s="56">
        <v>2541</v>
      </c>
      <c r="B92" s="57">
        <v>2500</v>
      </c>
    </row>
    <row r="93" spans="1:2" x14ac:dyDescent="0.3">
      <c r="A93" s="56" t="s">
        <v>60</v>
      </c>
      <c r="B93" s="57">
        <v>2500</v>
      </c>
    </row>
    <row r="94" spans="1:2" x14ac:dyDescent="0.3">
      <c r="A94" s="56">
        <v>2911</v>
      </c>
      <c r="B94" s="57">
        <v>3500</v>
      </c>
    </row>
    <row r="95" spans="1:2" x14ac:dyDescent="0.3">
      <c r="A95" s="56" t="s">
        <v>62</v>
      </c>
      <c r="B95" s="57">
        <v>3500</v>
      </c>
    </row>
    <row r="96" spans="1:2" x14ac:dyDescent="0.3">
      <c r="A96" s="56">
        <v>3221</v>
      </c>
      <c r="B96" s="57">
        <v>0</v>
      </c>
    </row>
    <row r="97" spans="1:2" x14ac:dyDescent="0.3">
      <c r="A97" s="56" t="s">
        <v>319</v>
      </c>
      <c r="B97" s="57">
        <v>0</v>
      </c>
    </row>
    <row r="98" spans="1:2" x14ac:dyDescent="0.3">
      <c r="A98" s="56">
        <v>3821</v>
      </c>
      <c r="B98" s="57">
        <v>2432000</v>
      </c>
    </row>
    <row r="99" spans="1:2" x14ac:dyDescent="0.3">
      <c r="A99" s="56" t="s">
        <v>66</v>
      </c>
      <c r="B99" s="57">
        <v>2432000</v>
      </c>
    </row>
    <row r="100" spans="1:2" x14ac:dyDescent="0.3">
      <c r="A100" s="56" t="s">
        <v>417</v>
      </c>
      <c r="B100" s="57">
        <v>200000</v>
      </c>
    </row>
    <row r="101" spans="1:2" x14ac:dyDescent="0.3">
      <c r="A101" s="56" t="s">
        <v>198</v>
      </c>
      <c r="B101" s="57">
        <v>200000</v>
      </c>
    </row>
    <row r="102" spans="1:2" x14ac:dyDescent="0.3">
      <c r="A102" s="56">
        <v>4421</v>
      </c>
      <c r="B102" s="57">
        <v>200000</v>
      </c>
    </row>
    <row r="103" spans="1:2" x14ac:dyDescent="0.3">
      <c r="A103" s="56" t="s">
        <v>418</v>
      </c>
      <c r="B103" s="57">
        <v>200000</v>
      </c>
    </row>
    <row r="104" spans="1:2" x14ac:dyDescent="0.3">
      <c r="A104" s="56" t="s">
        <v>210</v>
      </c>
      <c r="B104" s="57">
        <v>17662452.359999999</v>
      </c>
    </row>
    <row r="105" spans="1:2" x14ac:dyDescent="0.3">
      <c r="A105" s="56" t="s">
        <v>198</v>
      </c>
      <c r="B105" s="57">
        <v>17662452.359999999</v>
      </c>
    </row>
    <row r="106" spans="1:2" x14ac:dyDescent="0.3">
      <c r="A106" s="56">
        <v>4411</v>
      </c>
      <c r="B106" s="57">
        <v>17662452.359999999</v>
      </c>
    </row>
    <row r="107" spans="1:2" x14ac:dyDescent="0.3">
      <c r="A107" s="56" t="s">
        <v>86</v>
      </c>
      <c r="B107" s="57">
        <v>17662452.359999999</v>
      </c>
    </row>
    <row r="108" spans="1:2" x14ac:dyDescent="0.3">
      <c r="A108" s="56" t="s">
        <v>352</v>
      </c>
      <c r="B108" s="57">
        <v>13618640</v>
      </c>
    </row>
    <row r="109" spans="1:2" x14ac:dyDescent="0.3">
      <c r="A109" s="56" t="s">
        <v>385</v>
      </c>
      <c r="B109" s="57">
        <v>9833302.4499999993</v>
      </c>
    </row>
    <row r="110" spans="1:2" x14ac:dyDescent="0.3">
      <c r="A110" s="56" t="s">
        <v>379</v>
      </c>
      <c r="B110" s="57">
        <v>9833302.4499999993</v>
      </c>
    </row>
    <row r="111" spans="1:2" x14ac:dyDescent="0.3">
      <c r="A111" s="56">
        <v>2221</v>
      </c>
      <c r="B111" s="57">
        <v>94500</v>
      </c>
    </row>
    <row r="112" spans="1:2" x14ac:dyDescent="0.3">
      <c r="A112" s="56" t="s">
        <v>58</v>
      </c>
      <c r="B112" s="57">
        <v>94500</v>
      </c>
    </row>
    <row r="113" spans="1:2" x14ac:dyDescent="0.3">
      <c r="A113" s="56">
        <v>2351</v>
      </c>
      <c r="B113" s="57">
        <v>583287.44999999995</v>
      </c>
    </row>
    <row r="114" spans="1:2" ht="24" x14ac:dyDescent="0.3">
      <c r="A114" s="56" t="s">
        <v>388</v>
      </c>
      <c r="B114" s="57">
        <v>583287.44999999995</v>
      </c>
    </row>
    <row r="115" spans="1:2" x14ac:dyDescent="0.3">
      <c r="A115" s="56">
        <v>2391</v>
      </c>
      <c r="B115" s="57">
        <v>1322875</v>
      </c>
    </row>
    <row r="116" spans="1:2" x14ac:dyDescent="0.3">
      <c r="A116" s="56" t="s">
        <v>389</v>
      </c>
      <c r="B116" s="57">
        <v>1322875</v>
      </c>
    </row>
    <row r="117" spans="1:2" x14ac:dyDescent="0.3">
      <c r="A117" s="56">
        <v>2431</v>
      </c>
      <c r="B117" s="57">
        <v>0</v>
      </c>
    </row>
    <row r="118" spans="1:2" x14ac:dyDescent="0.3">
      <c r="A118" s="56" t="s">
        <v>390</v>
      </c>
      <c r="B118" s="57">
        <v>0</v>
      </c>
    </row>
    <row r="119" spans="1:2" x14ac:dyDescent="0.3">
      <c r="A119" s="56">
        <v>2451</v>
      </c>
      <c r="B119" s="57">
        <v>0</v>
      </c>
    </row>
    <row r="120" spans="1:2" x14ac:dyDescent="0.3">
      <c r="A120" s="56" t="s">
        <v>318</v>
      </c>
      <c r="B120" s="57">
        <v>0</v>
      </c>
    </row>
    <row r="121" spans="1:2" x14ac:dyDescent="0.3">
      <c r="A121" s="56">
        <v>2721</v>
      </c>
      <c r="B121" s="57">
        <v>200000</v>
      </c>
    </row>
    <row r="122" spans="1:2" x14ac:dyDescent="0.3">
      <c r="A122" s="56" t="s">
        <v>96</v>
      </c>
      <c r="B122" s="57">
        <v>200000</v>
      </c>
    </row>
    <row r="123" spans="1:2" x14ac:dyDescent="0.3">
      <c r="A123" s="56">
        <v>2911</v>
      </c>
      <c r="B123" s="57">
        <v>0</v>
      </c>
    </row>
    <row r="124" spans="1:2" x14ac:dyDescent="0.3">
      <c r="A124" s="56" t="s">
        <v>62</v>
      </c>
      <c r="B124" s="57">
        <v>0</v>
      </c>
    </row>
    <row r="125" spans="1:2" x14ac:dyDescent="0.3">
      <c r="A125" s="56">
        <v>3261</v>
      </c>
      <c r="B125" s="57">
        <v>586960</v>
      </c>
    </row>
    <row r="126" spans="1:2" x14ac:dyDescent="0.3">
      <c r="A126" s="56" t="s">
        <v>117</v>
      </c>
      <c r="B126" s="57">
        <v>586960</v>
      </c>
    </row>
    <row r="127" spans="1:2" x14ac:dyDescent="0.3">
      <c r="A127" s="56">
        <v>3291</v>
      </c>
      <c r="B127" s="57">
        <v>0</v>
      </c>
    </row>
    <row r="128" spans="1:2" x14ac:dyDescent="0.3">
      <c r="A128" s="56" t="s">
        <v>260</v>
      </c>
      <c r="B128" s="57">
        <v>0</v>
      </c>
    </row>
    <row r="129" spans="1:2" x14ac:dyDescent="0.3">
      <c r="A129" s="56">
        <v>3821</v>
      </c>
      <c r="B129" s="57">
        <v>6625680</v>
      </c>
    </row>
    <row r="130" spans="1:2" x14ac:dyDescent="0.3">
      <c r="A130" s="56" t="s">
        <v>66</v>
      </c>
      <c r="B130" s="57">
        <v>6625680</v>
      </c>
    </row>
    <row r="131" spans="1:2" x14ac:dyDescent="0.3">
      <c r="A131" s="56">
        <v>5121</v>
      </c>
      <c r="B131" s="57">
        <v>0</v>
      </c>
    </row>
    <row r="132" spans="1:2" x14ac:dyDescent="0.3">
      <c r="A132" s="56" t="s">
        <v>326</v>
      </c>
      <c r="B132" s="57">
        <v>0</v>
      </c>
    </row>
    <row r="133" spans="1:2" x14ac:dyDescent="0.3">
      <c r="A133" s="56">
        <v>5311</v>
      </c>
      <c r="B133" s="57">
        <v>250000</v>
      </c>
    </row>
    <row r="134" spans="1:2" x14ac:dyDescent="0.3">
      <c r="A134" s="56" t="s">
        <v>69</v>
      </c>
      <c r="B134" s="57">
        <v>250000</v>
      </c>
    </row>
    <row r="135" spans="1:2" x14ac:dyDescent="0.3">
      <c r="A135" s="56">
        <v>5451</v>
      </c>
      <c r="B135" s="57">
        <v>0</v>
      </c>
    </row>
    <row r="136" spans="1:2" x14ac:dyDescent="0.3">
      <c r="A136" s="56" t="s">
        <v>398</v>
      </c>
      <c r="B136" s="57">
        <v>0</v>
      </c>
    </row>
    <row r="137" spans="1:2" x14ac:dyDescent="0.3">
      <c r="A137" s="56">
        <v>5671</v>
      </c>
      <c r="B137" s="57">
        <v>170000</v>
      </c>
    </row>
    <row r="138" spans="1:2" x14ac:dyDescent="0.3">
      <c r="A138" s="56" t="s">
        <v>98</v>
      </c>
      <c r="B138" s="57">
        <v>170000</v>
      </c>
    </row>
    <row r="139" spans="1:2" x14ac:dyDescent="0.3">
      <c r="A139" s="56" t="s">
        <v>421</v>
      </c>
      <c r="B139" s="57">
        <v>100000</v>
      </c>
    </row>
    <row r="140" spans="1:2" x14ac:dyDescent="0.3">
      <c r="A140" s="56" t="s">
        <v>379</v>
      </c>
      <c r="B140" s="57">
        <v>100000</v>
      </c>
    </row>
    <row r="141" spans="1:2" x14ac:dyDescent="0.3">
      <c r="A141" s="56">
        <v>3821</v>
      </c>
      <c r="B141" s="57">
        <v>0</v>
      </c>
    </row>
    <row r="142" spans="1:2" x14ac:dyDescent="0.3">
      <c r="A142" s="56" t="s">
        <v>66</v>
      </c>
      <c r="B142" s="57">
        <v>0</v>
      </c>
    </row>
    <row r="143" spans="1:2" x14ac:dyDescent="0.3">
      <c r="A143" s="56">
        <v>4411</v>
      </c>
      <c r="B143" s="57">
        <v>100000</v>
      </c>
    </row>
    <row r="144" spans="1:2" x14ac:dyDescent="0.3">
      <c r="A144" s="56" t="s">
        <v>86</v>
      </c>
      <c r="B144" s="57">
        <v>100000</v>
      </c>
    </row>
    <row r="145" spans="1:2" x14ac:dyDescent="0.3">
      <c r="A145" s="56" t="s">
        <v>380</v>
      </c>
      <c r="B145" s="57">
        <v>3000000</v>
      </c>
    </row>
    <row r="146" spans="1:2" x14ac:dyDescent="0.3">
      <c r="A146" s="56" t="s">
        <v>379</v>
      </c>
      <c r="B146" s="57">
        <v>3000000</v>
      </c>
    </row>
    <row r="147" spans="1:2" x14ac:dyDescent="0.3">
      <c r="A147" s="56">
        <v>4311</v>
      </c>
      <c r="B147" s="57">
        <v>3000000</v>
      </c>
    </row>
    <row r="148" spans="1:2" x14ac:dyDescent="0.3">
      <c r="A148" s="56" t="s">
        <v>383</v>
      </c>
      <c r="B148" s="57">
        <v>3000000</v>
      </c>
    </row>
    <row r="149" spans="1:2" x14ac:dyDescent="0.3">
      <c r="A149" s="56" t="s">
        <v>384</v>
      </c>
      <c r="B149" s="57">
        <v>400000</v>
      </c>
    </row>
    <row r="150" spans="1:2" x14ac:dyDescent="0.3">
      <c r="A150" s="56" t="s">
        <v>379</v>
      </c>
      <c r="B150" s="57">
        <v>400000</v>
      </c>
    </row>
    <row r="151" spans="1:2" x14ac:dyDescent="0.3">
      <c r="A151" s="56">
        <v>4311</v>
      </c>
      <c r="B151" s="57">
        <v>400000</v>
      </c>
    </row>
    <row r="152" spans="1:2" x14ac:dyDescent="0.3">
      <c r="A152" s="56" t="s">
        <v>383</v>
      </c>
      <c r="B152" s="57">
        <v>400000</v>
      </c>
    </row>
    <row r="153" spans="1:2" x14ac:dyDescent="0.3">
      <c r="A153" s="56" t="s">
        <v>399</v>
      </c>
      <c r="B153" s="57">
        <v>0</v>
      </c>
    </row>
    <row r="154" spans="1:2" x14ac:dyDescent="0.3">
      <c r="A154" s="56" t="s">
        <v>379</v>
      </c>
      <c r="B154" s="57">
        <v>0</v>
      </c>
    </row>
    <row r="155" spans="1:2" x14ac:dyDescent="0.3">
      <c r="A155" s="56">
        <v>2521</v>
      </c>
      <c r="B155" s="57">
        <v>0</v>
      </c>
    </row>
    <row r="156" spans="1:2" x14ac:dyDescent="0.3">
      <c r="A156" s="56" t="s">
        <v>183</v>
      </c>
      <c r="B156" s="57">
        <v>0</v>
      </c>
    </row>
    <row r="157" spans="1:2" x14ac:dyDescent="0.3">
      <c r="A157" s="56">
        <v>4311</v>
      </c>
      <c r="B157" s="57">
        <v>0</v>
      </c>
    </row>
    <row r="158" spans="1:2" x14ac:dyDescent="0.3">
      <c r="A158" s="56" t="s">
        <v>383</v>
      </c>
      <c r="B158" s="57">
        <v>0</v>
      </c>
    </row>
    <row r="159" spans="1:2" x14ac:dyDescent="0.3">
      <c r="A159" s="56" t="s">
        <v>353</v>
      </c>
      <c r="B159" s="57">
        <v>285337.55</v>
      </c>
    </row>
    <row r="160" spans="1:2" x14ac:dyDescent="0.3">
      <c r="A160" s="56" t="s">
        <v>125</v>
      </c>
      <c r="B160" s="57">
        <v>285337.55</v>
      </c>
    </row>
    <row r="161" spans="1:2" x14ac:dyDescent="0.3">
      <c r="A161" s="56">
        <v>2221</v>
      </c>
      <c r="B161" s="57">
        <v>65337.55</v>
      </c>
    </row>
    <row r="162" spans="1:2" x14ac:dyDescent="0.3">
      <c r="A162" s="56" t="s">
        <v>58</v>
      </c>
      <c r="B162" s="57">
        <v>65337.55</v>
      </c>
    </row>
    <row r="163" spans="1:2" x14ac:dyDescent="0.3">
      <c r="A163" s="56">
        <v>2721</v>
      </c>
      <c r="B163" s="57">
        <v>0</v>
      </c>
    </row>
    <row r="164" spans="1:2" x14ac:dyDescent="0.3">
      <c r="A164" s="56" t="s">
        <v>96</v>
      </c>
      <c r="B164" s="57">
        <v>0</v>
      </c>
    </row>
    <row r="165" spans="1:2" x14ac:dyDescent="0.3">
      <c r="A165" s="56">
        <v>2911</v>
      </c>
      <c r="B165" s="57">
        <v>120000</v>
      </c>
    </row>
    <row r="166" spans="1:2" x14ac:dyDescent="0.3">
      <c r="A166" s="56" t="s">
        <v>62</v>
      </c>
      <c r="B166" s="57">
        <v>120000</v>
      </c>
    </row>
    <row r="167" spans="1:2" x14ac:dyDescent="0.3">
      <c r="A167" s="56">
        <v>3571</v>
      </c>
      <c r="B167" s="57">
        <v>100000</v>
      </c>
    </row>
    <row r="168" spans="1:2" ht="24" x14ac:dyDescent="0.3">
      <c r="A168" s="56" t="s">
        <v>121</v>
      </c>
      <c r="B168" s="57">
        <v>100000</v>
      </c>
    </row>
    <row r="169" spans="1:2" x14ac:dyDescent="0.3">
      <c r="A169" s="56" t="s">
        <v>212</v>
      </c>
      <c r="B169" s="57">
        <v>6424557.8399999999</v>
      </c>
    </row>
    <row r="170" spans="1:2" x14ac:dyDescent="0.3">
      <c r="A170" s="56" t="s">
        <v>213</v>
      </c>
      <c r="B170" s="57">
        <v>6424557.8399999999</v>
      </c>
    </row>
    <row r="171" spans="1:2" x14ac:dyDescent="0.3">
      <c r="A171" s="56" t="s">
        <v>53</v>
      </c>
      <c r="B171" s="57">
        <v>6424557.8399999999</v>
      </c>
    </row>
    <row r="172" spans="1:2" x14ac:dyDescent="0.3">
      <c r="A172" s="56">
        <v>2171</v>
      </c>
      <c r="B172" s="57">
        <v>30000</v>
      </c>
    </row>
    <row r="173" spans="1:2" x14ac:dyDescent="0.3">
      <c r="A173" s="56" t="s">
        <v>216</v>
      </c>
      <c r="B173" s="57">
        <v>30000</v>
      </c>
    </row>
    <row r="174" spans="1:2" x14ac:dyDescent="0.3">
      <c r="A174" s="56">
        <v>2211</v>
      </c>
      <c r="B174" s="57">
        <v>600000</v>
      </c>
    </row>
    <row r="175" spans="1:2" x14ac:dyDescent="0.3">
      <c r="A175" s="56" t="s">
        <v>130</v>
      </c>
      <c r="B175" s="57">
        <v>600000</v>
      </c>
    </row>
    <row r="176" spans="1:2" x14ac:dyDescent="0.3">
      <c r="A176" s="56">
        <v>2221</v>
      </c>
      <c r="B176" s="57">
        <v>40000</v>
      </c>
    </row>
    <row r="177" spans="1:2" x14ac:dyDescent="0.3">
      <c r="A177" s="56" t="s">
        <v>58</v>
      </c>
      <c r="B177" s="57">
        <v>40000</v>
      </c>
    </row>
    <row r="178" spans="1:2" x14ac:dyDescent="0.3">
      <c r="A178" s="56">
        <v>2521</v>
      </c>
      <c r="B178" s="57">
        <v>50000</v>
      </c>
    </row>
    <row r="179" spans="1:2" x14ac:dyDescent="0.3">
      <c r="A179" s="56" t="s">
        <v>183</v>
      </c>
      <c r="B179" s="57">
        <v>50000</v>
      </c>
    </row>
    <row r="180" spans="1:2" x14ac:dyDescent="0.3">
      <c r="A180" s="56">
        <v>2591</v>
      </c>
      <c r="B180" s="57">
        <v>3685376.84</v>
      </c>
    </row>
    <row r="181" spans="1:2" x14ac:dyDescent="0.3">
      <c r="A181" s="56" t="s">
        <v>217</v>
      </c>
      <c r="B181" s="57">
        <v>3685376.84</v>
      </c>
    </row>
    <row r="182" spans="1:2" x14ac:dyDescent="0.3">
      <c r="A182" s="56">
        <v>3391</v>
      </c>
      <c r="B182" s="57">
        <v>600000</v>
      </c>
    </row>
    <row r="183" spans="1:2" x14ac:dyDescent="0.3">
      <c r="A183" s="56" t="s">
        <v>84</v>
      </c>
      <c r="B183" s="57">
        <v>600000</v>
      </c>
    </row>
    <row r="184" spans="1:2" x14ac:dyDescent="0.3">
      <c r="A184" s="56">
        <v>3821</v>
      </c>
      <c r="B184" s="57">
        <v>619981</v>
      </c>
    </row>
    <row r="185" spans="1:2" x14ac:dyDescent="0.3">
      <c r="A185" s="56" t="s">
        <v>66</v>
      </c>
      <c r="B185" s="57">
        <v>619981</v>
      </c>
    </row>
    <row r="186" spans="1:2" x14ac:dyDescent="0.3">
      <c r="A186" s="56">
        <v>4211</v>
      </c>
      <c r="B186" s="57">
        <v>199200</v>
      </c>
    </row>
    <row r="187" spans="1:2" ht="24" x14ac:dyDescent="0.3">
      <c r="A187" s="56" t="s">
        <v>195</v>
      </c>
      <c r="B187" s="57">
        <v>199200</v>
      </c>
    </row>
    <row r="188" spans="1:2" x14ac:dyDescent="0.3">
      <c r="A188" s="56">
        <v>4411</v>
      </c>
      <c r="B188" s="57">
        <v>450000</v>
      </c>
    </row>
    <row r="189" spans="1:2" x14ac:dyDescent="0.3">
      <c r="A189" s="56" t="s">
        <v>86</v>
      </c>
      <c r="B189" s="57">
        <v>450000</v>
      </c>
    </row>
    <row r="190" spans="1:2" x14ac:dyDescent="0.3">
      <c r="A190" s="56">
        <v>5671</v>
      </c>
      <c r="B190" s="57">
        <v>100000</v>
      </c>
    </row>
    <row r="191" spans="1:2" x14ac:dyDescent="0.3">
      <c r="A191" s="56" t="s">
        <v>98</v>
      </c>
      <c r="B191" s="57">
        <v>100000</v>
      </c>
    </row>
    <row r="192" spans="1:2" x14ac:dyDescent="0.3">
      <c r="A192" s="56">
        <v>5781</v>
      </c>
      <c r="B192" s="57">
        <v>50000</v>
      </c>
    </row>
    <row r="193" spans="1:2" x14ac:dyDescent="0.3">
      <c r="A193" s="56" t="s">
        <v>219</v>
      </c>
      <c r="B193" s="57">
        <v>50000</v>
      </c>
    </row>
    <row r="194" spans="1:2" x14ac:dyDescent="0.3">
      <c r="A194" s="56" t="s">
        <v>145</v>
      </c>
      <c r="B194" s="57">
        <v>132378444.78</v>
      </c>
    </row>
    <row r="195" spans="1:2" x14ac:dyDescent="0.3">
      <c r="A195" s="56" t="s">
        <v>146</v>
      </c>
      <c r="B195" s="57">
        <v>5899247.3900000006</v>
      </c>
    </row>
    <row r="196" spans="1:2" x14ac:dyDescent="0.3">
      <c r="A196" s="56" t="s">
        <v>38</v>
      </c>
      <c r="B196" s="57">
        <v>5899247.3900000006</v>
      </c>
    </row>
    <row r="197" spans="1:2" x14ac:dyDescent="0.3">
      <c r="A197" s="56">
        <v>2141</v>
      </c>
      <c r="B197" s="57">
        <v>169000</v>
      </c>
    </row>
    <row r="198" spans="1:2" ht="24" x14ac:dyDescent="0.3">
      <c r="A198" s="56" t="s">
        <v>149</v>
      </c>
      <c r="B198" s="57">
        <v>169000</v>
      </c>
    </row>
    <row r="199" spans="1:2" x14ac:dyDescent="0.3">
      <c r="A199" s="56">
        <v>2441</v>
      </c>
      <c r="B199" s="57">
        <v>19426.16</v>
      </c>
    </row>
    <row r="200" spans="1:2" x14ac:dyDescent="0.3">
      <c r="A200" s="56" t="s">
        <v>150</v>
      </c>
      <c r="B200" s="57">
        <v>19426.16</v>
      </c>
    </row>
    <row r="201" spans="1:2" x14ac:dyDescent="0.3">
      <c r="A201" s="56">
        <v>2461</v>
      </c>
      <c r="B201" s="57">
        <v>471906.84</v>
      </c>
    </row>
    <row r="202" spans="1:2" x14ac:dyDescent="0.3">
      <c r="A202" s="56" t="s">
        <v>110</v>
      </c>
      <c r="B202" s="57">
        <v>471906.84</v>
      </c>
    </row>
    <row r="203" spans="1:2" x14ac:dyDescent="0.3">
      <c r="A203" s="56">
        <v>2471</v>
      </c>
      <c r="B203" s="57">
        <v>1414</v>
      </c>
    </row>
    <row r="204" spans="1:2" x14ac:dyDescent="0.3">
      <c r="A204" s="56" t="s">
        <v>111</v>
      </c>
      <c r="B204" s="57">
        <v>1414</v>
      </c>
    </row>
    <row r="205" spans="1:2" x14ac:dyDescent="0.3">
      <c r="A205" s="56">
        <v>2491</v>
      </c>
      <c r="B205" s="57">
        <v>2000</v>
      </c>
    </row>
    <row r="206" spans="1:2" x14ac:dyDescent="0.3">
      <c r="A206" s="56" t="s">
        <v>95</v>
      </c>
      <c r="B206" s="57">
        <v>2000</v>
      </c>
    </row>
    <row r="207" spans="1:2" x14ac:dyDescent="0.3">
      <c r="A207" s="56">
        <v>2721</v>
      </c>
      <c r="B207" s="57">
        <v>6780</v>
      </c>
    </row>
    <row r="208" spans="1:2" x14ac:dyDescent="0.3">
      <c r="A208" s="56" t="s">
        <v>96</v>
      </c>
      <c r="B208" s="57">
        <v>6780</v>
      </c>
    </row>
    <row r="209" spans="1:2" x14ac:dyDescent="0.3">
      <c r="A209" s="56">
        <v>2911</v>
      </c>
      <c r="B209" s="57">
        <v>72519</v>
      </c>
    </row>
    <row r="210" spans="1:2" x14ac:dyDescent="0.3">
      <c r="A210" s="56" t="s">
        <v>62</v>
      </c>
      <c r="B210" s="57">
        <v>72519</v>
      </c>
    </row>
    <row r="211" spans="1:2" x14ac:dyDescent="0.3">
      <c r="A211" s="56">
        <v>2941</v>
      </c>
      <c r="B211" s="57">
        <v>1099000</v>
      </c>
    </row>
    <row r="212" spans="1:2" ht="24" x14ac:dyDescent="0.3">
      <c r="A212" s="56" t="s">
        <v>151</v>
      </c>
      <c r="B212" s="57">
        <v>1099000</v>
      </c>
    </row>
    <row r="213" spans="1:2" x14ac:dyDescent="0.3">
      <c r="A213" s="56">
        <v>2991</v>
      </c>
      <c r="B213" s="57">
        <v>21624</v>
      </c>
    </row>
    <row r="214" spans="1:2" x14ac:dyDescent="0.3">
      <c r="A214" s="56" t="s">
        <v>152</v>
      </c>
      <c r="B214" s="57">
        <v>21624</v>
      </c>
    </row>
    <row r="215" spans="1:2" x14ac:dyDescent="0.3">
      <c r="A215" s="56">
        <v>3141</v>
      </c>
      <c r="B215" s="57">
        <v>2000000</v>
      </c>
    </row>
    <row r="216" spans="1:2" x14ac:dyDescent="0.3">
      <c r="A216" s="56" t="s">
        <v>153</v>
      </c>
      <c r="B216" s="57">
        <v>2000000</v>
      </c>
    </row>
    <row r="217" spans="1:2" x14ac:dyDescent="0.3">
      <c r="A217" s="56">
        <v>3151</v>
      </c>
      <c r="B217" s="57">
        <v>0</v>
      </c>
    </row>
    <row r="218" spans="1:2" x14ac:dyDescent="0.3">
      <c r="A218" s="56" t="s">
        <v>154</v>
      </c>
      <c r="B218" s="57">
        <v>0</v>
      </c>
    </row>
    <row r="219" spans="1:2" x14ac:dyDescent="0.3">
      <c r="A219" s="56">
        <v>3161</v>
      </c>
      <c r="B219" s="57">
        <v>123522.4</v>
      </c>
    </row>
    <row r="220" spans="1:2" x14ac:dyDescent="0.3">
      <c r="A220" s="56" t="s">
        <v>155</v>
      </c>
      <c r="B220" s="57">
        <v>123522.4</v>
      </c>
    </row>
    <row r="221" spans="1:2" x14ac:dyDescent="0.3">
      <c r="A221" s="56">
        <v>3171</v>
      </c>
      <c r="B221" s="57">
        <v>20000</v>
      </c>
    </row>
    <row r="222" spans="1:2" x14ac:dyDescent="0.3">
      <c r="A222" s="56" t="s">
        <v>156</v>
      </c>
      <c r="B222" s="57">
        <v>20000</v>
      </c>
    </row>
    <row r="223" spans="1:2" x14ac:dyDescent="0.3">
      <c r="A223" s="56">
        <v>3181</v>
      </c>
      <c r="B223" s="57">
        <v>1500</v>
      </c>
    </row>
    <row r="224" spans="1:2" x14ac:dyDescent="0.3">
      <c r="A224" s="56" t="s">
        <v>157</v>
      </c>
      <c r="B224" s="57">
        <v>1500</v>
      </c>
    </row>
    <row r="225" spans="1:2" x14ac:dyDescent="0.3">
      <c r="A225" s="56">
        <v>3311</v>
      </c>
      <c r="B225" s="57">
        <v>13070</v>
      </c>
    </row>
    <row r="226" spans="1:2" x14ac:dyDescent="0.3">
      <c r="A226" s="56" t="s">
        <v>118</v>
      </c>
      <c r="B226" s="57">
        <v>13070</v>
      </c>
    </row>
    <row r="227" spans="1:2" x14ac:dyDescent="0.3">
      <c r="A227" s="56">
        <v>3471</v>
      </c>
      <c r="B227" s="57">
        <v>70</v>
      </c>
    </row>
    <row r="228" spans="1:2" x14ac:dyDescent="0.3">
      <c r="A228" s="56" t="s">
        <v>158</v>
      </c>
      <c r="B228" s="57">
        <v>70</v>
      </c>
    </row>
    <row r="229" spans="1:2" x14ac:dyDescent="0.3">
      <c r="A229" s="56">
        <v>3521</v>
      </c>
      <c r="B229" s="57">
        <v>45074</v>
      </c>
    </row>
    <row r="230" spans="1:2" ht="24" x14ac:dyDescent="0.3">
      <c r="A230" s="56" t="s">
        <v>134</v>
      </c>
      <c r="B230" s="57">
        <v>45074</v>
      </c>
    </row>
    <row r="231" spans="1:2" x14ac:dyDescent="0.3">
      <c r="A231" s="56">
        <v>3531</v>
      </c>
      <c r="B231" s="57">
        <v>375919</v>
      </c>
    </row>
    <row r="232" spans="1:2" ht="24" x14ac:dyDescent="0.3">
      <c r="A232" s="56" t="s">
        <v>159</v>
      </c>
      <c r="B232" s="57">
        <v>375919</v>
      </c>
    </row>
    <row r="233" spans="1:2" x14ac:dyDescent="0.3">
      <c r="A233" s="56">
        <v>3711</v>
      </c>
      <c r="B233" s="57">
        <v>30000</v>
      </c>
    </row>
    <row r="234" spans="1:2" x14ac:dyDescent="0.3">
      <c r="A234" s="56" t="s">
        <v>160</v>
      </c>
      <c r="B234" s="57">
        <v>30000</v>
      </c>
    </row>
    <row r="235" spans="1:2" x14ac:dyDescent="0.3">
      <c r="A235" s="56">
        <v>3751</v>
      </c>
      <c r="B235" s="57">
        <v>28006</v>
      </c>
    </row>
    <row r="236" spans="1:2" x14ac:dyDescent="0.3">
      <c r="A236" s="56" t="s">
        <v>161</v>
      </c>
      <c r="B236" s="57">
        <v>28006</v>
      </c>
    </row>
    <row r="237" spans="1:2" x14ac:dyDescent="0.3">
      <c r="A237" s="56">
        <v>5151</v>
      </c>
      <c r="B237" s="57">
        <v>912100</v>
      </c>
    </row>
    <row r="238" spans="1:2" x14ac:dyDescent="0.3">
      <c r="A238" s="56" t="s">
        <v>162</v>
      </c>
      <c r="B238" s="57">
        <v>912100</v>
      </c>
    </row>
    <row r="239" spans="1:2" x14ac:dyDescent="0.3">
      <c r="A239" s="56">
        <v>5191</v>
      </c>
      <c r="B239" s="57">
        <v>249342</v>
      </c>
    </row>
    <row r="240" spans="1:2" x14ac:dyDescent="0.3">
      <c r="A240" s="56" t="s">
        <v>68</v>
      </c>
      <c r="B240" s="57">
        <v>249342</v>
      </c>
    </row>
    <row r="241" spans="1:2" x14ac:dyDescent="0.3">
      <c r="A241" s="56">
        <v>5211</v>
      </c>
      <c r="B241" s="57">
        <v>14704.71</v>
      </c>
    </row>
    <row r="242" spans="1:2" x14ac:dyDescent="0.3">
      <c r="A242" s="56" t="s">
        <v>164</v>
      </c>
      <c r="B242" s="57">
        <v>14704.71</v>
      </c>
    </row>
    <row r="243" spans="1:2" x14ac:dyDescent="0.3">
      <c r="A243" s="56">
        <v>5231</v>
      </c>
      <c r="B243" s="57">
        <v>1269.28</v>
      </c>
    </row>
    <row r="244" spans="1:2" x14ac:dyDescent="0.3">
      <c r="A244" s="56" t="s">
        <v>165</v>
      </c>
      <c r="B244" s="57">
        <v>1269.28</v>
      </c>
    </row>
    <row r="245" spans="1:2" x14ac:dyDescent="0.3">
      <c r="A245" s="56">
        <v>5651</v>
      </c>
      <c r="B245" s="57">
        <v>221000</v>
      </c>
    </row>
    <row r="246" spans="1:2" x14ac:dyDescent="0.3">
      <c r="A246" s="56" t="s">
        <v>97</v>
      </c>
      <c r="B246" s="57">
        <v>221000</v>
      </c>
    </row>
    <row r="247" spans="1:2" x14ac:dyDescent="0.3">
      <c r="A247" s="56">
        <v>5671</v>
      </c>
      <c r="B247" s="57">
        <v>0</v>
      </c>
    </row>
    <row r="248" spans="1:2" x14ac:dyDescent="0.3">
      <c r="A248" s="56" t="s">
        <v>98</v>
      </c>
      <c r="B248" s="57">
        <v>0</v>
      </c>
    </row>
    <row r="249" spans="1:2" x14ac:dyDescent="0.3">
      <c r="A249" s="56" t="s">
        <v>166</v>
      </c>
      <c r="B249" s="57">
        <v>126479197.39</v>
      </c>
    </row>
    <row r="250" spans="1:2" x14ac:dyDescent="0.3">
      <c r="A250" s="56" t="s">
        <v>38</v>
      </c>
      <c r="B250" s="57">
        <v>126479197.39</v>
      </c>
    </row>
    <row r="251" spans="1:2" x14ac:dyDescent="0.3">
      <c r="A251" s="56">
        <v>3231</v>
      </c>
      <c r="B251" s="57">
        <v>5651997</v>
      </c>
    </row>
    <row r="252" spans="1:2" x14ac:dyDescent="0.3">
      <c r="A252" s="56" t="s">
        <v>167</v>
      </c>
      <c r="B252" s="57">
        <v>5651997</v>
      </c>
    </row>
    <row r="253" spans="1:2" x14ac:dyDescent="0.3">
      <c r="A253" s="56">
        <v>3331</v>
      </c>
      <c r="B253" s="57">
        <v>5008924</v>
      </c>
    </row>
    <row r="254" spans="1:2" ht="24" x14ac:dyDescent="0.3">
      <c r="A254" s="56" t="s">
        <v>168</v>
      </c>
      <c r="B254" s="57">
        <v>5008924</v>
      </c>
    </row>
    <row r="255" spans="1:2" x14ac:dyDescent="0.3">
      <c r="A255" s="56">
        <v>3361</v>
      </c>
      <c r="B255" s="57">
        <v>15080000</v>
      </c>
    </row>
    <row r="256" spans="1:2" x14ac:dyDescent="0.3">
      <c r="A256" s="56" t="s">
        <v>169</v>
      </c>
      <c r="B256" s="57">
        <v>15080000</v>
      </c>
    </row>
    <row r="257" spans="1:2" x14ac:dyDescent="0.3">
      <c r="A257" s="56">
        <v>3391</v>
      </c>
      <c r="B257" s="57">
        <v>600000</v>
      </c>
    </row>
    <row r="258" spans="1:2" x14ac:dyDescent="0.3">
      <c r="A258" s="56" t="s">
        <v>84</v>
      </c>
      <c r="B258" s="57">
        <v>600000</v>
      </c>
    </row>
    <row r="259" spans="1:2" x14ac:dyDescent="0.3">
      <c r="A259" s="56">
        <v>5651</v>
      </c>
      <c r="B259" s="57">
        <v>3350680.95</v>
      </c>
    </row>
    <row r="260" spans="1:2" x14ac:dyDescent="0.3">
      <c r="A260" s="56" t="s">
        <v>97</v>
      </c>
      <c r="B260" s="57">
        <v>3350680.95</v>
      </c>
    </row>
    <row r="261" spans="1:2" x14ac:dyDescent="0.3">
      <c r="A261" s="56">
        <v>5691</v>
      </c>
      <c r="B261" s="57">
        <v>75102873.099999994</v>
      </c>
    </row>
    <row r="262" spans="1:2" x14ac:dyDescent="0.3">
      <c r="A262" s="56" t="s">
        <v>73</v>
      </c>
      <c r="B262" s="57">
        <v>75102873.099999994</v>
      </c>
    </row>
    <row r="263" spans="1:2" x14ac:dyDescent="0.3">
      <c r="A263" s="56">
        <v>5911</v>
      </c>
      <c r="B263" s="57">
        <v>8515264.6999999993</v>
      </c>
    </row>
    <row r="264" spans="1:2" x14ac:dyDescent="0.3">
      <c r="A264" s="56" t="s">
        <v>170</v>
      </c>
      <c r="B264" s="57">
        <v>8515264.6999999993</v>
      </c>
    </row>
    <row r="265" spans="1:2" x14ac:dyDescent="0.3">
      <c r="A265" s="56">
        <v>5971</v>
      </c>
      <c r="B265" s="57">
        <v>13169457.640000001</v>
      </c>
    </row>
    <row r="266" spans="1:2" x14ac:dyDescent="0.3">
      <c r="A266" s="56" t="s">
        <v>171</v>
      </c>
      <c r="B266" s="57">
        <v>13169457.640000001</v>
      </c>
    </row>
    <row r="267" spans="1:2" x14ac:dyDescent="0.3">
      <c r="A267" s="56" t="s">
        <v>103</v>
      </c>
      <c r="B267" s="57">
        <v>2029970411.7000003</v>
      </c>
    </row>
    <row r="268" spans="1:2" x14ac:dyDescent="0.3">
      <c r="A268" s="56" t="s">
        <v>364</v>
      </c>
      <c r="B268" s="57">
        <v>909449453.32000005</v>
      </c>
    </row>
    <row r="269" spans="1:2" x14ac:dyDescent="0.3">
      <c r="A269" s="56" t="s">
        <v>125</v>
      </c>
      <c r="B269" s="57">
        <v>909449453.32000005</v>
      </c>
    </row>
    <row r="270" spans="1:2" x14ac:dyDescent="0.3">
      <c r="A270" s="56">
        <v>2721</v>
      </c>
      <c r="B270" s="57">
        <v>77223</v>
      </c>
    </row>
    <row r="271" spans="1:2" x14ac:dyDescent="0.3">
      <c r="A271" s="56" t="s">
        <v>96</v>
      </c>
      <c r="B271" s="57">
        <v>77223</v>
      </c>
    </row>
    <row r="272" spans="1:2" x14ac:dyDescent="0.3">
      <c r="A272" s="56">
        <v>3361</v>
      </c>
      <c r="B272" s="57">
        <v>20000</v>
      </c>
    </row>
    <row r="273" spans="1:2" x14ac:dyDescent="0.3">
      <c r="A273" s="56" t="s">
        <v>169</v>
      </c>
      <c r="B273" s="57">
        <v>20000</v>
      </c>
    </row>
    <row r="274" spans="1:2" x14ac:dyDescent="0.3">
      <c r="A274" s="56">
        <v>6121</v>
      </c>
      <c r="B274" s="57">
        <v>246091158.92000002</v>
      </c>
    </row>
    <row r="275" spans="1:2" x14ac:dyDescent="0.3">
      <c r="A275" s="56" t="s">
        <v>367</v>
      </c>
      <c r="B275" s="57">
        <v>246091158.92000002</v>
      </c>
    </row>
    <row r="276" spans="1:2" x14ac:dyDescent="0.3">
      <c r="A276" s="56">
        <v>6131</v>
      </c>
      <c r="B276" s="57">
        <v>411543428.06999999</v>
      </c>
    </row>
    <row r="277" spans="1:2" ht="24" x14ac:dyDescent="0.3">
      <c r="A277" s="56" t="s">
        <v>368</v>
      </c>
      <c r="B277" s="57">
        <v>411543428.06999999</v>
      </c>
    </row>
    <row r="278" spans="1:2" x14ac:dyDescent="0.3">
      <c r="A278" s="56">
        <v>6151</v>
      </c>
      <c r="B278" s="57">
        <v>251717643.33000001</v>
      </c>
    </row>
    <row r="279" spans="1:2" x14ac:dyDescent="0.3">
      <c r="A279" s="56" t="s">
        <v>371</v>
      </c>
      <c r="B279" s="57">
        <v>251717643.33000001</v>
      </c>
    </row>
    <row r="280" spans="1:2" x14ac:dyDescent="0.3">
      <c r="A280" s="56" t="s">
        <v>372</v>
      </c>
      <c r="B280" s="57">
        <v>30000000</v>
      </c>
    </row>
    <row r="281" spans="1:2" x14ac:dyDescent="0.3">
      <c r="A281" s="56" t="s">
        <v>125</v>
      </c>
      <c r="B281" s="57">
        <v>30000000</v>
      </c>
    </row>
    <row r="282" spans="1:2" x14ac:dyDescent="0.3">
      <c r="A282" s="56">
        <v>6121</v>
      </c>
      <c r="B282" s="57">
        <v>5000000</v>
      </c>
    </row>
    <row r="283" spans="1:2" x14ac:dyDescent="0.3">
      <c r="A283" s="56" t="s">
        <v>367</v>
      </c>
      <c r="B283" s="57">
        <v>5000000</v>
      </c>
    </row>
    <row r="284" spans="1:2" x14ac:dyDescent="0.3">
      <c r="A284" s="56">
        <v>6131</v>
      </c>
      <c r="B284" s="57">
        <v>3500000</v>
      </c>
    </row>
    <row r="285" spans="1:2" ht="24" x14ac:dyDescent="0.3">
      <c r="A285" s="56" t="s">
        <v>368</v>
      </c>
      <c r="B285" s="57">
        <v>3500000</v>
      </c>
    </row>
    <row r="286" spans="1:2" x14ac:dyDescent="0.3">
      <c r="A286" s="56">
        <v>6151</v>
      </c>
      <c r="B286" s="57">
        <v>21500000</v>
      </c>
    </row>
    <row r="287" spans="1:2" x14ac:dyDescent="0.3">
      <c r="A287" s="56" t="s">
        <v>371</v>
      </c>
      <c r="B287" s="57">
        <v>21500000</v>
      </c>
    </row>
    <row r="288" spans="1:2" x14ac:dyDescent="0.3">
      <c r="A288" s="56" t="s">
        <v>174</v>
      </c>
      <c r="B288" s="57">
        <v>232133238.06</v>
      </c>
    </row>
    <row r="289" spans="1:2" x14ac:dyDescent="0.3">
      <c r="A289" s="56" t="s">
        <v>125</v>
      </c>
      <c r="B289" s="57">
        <v>232133238.06</v>
      </c>
    </row>
    <row r="290" spans="1:2" x14ac:dyDescent="0.3">
      <c r="A290" s="56">
        <v>2161</v>
      </c>
      <c r="B290" s="57">
        <v>175000</v>
      </c>
    </row>
    <row r="291" spans="1:2" x14ac:dyDescent="0.3">
      <c r="A291" s="56" t="s">
        <v>94</v>
      </c>
      <c r="B291" s="57">
        <v>175000</v>
      </c>
    </row>
    <row r="292" spans="1:2" x14ac:dyDescent="0.3">
      <c r="A292" s="56">
        <v>2721</v>
      </c>
      <c r="B292" s="57">
        <v>180000</v>
      </c>
    </row>
    <row r="293" spans="1:2" x14ac:dyDescent="0.3">
      <c r="A293" s="56" t="s">
        <v>96</v>
      </c>
      <c r="B293" s="57">
        <v>180000</v>
      </c>
    </row>
    <row r="294" spans="1:2" x14ac:dyDescent="0.3">
      <c r="A294" s="56">
        <v>3581</v>
      </c>
      <c r="B294" s="57">
        <v>231778238.06</v>
      </c>
    </row>
    <row r="295" spans="1:2" x14ac:dyDescent="0.3">
      <c r="A295" s="56" t="s">
        <v>64</v>
      </c>
      <c r="B295" s="57">
        <v>231778238.06</v>
      </c>
    </row>
    <row r="296" spans="1:2" x14ac:dyDescent="0.3">
      <c r="A296" s="56" t="s">
        <v>402</v>
      </c>
      <c r="B296" s="57">
        <v>117539634.67</v>
      </c>
    </row>
    <row r="297" spans="1:2" x14ac:dyDescent="0.3">
      <c r="A297" s="56" t="s">
        <v>125</v>
      </c>
      <c r="B297" s="57">
        <v>117539634.67</v>
      </c>
    </row>
    <row r="298" spans="1:2" x14ac:dyDescent="0.3">
      <c r="A298" s="56">
        <v>2461</v>
      </c>
      <c r="B298" s="57">
        <v>14573770.67</v>
      </c>
    </row>
    <row r="299" spans="1:2" x14ac:dyDescent="0.3">
      <c r="A299" s="56" t="s">
        <v>110</v>
      </c>
      <c r="B299" s="57">
        <v>14573770.67</v>
      </c>
    </row>
    <row r="300" spans="1:2" x14ac:dyDescent="0.3">
      <c r="A300" s="56">
        <v>2721</v>
      </c>
      <c r="B300" s="57">
        <v>96000</v>
      </c>
    </row>
    <row r="301" spans="1:2" x14ac:dyDescent="0.3">
      <c r="A301" s="56" t="s">
        <v>96</v>
      </c>
      <c r="B301" s="57">
        <v>96000</v>
      </c>
    </row>
    <row r="302" spans="1:2" x14ac:dyDescent="0.3">
      <c r="A302" s="56">
        <v>2911</v>
      </c>
      <c r="B302" s="57">
        <v>150000</v>
      </c>
    </row>
    <row r="303" spans="1:2" x14ac:dyDescent="0.3">
      <c r="A303" s="56" t="s">
        <v>62</v>
      </c>
      <c r="B303" s="57">
        <v>150000</v>
      </c>
    </row>
    <row r="304" spans="1:2" x14ac:dyDescent="0.3">
      <c r="A304" s="56">
        <v>3111</v>
      </c>
      <c r="B304" s="57">
        <v>102719864</v>
      </c>
    </row>
    <row r="305" spans="1:2" x14ac:dyDescent="0.3">
      <c r="A305" s="56" t="s">
        <v>116</v>
      </c>
      <c r="B305" s="57">
        <v>102719864</v>
      </c>
    </row>
    <row r="306" spans="1:2" x14ac:dyDescent="0.3">
      <c r="A306" s="56" t="s">
        <v>347</v>
      </c>
      <c r="B306" s="57">
        <v>54292548.070000008</v>
      </c>
    </row>
    <row r="307" spans="1:2" x14ac:dyDescent="0.3">
      <c r="A307" s="56" t="s">
        <v>125</v>
      </c>
      <c r="B307" s="57">
        <v>54292548.070000008</v>
      </c>
    </row>
    <row r="308" spans="1:2" x14ac:dyDescent="0.3">
      <c r="A308" s="56">
        <v>2161</v>
      </c>
      <c r="B308" s="57">
        <v>1249162.48</v>
      </c>
    </row>
    <row r="309" spans="1:2" x14ac:dyDescent="0.3">
      <c r="A309" s="56" t="s">
        <v>94</v>
      </c>
      <c r="B309" s="57">
        <v>1249162.48</v>
      </c>
    </row>
    <row r="310" spans="1:2" x14ac:dyDescent="0.3">
      <c r="A310" s="56">
        <v>2411</v>
      </c>
      <c r="B310" s="57">
        <v>236389.6</v>
      </c>
    </row>
    <row r="311" spans="1:2" x14ac:dyDescent="0.3">
      <c r="A311" s="56" t="s">
        <v>108</v>
      </c>
      <c r="B311" s="57">
        <v>236389.6</v>
      </c>
    </row>
    <row r="312" spans="1:2" x14ac:dyDescent="0.3">
      <c r="A312" s="56">
        <v>2421</v>
      </c>
      <c r="B312" s="57">
        <v>14437085.119999999</v>
      </c>
    </row>
    <row r="313" spans="1:2" x14ac:dyDescent="0.3">
      <c r="A313" s="56" t="s">
        <v>109</v>
      </c>
      <c r="B313" s="57">
        <v>14437085.119999999</v>
      </c>
    </row>
    <row r="314" spans="1:2" x14ac:dyDescent="0.3">
      <c r="A314" s="56">
        <v>2471</v>
      </c>
      <c r="B314" s="57">
        <v>553821.28</v>
      </c>
    </row>
    <row r="315" spans="1:2" x14ac:dyDescent="0.3">
      <c r="A315" s="56" t="s">
        <v>111</v>
      </c>
      <c r="B315" s="57">
        <v>553821.28</v>
      </c>
    </row>
    <row r="316" spans="1:2" x14ac:dyDescent="0.3">
      <c r="A316" s="56">
        <v>2491</v>
      </c>
      <c r="B316" s="57">
        <v>4751975.5</v>
      </c>
    </row>
    <row r="317" spans="1:2" x14ac:dyDescent="0.3">
      <c r="A317" s="56" t="s">
        <v>95</v>
      </c>
      <c r="B317" s="57">
        <v>4751975.5</v>
      </c>
    </row>
    <row r="318" spans="1:2" x14ac:dyDescent="0.3">
      <c r="A318" s="56">
        <v>2721</v>
      </c>
      <c r="B318" s="57">
        <v>301089.59999999998</v>
      </c>
    </row>
    <row r="319" spans="1:2" x14ac:dyDescent="0.3">
      <c r="A319" s="56" t="s">
        <v>96</v>
      </c>
      <c r="B319" s="57">
        <v>301089.59999999998</v>
      </c>
    </row>
    <row r="320" spans="1:2" x14ac:dyDescent="0.3">
      <c r="A320" s="56">
        <v>2911</v>
      </c>
      <c r="B320" s="57">
        <v>600295.28</v>
      </c>
    </row>
    <row r="321" spans="1:2" x14ac:dyDescent="0.3">
      <c r="A321" s="56" t="s">
        <v>62</v>
      </c>
      <c r="B321" s="57">
        <v>600295.28</v>
      </c>
    </row>
    <row r="322" spans="1:2" x14ac:dyDescent="0.3">
      <c r="A322" s="56">
        <v>2981</v>
      </c>
      <c r="B322" s="57">
        <v>138593.1</v>
      </c>
    </row>
    <row r="323" spans="1:2" x14ac:dyDescent="0.3">
      <c r="A323" s="56" t="s">
        <v>115</v>
      </c>
      <c r="B323" s="57">
        <v>138593.1</v>
      </c>
    </row>
    <row r="324" spans="1:2" x14ac:dyDescent="0.3">
      <c r="A324" s="56">
        <v>3261</v>
      </c>
      <c r="B324" s="57">
        <v>25072177.420000002</v>
      </c>
    </row>
    <row r="325" spans="1:2" x14ac:dyDescent="0.3">
      <c r="A325" s="56" t="s">
        <v>117</v>
      </c>
      <c r="B325" s="57">
        <v>25072177.420000002</v>
      </c>
    </row>
    <row r="326" spans="1:2" x14ac:dyDescent="0.3">
      <c r="A326" s="56">
        <v>3371</v>
      </c>
      <c r="B326" s="57">
        <v>6033929.3899999997</v>
      </c>
    </row>
    <row r="327" spans="1:2" x14ac:dyDescent="0.3">
      <c r="A327" s="56" t="s">
        <v>320</v>
      </c>
      <c r="B327" s="57">
        <v>6033929.3899999997</v>
      </c>
    </row>
    <row r="328" spans="1:2" x14ac:dyDescent="0.3">
      <c r="A328" s="56">
        <v>5611</v>
      </c>
      <c r="B328" s="57">
        <v>34442.42</v>
      </c>
    </row>
    <row r="329" spans="1:2" x14ac:dyDescent="0.3">
      <c r="A329" s="56" t="s">
        <v>71</v>
      </c>
      <c r="B329" s="57">
        <v>34442.42</v>
      </c>
    </row>
    <row r="330" spans="1:2" x14ac:dyDescent="0.3">
      <c r="A330" s="56">
        <v>5631</v>
      </c>
      <c r="B330" s="57">
        <v>0</v>
      </c>
    </row>
    <row r="331" spans="1:2" x14ac:dyDescent="0.3">
      <c r="A331" s="56" t="s">
        <v>350</v>
      </c>
      <c r="B331" s="57">
        <v>0</v>
      </c>
    </row>
    <row r="332" spans="1:2" x14ac:dyDescent="0.3">
      <c r="A332" s="56">
        <v>5671</v>
      </c>
      <c r="B332" s="57">
        <v>883586.88</v>
      </c>
    </row>
    <row r="333" spans="1:2" x14ac:dyDescent="0.3">
      <c r="A333" s="56" t="s">
        <v>98</v>
      </c>
      <c r="B333" s="57">
        <v>883586.88</v>
      </c>
    </row>
    <row r="334" spans="1:2" x14ac:dyDescent="0.3">
      <c r="A334" s="56" t="s">
        <v>179</v>
      </c>
      <c r="B334" s="57">
        <v>35633226</v>
      </c>
    </row>
    <row r="335" spans="1:2" x14ac:dyDescent="0.3">
      <c r="A335" s="56" t="s">
        <v>125</v>
      </c>
      <c r="B335" s="57">
        <v>35633226</v>
      </c>
    </row>
    <row r="336" spans="1:2" x14ac:dyDescent="0.3">
      <c r="A336" s="56">
        <v>2161</v>
      </c>
      <c r="B336" s="57">
        <v>350000</v>
      </c>
    </row>
    <row r="337" spans="1:2" x14ac:dyDescent="0.3">
      <c r="A337" s="56" t="s">
        <v>94</v>
      </c>
      <c r="B337" s="57">
        <v>350000</v>
      </c>
    </row>
    <row r="338" spans="1:2" x14ac:dyDescent="0.3">
      <c r="A338" s="56">
        <v>2421</v>
      </c>
      <c r="B338" s="57">
        <v>10000</v>
      </c>
    </row>
    <row r="339" spans="1:2" x14ac:dyDescent="0.3">
      <c r="A339" s="56" t="s">
        <v>109</v>
      </c>
      <c r="B339" s="57">
        <v>10000</v>
      </c>
    </row>
    <row r="340" spans="1:2" x14ac:dyDescent="0.3">
      <c r="A340" s="56">
        <v>2461</v>
      </c>
      <c r="B340" s="57">
        <v>100000</v>
      </c>
    </row>
    <row r="341" spans="1:2" x14ac:dyDescent="0.3">
      <c r="A341" s="56" t="s">
        <v>110</v>
      </c>
      <c r="B341" s="57">
        <v>100000</v>
      </c>
    </row>
    <row r="342" spans="1:2" x14ac:dyDescent="0.3">
      <c r="A342" s="56">
        <v>2481</v>
      </c>
      <c r="B342" s="57">
        <v>10000</v>
      </c>
    </row>
    <row r="343" spans="1:2" x14ac:dyDescent="0.3">
      <c r="A343" s="56" t="s">
        <v>182</v>
      </c>
      <c r="B343" s="57">
        <v>10000</v>
      </c>
    </row>
    <row r="344" spans="1:2" x14ac:dyDescent="0.3">
      <c r="A344" s="56">
        <v>2491</v>
      </c>
      <c r="B344" s="57">
        <v>100000</v>
      </c>
    </row>
    <row r="345" spans="1:2" x14ac:dyDescent="0.3">
      <c r="A345" s="56" t="s">
        <v>95</v>
      </c>
      <c r="B345" s="57">
        <v>100000</v>
      </c>
    </row>
    <row r="346" spans="1:2" x14ac:dyDescent="0.3">
      <c r="A346" s="56">
        <v>2521</v>
      </c>
      <c r="B346" s="57">
        <v>470880</v>
      </c>
    </row>
    <row r="347" spans="1:2" x14ac:dyDescent="0.3">
      <c r="A347" s="56" t="s">
        <v>183</v>
      </c>
      <c r="B347" s="57">
        <v>470880</v>
      </c>
    </row>
    <row r="348" spans="1:2" x14ac:dyDescent="0.3">
      <c r="A348" s="56">
        <v>2531</v>
      </c>
      <c r="B348" s="57">
        <v>5950000</v>
      </c>
    </row>
    <row r="349" spans="1:2" x14ac:dyDescent="0.3">
      <c r="A349" s="56" t="s">
        <v>59</v>
      </c>
      <c r="B349" s="57">
        <v>5950000</v>
      </c>
    </row>
    <row r="350" spans="1:2" x14ac:dyDescent="0.3">
      <c r="A350" s="56">
        <v>2541</v>
      </c>
      <c r="B350" s="57">
        <v>6500000</v>
      </c>
    </row>
    <row r="351" spans="1:2" x14ac:dyDescent="0.3">
      <c r="A351" s="56" t="s">
        <v>60</v>
      </c>
      <c r="B351" s="57">
        <v>6500000</v>
      </c>
    </row>
    <row r="352" spans="1:2" x14ac:dyDescent="0.3">
      <c r="A352" s="56">
        <v>2561</v>
      </c>
      <c r="B352" s="57">
        <v>6000</v>
      </c>
    </row>
    <row r="353" spans="1:2" x14ac:dyDescent="0.3">
      <c r="A353" s="56" t="s">
        <v>114</v>
      </c>
      <c r="B353" s="57">
        <v>6000</v>
      </c>
    </row>
    <row r="354" spans="1:2" x14ac:dyDescent="0.3">
      <c r="A354" s="56">
        <v>2711</v>
      </c>
      <c r="B354" s="57">
        <v>1187100</v>
      </c>
    </row>
    <row r="355" spans="1:2" x14ac:dyDescent="0.3">
      <c r="A355" s="56" t="s">
        <v>61</v>
      </c>
      <c r="B355" s="57">
        <v>1187100</v>
      </c>
    </row>
    <row r="356" spans="1:2" x14ac:dyDescent="0.3">
      <c r="A356" s="56">
        <v>2721</v>
      </c>
      <c r="B356" s="57">
        <v>292200</v>
      </c>
    </row>
    <row r="357" spans="1:2" x14ac:dyDescent="0.3">
      <c r="A357" s="56" t="s">
        <v>96</v>
      </c>
      <c r="B357" s="57">
        <v>292200</v>
      </c>
    </row>
    <row r="358" spans="1:2" x14ac:dyDescent="0.3">
      <c r="A358" s="56">
        <v>2911</v>
      </c>
      <c r="B358" s="57">
        <v>200000</v>
      </c>
    </row>
    <row r="359" spans="1:2" x14ac:dyDescent="0.3">
      <c r="A359" s="56" t="s">
        <v>62</v>
      </c>
      <c r="B359" s="57">
        <v>200000</v>
      </c>
    </row>
    <row r="360" spans="1:2" x14ac:dyDescent="0.3">
      <c r="A360" s="56">
        <v>3391</v>
      </c>
      <c r="B360" s="57">
        <v>12000000</v>
      </c>
    </row>
    <row r="361" spans="1:2" x14ac:dyDescent="0.3">
      <c r="A361" s="56" t="s">
        <v>84</v>
      </c>
      <c r="B361" s="57">
        <v>12000000</v>
      </c>
    </row>
    <row r="362" spans="1:2" x14ac:dyDescent="0.3">
      <c r="A362" s="56">
        <v>3541</v>
      </c>
      <c r="B362" s="57">
        <v>650000</v>
      </c>
    </row>
    <row r="363" spans="1:2" ht="24" x14ac:dyDescent="0.3">
      <c r="A363" s="56" t="s">
        <v>184</v>
      </c>
      <c r="B363" s="57">
        <v>650000</v>
      </c>
    </row>
    <row r="364" spans="1:2" x14ac:dyDescent="0.3">
      <c r="A364" s="56">
        <v>3561</v>
      </c>
      <c r="B364" s="57">
        <v>30000</v>
      </c>
    </row>
    <row r="365" spans="1:2" x14ac:dyDescent="0.3">
      <c r="A365" s="56" t="s">
        <v>185</v>
      </c>
      <c r="B365" s="57">
        <v>30000</v>
      </c>
    </row>
    <row r="366" spans="1:2" x14ac:dyDescent="0.3">
      <c r="A366" s="56">
        <v>3581</v>
      </c>
      <c r="B366" s="57">
        <v>1000000</v>
      </c>
    </row>
    <row r="367" spans="1:2" x14ac:dyDescent="0.3">
      <c r="A367" s="56" t="s">
        <v>64</v>
      </c>
      <c r="B367" s="57">
        <v>1000000</v>
      </c>
    </row>
    <row r="368" spans="1:2" x14ac:dyDescent="0.3">
      <c r="A368" s="56">
        <v>5311</v>
      </c>
      <c r="B368" s="57">
        <v>5578129</v>
      </c>
    </row>
    <row r="369" spans="1:2" x14ac:dyDescent="0.3">
      <c r="A369" s="56" t="s">
        <v>69</v>
      </c>
      <c r="B369" s="57">
        <v>5578129</v>
      </c>
    </row>
    <row r="370" spans="1:2" x14ac:dyDescent="0.3">
      <c r="A370" s="56">
        <v>5321</v>
      </c>
      <c r="B370" s="57">
        <v>975112</v>
      </c>
    </row>
    <row r="371" spans="1:2" x14ac:dyDescent="0.3">
      <c r="A371" s="56" t="s">
        <v>70</v>
      </c>
      <c r="B371" s="57">
        <v>975112</v>
      </c>
    </row>
    <row r="372" spans="1:2" x14ac:dyDescent="0.3">
      <c r="A372" s="56">
        <v>5621</v>
      </c>
      <c r="B372" s="57">
        <v>40000</v>
      </c>
    </row>
    <row r="373" spans="1:2" x14ac:dyDescent="0.3">
      <c r="A373" s="56" t="s">
        <v>72</v>
      </c>
      <c r="B373" s="57">
        <v>40000</v>
      </c>
    </row>
    <row r="374" spans="1:2" x14ac:dyDescent="0.3">
      <c r="A374" s="56">
        <v>5641</v>
      </c>
      <c r="B374" s="57">
        <v>30000</v>
      </c>
    </row>
    <row r="375" spans="1:2" ht="24" x14ac:dyDescent="0.3">
      <c r="A375" s="56" t="s">
        <v>186</v>
      </c>
      <c r="B375" s="57">
        <v>30000</v>
      </c>
    </row>
    <row r="376" spans="1:2" x14ac:dyDescent="0.3">
      <c r="A376" s="56">
        <v>5661</v>
      </c>
      <c r="B376" s="57">
        <v>111805</v>
      </c>
    </row>
    <row r="377" spans="1:2" x14ac:dyDescent="0.3">
      <c r="A377" s="56" t="s">
        <v>187</v>
      </c>
      <c r="B377" s="57">
        <v>111805</v>
      </c>
    </row>
    <row r="378" spans="1:2" x14ac:dyDescent="0.3">
      <c r="A378" s="56">
        <v>5691</v>
      </c>
      <c r="B378" s="57">
        <v>42000</v>
      </c>
    </row>
    <row r="379" spans="1:2" x14ac:dyDescent="0.3">
      <c r="A379" s="56" t="s">
        <v>73</v>
      </c>
      <c r="B379" s="57">
        <v>42000</v>
      </c>
    </row>
    <row r="380" spans="1:2" x14ac:dyDescent="0.3">
      <c r="A380" s="56" t="s">
        <v>105</v>
      </c>
      <c r="B380" s="57">
        <v>650922311.57999992</v>
      </c>
    </row>
    <row r="381" spans="1:2" x14ac:dyDescent="0.3">
      <c r="A381" s="56" t="s">
        <v>104</v>
      </c>
      <c r="B381" s="57">
        <v>650922311.57999992</v>
      </c>
    </row>
    <row r="382" spans="1:2" x14ac:dyDescent="0.3">
      <c r="A382" s="56">
        <v>2411</v>
      </c>
      <c r="B382" s="57">
        <v>100000</v>
      </c>
    </row>
    <row r="383" spans="1:2" x14ac:dyDescent="0.3">
      <c r="A383" s="56" t="s">
        <v>108</v>
      </c>
      <c r="B383" s="57">
        <v>100000</v>
      </c>
    </row>
    <row r="384" spans="1:2" x14ac:dyDescent="0.3">
      <c r="A384" s="56">
        <v>2421</v>
      </c>
      <c r="B384" s="57">
        <v>750000</v>
      </c>
    </row>
    <row r="385" spans="1:2" x14ac:dyDescent="0.3">
      <c r="A385" s="56" t="s">
        <v>109</v>
      </c>
      <c r="B385" s="57">
        <v>750000</v>
      </c>
    </row>
    <row r="386" spans="1:2" x14ac:dyDescent="0.3">
      <c r="A386" s="56">
        <v>2461</v>
      </c>
      <c r="B386" s="57">
        <v>650000</v>
      </c>
    </row>
    <row r="387" spans="1:2" x14ac:dyDescent="0.3">
      <c r="A387" s="56" t="s">
        <v>110</v>
      </c>
      <c r="B387" s="57">
        <v>650000</v>
      </c>
    </row>
    <row r="388" spans="1:2" x14ac:dyDescent="0.3">
      <c r="A388" s="56">
        <v>2471</v>
      </c>
      <c r="B388" s="57">
        <v>2680000</v>
      </c>
    </row>
    <row r="389" spans="1:2" x14ac:dyDescent="0.3">
      <c r="A389" s="56" t="s">
        <v>111</v>
      </c>
      <c r="B389" s="57">
        <v>2680000</v>
      </c>
    </row>
    <row r="390" spans="1:2" x14ac:dyDescent="0.3">
      <c r="A390" s="56">
        <v>2491</v>
      </c>
      <c r="B390" s="57">
        <v>7000</v>
      </c>
    </row>
    <row r="391" spans="1:2" x14ac:dyDescent="0.3">
      <c r="A391" s="56" t="s">
        <v>95</v>
      </c>
      <c r="B391" s="57">
        <v>7000</v>
      </c>
    </row>
    <row r="392" spans="1:2" x14ac:dyDescent="0.3">
      <c r="A392" s="56">
        <v>2511</v>
      </c>
      <c r="B392" s="57">
        <v>4500000</v>
      </c>
    </row>
    <row r="393" spans="1:2" x14ac:dyDescent="0.3">
      <c r="A393" s="56" t="s">
        <v>112</v>
      </c>
      <c r="B393" s="57">
        <v>4500000</v>
      </c>
    </row>
    <row r="394" spans="1:2" x14ac:dyDescent="0.3">
      <c r="A394" s="56">
        <v>2551</v>
      </c>
      <c r="B394" s="57">
        <v>470000</v>
      </c>
    </row>
    <row r="395" spans="1:2" x14ac:dyDescent="0.3">
      <c r="A395" s="56" t="s">
        <v>113</v>
      </c>
      <c r="B395" s="57">
        <v>470000</v>
      </c>
    </row>
    <row r="396" spans="1:2" x14ac:dyDescent="0.3">
      <c r="A396" s="56">
        <v>2561</v>
      </c>
      <c r="B396" s="57">
        <v>2750000</v>
      </c>
    </row>
    <row r="397" spans="1:2" x14ac:dyDescent="0.3">
      <c r="A397" s="56" t="s">
        <v>114</v>
      </c>
      <c r="B397" s="57">
        <v>2750000</v>
      </c>
    </row>
    <row r="398" spans="1:2" x14ac:dyDescent="0.3">
      <c r="A398" s="56">
        <v>2721</v>
      </c>
      <c r="B398" s="57">
        <v>480000</v>
      </c>
    </row>
    <row r="399" spans="1:2" x14ac:dyDescent="0.3">
      <c r="A399" s="56" t="s">
        <v>96</v>
      </c>
      <c r="B399" s="57">
        <v>480000</v>
      </c>
    </row>
    <row r="400" spans="1:2" x14ac:dyDescent="0.3">
      <c r="A400" s="56">
        <v>2911</v>
      </c>
      <c r="B400" s="57">
        <v>5472017.1500000004</v>
      </c>
    </row>
    <row r="401" spans="1:2" x14ac:dyDescent="0.3">
      <c r="A401" s="56" t="s">
        <v>62</v>
      </c>
      <c r="B401" s="57">
        <v>5472017.1500000004</v>
      </c>
    </row>
    <row r="402" spans="1:2" x14ac:dyDescent="0.3">
      <c r="A402" s="56">
        <v>2981</v>
      </c>
      <c r="B402" s="57">
        <v>200000</v>
      </c>
    </row>
    <row r="403" spans="1:2" x14ac:dyDescent="0.3">
      <c r="A403" s="56" t="s">
        <v>115</v>
      </c>
      <c r="B403" s="57">
        <v>200000</v>
      </c>
    </row>
    <row r="404" spans="1:2" x14ac:dyDescent="0.3">
      <c r="A404" s="56">
        <v>3111</v>
      </c>
      <c r="B404" s="57">
        <v>224540000</v>
      </c>
    </row>
    <row r="405" spans="1:2" x14ac:dyDescent="0.3">
      <c r="A405" s="56" t="s">
        <v>116</v>
      </c>
      <c r="B405" s="57">
        <v>224540000</v>
      </c>
    </row>
    <row r="406" spans="1:2" x14ac:dyDescent="0.3">
      <c r="A406" s="56">
        <v>3261</v>
      </c>
      <c r="B406" s="57">
        <v>95200000</v>
      </c>
    </row>
    <row r="407" spans="1:2" x14ac:dyDescent="0.3">
      <c r="A407" s="56" t="s">
        <v>117</v>
      </c>
      <c r="B407" s="57">
        <v>95200000</v>
      </c>
    </row>
    <row r="408" spans="1:2" x14ac:dyDescent="0.3">
      <c r="A408" s="56">
        <v>3311</v>
      </c>
      <c r="B408" s="57">
        <v>3480000</v>
      </c>
    </row>
    <row r="409" spans="1:2" x14ac:dyDescent="0.3">
      <c r="A409" s="56" t="s">
        <v>118</v>
      </c>
      <c r="B409" s="57">
        <v>3480000</v>
      </c>
    </row>
    <row r="410" spans="1:2" x14ac:dyDescent="0.3">
      <c r="A410" s="56">
        <v>3321</v>
      </c>
      <c r="B410" s="57">
        <v>5400000</v>
      </c>
    </row>
    <row r="411" spans="1:2" x14ac:dyDescent="0.3">
      <c r="A411" s="56" t="s">
        <v>119</v>
      </c>
      <c r="B411" s="57">
        <v>5400000</v>
      </c>
    </row>
    <row r="412" spans="1:2" x14ac:dyDescent="0.3">
      <c r="A412" s="56">
        <v>3381</v>
      </c>
      <c r="B412" s="57">
        <v>42994257.600000001</v>
      </c>
    </row>
    <row r="413" spans="1:2" x14ac:dyDescent="0.3">
      <c r="A413" s="56" t="s">
        <v>120</v>
      </c>
      <c r="B413" s="57">
        <v>42994257.600000001</v>
      </c>
    </row>
    <row r="414" spans="1:2" x14ac:dyDescent="0.3">
      <c r="A414" s="56">
        <v>3391</v>
      </c>
      <c r="B414" s="57">
        <v>1489.4</v>
      </c>
    </row>
    <row r="415" spans="1:2" x14ac:dyDescent="0.3">
      <c r="A415" s="56" t="s">
        <v>84</v>
      </c>
      <c r="B415" s="57">
        <v>1489.4</v>
      </c>
    </row>
    <row r="416" spans="1:2" x14ac:dyDescent="0.3">
      <c r="A416" s="56">
        <v>3571</v>
      </c>
      <c r="B416" s="57">
        <v>251819047.43000001</v>
      </c>
    </row>
    <row r="417" spans="1:2" ht="24" x14ac:dyDescent="0.3">
      <c r="A417" s="56" t="s">
        <v>121</v>
      </c>
      <c r="B417" s="57">
        <v>251819047.43000001</v>
      </c>
    </row>
    <row r="418" spans="1:2" x14ac:dyDescent="0.3">
      <c r="A418" s="56">
        <v>3922</v>
      </c>
      <c r="B418" s="57">
        <v>9300000</v>
      </c>
    </row>
    <row r="419" spans="1:2" x14ac:dyDescent="0.3">
      <c r="A419" s="56" t="s">
        <v>122</v>
      </c>
      <c r="B419" s="57">
        <v>9300000</v>
      </c>
    </row>
    <row r="420" spans="1:2" x14ac:dyDescent="0.3">
      <c r="A420" s="56">
        <v>5611</v>
      </c>
      <c r="B420" s="57">
        <v>128500</v>
      </c>
    </row>
    <row r="421" spans="1:2" x14ac:dyDescent="0.3">
      <c r="A421" s="56" t="s">
        <v>71</v>
      </c>
      <c r="B421" s="57">
        <v>128500</v>
      </c>
    </row>
    <row r="422" spans="1:2" x14ac:dyDescent="0.3">
      <c r="A422" s="56" t="s">
        <v>191</v>
      </c>
      <c r="B422" s="57">
        <v>14778438.16</v>
      </c>
    </row>
    <row r="423" spans="1:2" x14ac:dyDescent="0.3">
      <c r="A423" s="56" t="s">
        <v>192</v>
      </c>
      <c r="B423" s="57">
        <v>14778438.16</v>
      </c>
    </row>
    <row r="424" spans="1:2" x14ac:dyDescent="0.3">
      <c r="A424" s="56" t="s">
        <v>80</v>
      </c>
      <c r="B424" s="57">
        <v>14778438.16</v>
      </c>
    </row>
    <row r="425" spans="1:2" x14ac:dyDescent="0.3">
      <c r="A425" s="56">
        <v>4211</v>
      </c>
      <c r="B425" s="57">
        <v>14778438.16</v>
      </c>
    </row>
    <row r="426" spans="1:2" ht="24" x14ac:dyDescent="0.3">
      <c r="A426" s="56" t="s">
        <v>195</v>
      </c>
      <c r="B426" s="57">
        <v>14778438.16</v>
      </c>
    </row>
    <row r="427" spans="1:2" x14ac:dyDescent="0.3">
      <c r="A427" s="56" t="s">
        <v>429</v>
      </c>
      <c r="B427" s="57">
        <v>6135546.4699999997</v>
      </c>
    </row>
    <row r="428" spans="1:2" x14ac:dyDescent="0.3">
      <c r="A428" s="56" t="s">
        <v>430</v>
      </c>
      <c r="B428" s="57">
        <v>6135546.4699999997</v>
      </c>
    </row>
    <row r="429" spans="1:2" x14ac:dyDescent="0.3">
      <c r="A429" s="56" t="s">
        <v>80</v>
      </c>
      <c r="B429" s="57">
        <v>6135546.4699999997</v>
      </c>
    </row>
    <row r="430" spans="1:2" x14ac:dyDescent="0.3">
      <c r="A430" s="56">
        <v>4211</v>
      </c>
      <c r="B430" s="57">
        <v>6135546.4699999997</v>
      </c>
    </row>
    <row r="431" spans="1:2" ht="24" x14ac:dyDescent="0.3">
      <c r="A431" s="56" t="s">
        <v>195</v>
      </c>
      <c r="B431" s="57">
        <v>6135546.4699999997</v>
      </c>
    </row>
    <row r="432" spans="1:2" x14ac:dyDescent="0.3">
      <c r="A432" s="56" t="s">
        <v>137</v>
      </c>
      <c r="B432" s="57">
        <v>1866510577.24</v>
      </c>
    </row>
    <row r="433" spans="1:2" x14ac:dyDescent="0.3">
      <c r="A433" s="56" t="s">
        <v>316</v>
      </c>
      <c r="B433" s="57">
        <v>263553099.99999997</v>
      </c>
    </row>
    <row r="434" spans="1:2" x14ac:dyDescent="0.3">
      <c r="A434" s="56" t="s">
        <v>38</v>
      </c>
      <c r="B434" s="57">
        <v>263553099.99999997</v>
      </c>
    </row>
    <row r="435" spans="1:2" x14ac:dyDescent="0.3">
      <c r="A435" s="56">
        <v>1221</v>
      </c>
      <c r="B435" s="57">
        <v>0</v>
      </c>
    </row>
    <row r="436" spans="1:2" x14ac:dyDescent="0.3">
      <c r="A436" s="56" t="s">
        <v>333</v>
      </c>
      <c r="B436" s="57">
        <v>0</v>
      </c>
    </row>
    <row r="437" spans="1:2" x14ac:dyDescent="0.3">
      <c r="A437" s="56">
        <v>1421</v>
      </c>
      <c r="B437" s="57">
        <v>0</v>
      </c>
    </row>
    <row r="438" spans="1:2" x14ac:dyDescent="0.3">
      <c r="A438" s="56" t="s">
        <v>341</v>
      </c>
      <c r="B438" s="57">
        <v>0</v>
      </c>
    </row>
    <row r="439" spans="1:2" x14ac:dyDescent="0.3">
      <c r="A439" s="56">
        <v>1432</v>
      </c>
      <c r="B439" s="57">
        <v>0</v>
      </c>
    </row>
    <row r="440" spans="1:2" x14ac:dyDescent="0.3">
      <c r="A440" s="56" t="s">
        <v>343</v>
      </c>
      <c r="B440" s="57">
        <v>0</v>
      </c>
    </row>
    <row r="441" spans="1:2" x14ac:dyDescent="0.3">
      <c r="A441" s="56">
        <v>1591</v>
      </c>
      <c r="B441" s="57">
        <v>0</v>
      </c>
    </row>
    <row r="442" spans="1:2" x14ac:dyDescent="0.3">
      <c r="A442" s="56" t="s">
        <v>346</v>
      </c>
      <c r="B442" s="57">
        <v>0</v>
      </c>
    </row>
    <row r="443" spans="1:2" x14ac:dyDescent="0.3">
      <c r="A443" s="56">
        <v>2111</v>
      </c>
      <c r="B443" s="57">
        <v>3463213.18</v>
      </c>
    </row>
    <row r="444" spans="1:2" x14ac:dyDescent="0.3">
      <c r="A444" s="56" t="s">
        <v>92</v>
      </c>
      <c r="B444" s="57">
        <v>3463213.18</v>
      </c>
    </row>
    <row r="445" spans="1:2" x14ac:dyDescent="0.3">
      <c r="A445" s="56">
        <v>2141</v>
      </c>
      <c r="B445" s="57">
        <v>31553.78</v>
      </c>
    </row>
    <row r="446" spans="1:2" ht="24" x14ac:dyDescent="0.3">
      <c r="A446" s="56" t="s">
        <v>149</v>
      </c>
      <c r="B446" s="57">
        <v>31553.78</v>
      </c>
    </row>
    <row r="447" spans="1:2" x14ac:dyDescent="0.3">
      <c r="A447" s="56">
        <v>2151</v>
      </c>
      <c r="B447" s="57">
        <v>420</v>
      </c>
    </row>
    <row r="448" spans="1:2" x14ac:dyDescent="0.3">
      <c r="A448" s="56" t="s">
        <v>317</v>
      </c>
      <c r="B448" s="57">
        <v>420</v>
      </c>
    </row>
    <row r="449" spans="1:2" x14ac:dyDescent="0.3">
      <c r="A449" s="56">
        <v>2161</v>
      </c>
      <c r="B449" s="57">
        <v>1828856.1</v>
      </c>
    </row>
    <row r="450" spans="1:2" x14ac:dyDescent="0.3">
      <c r="A450" s="56" t="s">
        <v>94</v>
      </c>
      <c r="B450" s="57">
        <v>1828856.1</v>
      </c>
    </row>
    <row r="451" spans="1:2" x14ac:dyDescent="0.3">
      <c r="A451" s="56">
        <v>2211</v>
      </c>
      <c r="B451" s="57">
        <v>342574</v>
      </c>
    </row>
    <row r="452" spans="1:2" x14ac:dyDescent="0.3">
      <c r="A452" s="56" t="s">
        <v>130</v>
      </c>
      <c r="B452" s="57">
        <v>342574</v>
      </c>
    </row>
    <row r="453" spans="1:2" x14ac:dyDescent="0.3">
      <c r="A453" s="56">
        <v>2411</v>
      </c>
      <c r="B453" s="57">
        <v>11449.82</v>
      </c>
    </row>
    <row r="454" spans="1:2" x14ac:dyDescent="0.3">
      <c r="A454" s="56" t="s">
        <v>108</v>
      </c>
      <c r="B454" s="57">
        <v>11449.82</v>
      </c>
    </row>
    <row r="455" spans="1:2" x14ac:dyDescent="0.3">
      <c r="A455" s="56">
        <v>2421</v>
      </c>
      <c r="B455" s="57">
        <v>20000</v>
      </c>
    </row>
    <row r="456" spans="1:2" x14ac:dyDescent="0.3">
      <c r="A456" s="56" t="s">
        <v>109</v>
      </c>
      <c r="B456" s="57">
        <v>20000</v>
      </c>
    </row>
    <row r="457" spans="1:2" x14ac:dyDescent="0.3">
      <c r="A457" s="56">
        <v>2441</v>
      </c>
      <c r="B457" s="57">
        <v>1287</v>
      </c>
    </row>
    <row r="458" spans="1:2" x14ac:dyDescent="0.3">
      <c r="A458" s="56" t="s">
        <v>150</v>
      </c>
      <c r="B458" s="57">
        <v>1287</v>
      </c>
    </row>
    <row r="459" spans="1:2" x14ac:dyDescent="0.3">
      <c r="A459" s="56">
        <v>2451</v>
      </c>
      <c r="B459" s="57">
        <v>47757.2</v>
      </c>
    </row>
    <row r="460" spans="1:2" x14ac:dyDescent="0.3">
      <c r="A460" s="56" t="s">
        <v>318</v>
      </c>
      <c r="B460" s="57">
        <v>47757.2</v>
      </c>
    </row>
    <row r="461" spans="1:2" x14ac:dyDescent="0.3">
      <c r="A461" s="56">
        <v>2461</v>
      </c>
      <c r="B461" s="57">
        <v>150000</v>
      </c>
    </row>
    <row r="462" spans="1:2" x14ac:dyDescent="0.3">
      <c r="A462" s="56" t="s">
        <v>110</v>
      </c>
      <c r="B462" s="57">
        <v>150000</v>
      </c>
    </row>
    <row r="463" spans="1:2" x14ac:dyDescent="0.3">
      <c r="A463" s="56">
        <v>2471</v>
      </c>
      <c r="B463" s="57">
        <v>45300</v>
      </c>
    </row>
    <row r="464" spans="1:2" x14ac:dyDescent="0.3">
      <c r="A464" s="56" t="s">
        <v>111</v>
      </c>
      <c r="B464" s="57">
        <v>45300</v>
      </c>
    </row>
    <row r="465" spans="1:2" x14ac:dyDescent="0.3">
      <c r="A465" s="56">
        <v>2491</v>
      </c>
      <c r="B465" s="57">
        <v>420000</v>
      </c>
    </row>
    <row r="466" spans="1:2" x14ac:dyDescent="0.3">
      <c r="A466" s="56" t="s">
        <v>95</v>
      </c>
      <c r="B466" s="57">
        <v>420000</v>
      </c>
    </row>
    <row r="467" spans="1:2" x14ac:dyDescent="0.3">
      <c r="A467" s="56">
        <v>2521</v>
      </c>
      <c r="B467" s="57">
        <v>123580</v>
      </c>
    </row>
    <row r="468" spans="1:2" x14ac:dyDescent="0.3">
      <c r="A468" s="56" t="s">
        <v>183</v>
      </c>
      <c r="B468" s="57">
        <v>123580</v>
      </c>
    </row>
    <row r="469" spans="1:2" x14ac:dyDescent="0.3">
      <c r="A469" s="56">
        <v>2561</v>
      </c>
      <c r="B469" s="57">
        <v>16200</v>
      </c>
    </row>
    <row r="470" spans="1:2" x14ac:dyDescent="0.3">
      <c r="A470" s="56" t="s">
        <v>114</v>
      </c>
      <c r="B470" s="57">
        <v>16200</v>
      </c>
    </row>
    <row r="471" spans="1:2" x14ac:dyDescent="0.3">
      <c r="A471" s="56">
        <v>2611</v>
      </c>
      <c r="B471" s="57">
        <v>32577000</v>
      </c>
    </row>
    <row r="472" spans="1:2" x14ac:dyDescent="0.3">
      <c r="A472" s="56" t="s">
        <v>141</v>
      </c>
      <c r="B472" s="57">
        <v>32577000</v>
      </c>
    </row>
    <row r="473" spans="1:2" x14ac:dyDescent="0.3">
      <c r="A473" s="56">
        <v>2711</v>
      </c>
      <c r="B473" s="57">
        <v>100000</v>
      </c>
    </row>
    <row r="474" spans="1:2" x14ac:dyDescent="0.3">
      <c r="A474" s="56" t="s">
        <v>61</v>
      </c>
      <c r="B474" s="57">
        <v>100000</v>
      </c>
    </row>
    <row r="475" spans="1:2" x14ac:dyDescent="0.3">
      <c r="A475" s="56">
        <v>2721</v>
      </c>
      <c r="B475" s="57">
        <v>195000</v>
      </c>
    </row>
    <row r="476" spans="1:2" x14ac:dyDescent="0.3">
      <c r="A476" s="56" t="s">
        <v>96</v>
      </c>
      <c r="B476" s="57">
        <v>195000</v>
      </c>
    </row>
    <row r="477" spans="1:2" x14ac:dyDescent="0.3">
      <c r="A477" s="56">
        <v>2911</v>
      </c>
      <c r="B477" s="57">
        <v>447560.86</v>
      </c>
    </row>
    <row r="478" spans="1:2" x14ac:dyDescent="0.3">
      <c r="A478" s="56" t="s">
        <v>62</v>
      </c>
      <c r="B478" s="57">
        <v>447560.86</v>
      </c>
    </row>
    <row r="479" spans="1:2" x14ac:dyDescent="0.3">
      <c r="A479" s="56">
        <v>2921</v>
      </c>
      <c r="B479" s="57">
        <v>45000</v>
      </c>
    </row>
    <row r="480" spans="1:2" x14ac:dyDescent="0.3">
      <c r="A480" s="56" t="s">
        <v>132</v>
      </c>
      <c r="B480" s="57">
        <v>45000</v>
      </c>
    </row>
    <row r="481" spans="1:2" x14ac:dyDescent="0.3">
      <c r="A481" s="56">
        <v>2941</v>
      </c>
      <c r="B481" s="57">
        <v>1050</v>
      </c>
    </row>
    <row r="482" spans="1:2" ht="24" x14ac:dyDescent="0.3">
      <c r="A482" s="56" t="s">
        <v>151</v>
      </c>
      <c r="B482" s="57">
        <v>1050</v>
      </c>
    </row>
    <row r="483" spans="1:2" x14ac:dyDescent="0.3">
      <c r="A483" s="56">
        <v>2961</v>
      </c>
      <c r="B483" s="57">
        <v>1578466.53</v>
      </c>
    </row>
    <row r="484" spans="1:2" x14ac:dyDescent="0.3">
      <c r="A484" s="56" t="s">
        <v>133</v>
      </c>
      <c r="B484" s="57">
        <v>1578466.53</v>
      </c>
    </row>
    <row r="485" spans="1:2" x14ac:dyDescent="0.3">
      <c r="A485" s="56">
        <v>2981</v>
      </c>
      <c r="B485" s="57">
        <v>711398.3</v>
      </c>
    </row>
    <row r="486" spans="1:2" x14ac:dyDescent="0.3">
      <c r="A486" s="56" t="s">
        <v>115</v>
      </c>
      <c r="B486" s="57">
        <v>711398.3</v>
      </c>
    </row>
    <row r="487" spans="1:2" x14ac:dyDescent="0.3">
      <c r="A487" s="56">
        <v>2991</v>
      </c>
      <c r="B487" s="57">
        <v>423400</v>
      </c>
    </row>
    <row r="488" spans="1:2" x14ac:dyDescent="0.3">
      <c r="A488" s="56" t="s">
        <v>152</v>
      </c>
      <c r="B488" s="57">
        <v>423400</v>
      </c>
    </row>
    <row r="489" spans="1:2" x14ac:dyDescent="0.3">
      <c r="A489" s="56">
        <v>3111</v>
      </c>
      <c r="B489" s="57">
        <v>5820000</v>
      </c>
    </row>
    <row r="490" spans="1:2" x14ac:dyDescent="0.3">
      <c r="A490" s="56" t="s">
        <v>116</v>
      </c>
      <c r="B490" s="57">
        <v>5820000</v>
      </c>
    </row>
    <row r="491" spans="1:2" x14ac:dyDescent="0.3">
      <c r="A491" s="56">
        <v>3141</v>
      </c>
      <c r="B491" s="57">
        <v>720000</v>
      </c>
    </row>
    <row r="492" spans="1:2" x14ac:dyDescent="0.3">
      <c r="A492" s="56" t="s">
        <v>153</v>
      </c>
      <c r="B492" s="57">
        <v>720000</v>
      </c>
    </row>
    <row r="493" spans="1:2" x14ac:dyDescent="0.3">
      <c r="A493" s="56">
        <v>3161</v>
      </c>
      <c r="B493" s="57">
        <v>2700000</v>
      </c>
    </row>
    <row r="494" spans="1:2" x14ac:dyDescent="0.3">
      <c r="A494" s="56" t="s">
        <v>155</v>
      </c>
      <c r="B494" s="57">
        <v>2700000</v>
      </c>
    </row>
    <row r="495" spans="1:2" x14ac:dyDescent="0.3">
      <c r="A495" s="56">
        <v>3181</v>
      </c>
      <c r="B495" s="57">
        <v>362</v>
      </c>
    </row>
    <row r="496" spans="1:2" x14ac:dyDescent="0.3">
      <c r="A496" s="56" t="s">
        <v>157</v>
      </c>
      <c r="B496" s="57">
        <v>362</v>
      </c>
    </row>
    <row r="497" spans="1:2" x14ac:dyDescent="0.3">
      <c r="A497" s="56">
        <v>3221</v>
      </c>
      <c r="B497" s="57">
        <v>1824000</v>
      </c>
    </row>
    <row r="498" spans="1:2" x14ac:dyDescent="0.3">
      <c r="A498" s="56" t="s">
        <v>319</v>
      </c>
      <c r="B498" s="57">
        <v>1824000</v>
      </c>
    </row>
    <row r="499" spans="1:2" x14ac:dyDescent="0.3">
      <c r="A499" s="56">
        <v>3231</v>
      </c>
      <c r="B499" s="57">
        <v>1978000</v>
      </c>
    </row>
    <row r="500" spans="1:2" x14ac:dyDescent="0.3">
      <c r="A500" s="56" t="s">
        <v>167</v>
      </c>
      <c r="B500" s="57">
        <v>1978000</v>
      </c>
    </row>
    <row r="501" spans="1:2" x14ac:dyDescent="0.3">
      <c r="A501" s="56">
        <v>3251</v>
      </c>
      <c r="B501" s="57">
        <v>120743674.19</v>
      </c>
    </row>
    <row r="502" spans="1:2" x14ac:dyDescent="0.3">
      <c r="A502" s="56" t="s">
        <v>286</v>
      </c>
      <c r="B502" s="57">
        <v>120743674.19</v>
      </c>
    </row>
    <row r="503" spans="1:2" x14ac:dyDescent="0.3">
      <c r="A503" s="56">
        <v>3291</v>
      </c>
      <c r="B503" s="57">
        <v>34000</v>
      </c>
    </row>
    <row r="504" spans="1:2" x14ac:dyDescent="0.3">
      <c r="A504" s="56" t="s">
        <v>260</v>
      </c>
      <c r="B504" s="57">
        <v>34000</v>
      </c>
    </row>
    <row r="505" spans="1:2" x14ac:dyDescent="0.3">
      <c r="A505" s="56">
        <v>3311</v>
      </c>
      <c r="B505" s="57">
        <v>247638</v>
      </c>
    </row>
    <row r="506" spans="1:2" x14ac:dyDescent="0.3">
      <c r="A506" s="56" t="s">
        <v>118</v>
      </c>
      <c r="B506" s="57">
        <v>247638</v>
      </c>
    </row>
    <row r="507" spans="1:2" x14ac:dyDescent="0.3">
      <c r="A507" s="56">
        <v>3321</v>
      </c>
      <c r="B507" s="57">
        <v>74538</v>
      </c>
    </row>
    <row r="508" spans="1:2" x14ac:dyDescent="0.3">
      <c r="A508" s="56" t="s">
        <v>119</v>
      </c>
      <c r="B508" s="57">
        <v>74538</v>
      </c>
    </row>
    <row r="509" spans="1:2" x14ac:dyDescent="0.3">
      <c r="A509" s="56">
        <v>3331</v>
      </c>
      <c r="B509" s="57">
        <v>100000</v>
      </c>
    </row>
    <row r="510" spans="1:2" ht="24" x14ac:dyDescent="0.3">
      <c r="A510" s="56" t="s">
        <v>168</v>
      </c>
      <c r="B510" s="57">
        <v>100000</v>
      </c>
    </row>
    <row r="511" spans="1:2" x14ac:dyDescent="0.3">
      <c r="A511" s="56">
        <v>3341</v>
      </c>
      <c r="B511" s="57">
        <v>735486</v>
      </c>
    </row>
    <row r="512" spans="1:2" x14ac:dyDescent="0.3">
      <c r="A512" s="56" t="s">
        <v>228</v>
      </c>
      <c r="B512" s="57">
        <v>735486</v>
      </c>
    </row>
    <row r="513" spans="1:2" x14ac:dyDescent="0.3">
      <c r="A513" s="56">
        <v>3371</v>
      </c>
      <c r="B513" s="57">
        <v>20000000</v>
      </c>
    </row>
    <row r="514" spans="1:2" x14ac:dyDescent="0.3">
      <c r="A514" s="56" t="s">
        <v>320</v>
      </c>
      <c r="B514" s="57">
        <v>20000000</v>
      </c>
    </row>
    <row r="515" spans="1:2" x14ac:dyDescent="0.3">
      <c r="A515" s="56">
        <v>3411</v>
      </c>
      <c r="B515" s="57">
        <v>2000</v>
      </c>
    </row>
    <row r="516" spans="1:2" x14ac:dyDescent="0.3">
      <c r="A516" s="56" t="s">
        <v>261</v>
      </c>
      <c r="B516" s="57">
        <v>2000</v>
      </c>
    </row>
    <row r="517" spans="1:2" x14ac:dyDescent="0.3">
      <c r="A517" s="56">
        <v>3441</v>
      </c>
      <c r="B517" s="57">
        <v>160000</v>
      </c>
    </row>
    <row r="518" spans="1:2" x14ac:dyDescent="0.3">
      <c r="A518" s="56" t="s">
        <v>321</v>
      </c>
      <c r="B518" s="57">
        <v>160000</v>
      </c>
    </row>
    <row r="519" spans="1:2" x14ac:dyDescent="0.3">
      <c r="A519" s="56">
        <v>3451</v>
      </c>
      <c r="B519" s="57">
        <v>6000000</v>
      </c>
    </row>
    <row r="520" spans="1:2" x14ac:dyDescent="0.3">
      <c r="A520" s="56" t="s">
        <v>322</v>
      </c>
      <c r="B520" s="57">
        <v>6000000</v>
      </c>
    </row>
    <row r="521" spans="1:2" x14ac:dyDescent="0.3">
      <c r="A521" s="56">
        <v>3481</v>
      </c>
      <c r="B521" s="57">
        <v>1180000</v>
      </c>
    </row>
    <row r="522" spans="1:2" x14ac:dyDescent="0.3">
      <c r="A522" s="56" t="s">
        <v>323</v>
      </c>
      <c r="B522" s="57">
        <v>1180000</v>
      </c>
    </row>
    <row r="523" spans="1:2" x14ac:dyDescent="0.3">
      <c r="A523" s="56">
        <v>3511</v>
      </c>
      <c r="B523" s="57">
        <v>235740</v>
      </c>
    </row>
    <row r="524" spans="1:2" x14ac:dyDescent="0.3">
      <c r="A524" s="56" t="s">
        <v>264</v>
      </c>
      <c r="B524" s="57">
        <v>235740</v>
      </c>
    </row>
    <row r="525" spans="1:2" x14ac:dyDescent="0.3">
      <c r="A525" s="56">
        <v>3521</v>
      </c>
      <c r="B525" s="57">
        <v>26000</v>
      </c>
    </row>
    <row r="526" spans="1:2" ht="24" x14ac:dyDescent="0.3">
      <c r="A526" s="56" t="s">
        <v>134</v>
      </c>
      <c r="B526" s="57">
        <v>26000</v>
      </c>
    </row>
    <row r="527" spans="1:2" x14ac:dyDescent="0.3">
      <c r="A527" s="56">
        <v>3551</v>
      </c>
      <c r="B527" s="57">
        <v>17209320.34</v>
      </c>
    </row>
    <row r="528" spans="1:2" x14ac:dyDescent="0.3">
      <c r="A528" s="56" t="s">
        <v>235</v>
      </c>
      <c r="B528" s="57">
        <v>17209320.34</v>
      </c>
    </row>
    <row r="529" spans="1:2" x14ac:dyDescent="0.3">
      <c r="A529" s="56">
        <v>3571</v>
      </c>
      <c r="B529" s="57">
        <v>20000000</v>
      </c>
    </row>
    <row r="530" spans="1:2" ht="24" x14ac:dyDescent="0.3">
      <c r="A530" s="56" t="s">
        <v>121</v>
      </c>
      <c r="B530" s="57">
        <v>20000000</v>
      </c>
    </row>
    <row r="531" spans="1:2" x14ac:dyDescent="0.3">
      <c r="A531" s="56">
        <v>3631</v>
      </c>
      <c r="B531" s="57">
        <v>4866666.55</v>
      </c>
    </row>
    <row r="532" spans="1:2" ht="24" x14ac:dyDescent="0.3">
      <c r="A532" s="56" t="s">
        <v>324</v>
      </c>
      <c r="B532" s="57">
        <v>4866666.55</v>
      </c>
    </row>
    <row r="533" spans="1:2" x14ac:dyDescent="0.3">
      <c r="A533" s="56">
        <v>3821</v>
      </c>
      <c r="B533" s="57">
        <v>639567.19999999995</v>
      </c>
    </row>
    <row r="534" spans="1:2" x14ac:dyDescent="0.3">
      <c r="A534" s="56" t="s">
        <v>66</v>
      </c>
      <c r="B534" s="57">
        <v>639567.19999999995</v>
      </c>
    </row>
    <row r="535" spans="1:2" x14ac:dyDescent="0.3">
      <c r="A535" s="56">
        <v>3911</v>
      </c>
      <c r="B535" s="57">
        <v>700000</v>
      </c>
    </row>
    <row r="536" spans="1:2" x14ac:dyDescent="0.3">
      <c r="A536" s="56" t="s">
        <v>325</v>
      </c>
      <c r="B536" s="57">
        <v>700000</v>
      </c>
    </row>
    <row r="537" spans="1:2" x14ac:dyDescent="0.3">
      <c r="A537" s="56">
        <v>3922</v>
      </c>
      <c r="B537" s="57">
        <v>1300938.06</v>
      </c>
    </row>
    <row r="538" spans="1:2" x14ac:dyDescent="0.3">
      <c r="A538" s="56" t="s">
        <v>122</v>
      </c>
      <c r="B538" s="57">
        <v>1300938.06</v>
      </c>
    </row>
    <row r="539" spans="1:2" x14ac:dyDescent="0.3">
      <c r="A539" s="56">
        <v>3941</v>
      </c>
      <c r="B539" s="57">
        <v>10270000</v>
      </c>
    </row>
    <row r="540" spans="1:2" x14ac:dyDescent="0.3">
      <c r="A540" s="56" t="s">
        <v>229</v>
      </c>
      <c r="B540" s="57">
        <v>10270000</v>
      </c>
    </row>
    <row r="541" spans="1:2" x14ac:dyDescent="0.3">
      <c r="A541" s="56">
        <v>3962</v>
      </c>
      <c r="B541" s="57">
        <v>100000</v>
      </c>
    </row>
    <row r="542" spans="1:2" x14ac:dyDescent="0.3">
      <c r="A542" s="56" t="s">
        <v>236</v>
      </c>
      <c r="B542" s="57">
        <v>100000</v>
      </c>
    </row>
    <row r="543" spans="1:2" x14ac:dyDescent="0.3">
      <c r="A543" s="56">
        <v>5111</v>
      </c>
      <c r="B543" s="57">
        <v>567187.25</v>
      </c>
    </row>
    <row r="544" spans="1:2" x14ac:dyDescent="0.3">
      <c r="A544" s="56" t="s">
        <v>267</v>
      </c>
      <c r="B544" s="57">
        <v>567187.25</v>
      </c>
    </row>
    <row r="545" spans="1:2" x14ac:dyDescent="0.3">
      <c r="A545" s="56">
        <v>5121</v>
      </c>
      <c r="B545" s="57">
        <v>264480</v>
      </c>
    </row>
    <row r="546" spans="1:2" x14ac:dyDescent="0.3">
      <c r="A546" s="56" t="s">
        <v>326</v>
      </c>
      <c r="B546" s="57">
        <v>264480</v>
      </c>
    </row>
    <row r="547" spans="1:2" x14ac:dyDescent="0.3">
      <c r="A547" s="56">
        <v>5191</v>
      </c>
      <c r="B547" s="57">
        <v>56991</v>
      </c>
    </row>
    <row r="548" spans="1:2" x14ac:dyDescent="0.3">
      <c r="A548" s="56" t="s">
        <v>68</v>
      </c>
      <c r="B548" s="57">
        <v>56991</v>
      </c>
    </row>
    <row r="549" spans="1:2" x14ac:dyDescent="0.3">
      <c r="A549" s="56">
        <v>5211</v>
      </c>
      <c r="B549" s="57">
        <v>150000</v>
      </c>
    </row>
    <row r="550" spans="1:2" x14ac:dyDescent="0.3">
      <c r="A550" s="56" t="s">
        <v>164</v>
      </c>
      <c r="B550" s="57">
        <v>150000</v>
      </c>
    </row>
    <row r="551" spans="1:2" x14ac:dyDescent="0.3">
      <c r="A551" s="56">
        <v>5411</v>
      </c>
      <c r="B551" s="57">
        <v>2130012</v>
      </c>
    </row>
    <row r="552" spans="1:2" x14ac:dyDescent="0.3">
      <c r="A552" s="56" t="s">
        <v>327</v>
      </c>
      <c r="B552" s="57">
        <v>2130012</v>
      </c>
    </row>
    <row r="553" spans="1:2" x14ac:dyDescent="0.3">
      <c r="A553" s="56">
        <v>5641</v>
      </c>
      <c r="B553" s="57">
        <v>133632.64000000001</v>
      </c>
    </row>
    <row r="554" spans="1:2" ht="24" x14ac:dyDescent="0.3">
      <c r="A554" s="56" t="s">
        <v>186</v>
      </c>
      <c r="B554" s="57">
        <v>133632.64000000001</v>
      </c>
    </row>
    <row r="555" spans="1:2" x14ac:dyDescent="0.3">
      <c r="A555" s="56">
        <v>5911</v>
      </c>
      <c r="B555" s="57">
        <v>1800</v>
      </c>
    </row>
    <row r="556" spans="1:2" x14ac:dyDescent="0.3">
      <c r="A556" s="56" t="s">
        <v>170</v>
      </c>
      <c r="B556" s="57">
        <v>1800</v>
      </c>
    </row>
    <row r="557" spans="1:2" x14ac:dyDescent="0.3">
      <c r="A557" s="56" t="s">
        <v>237</v>
      </c>
      <c r="B557" s="57">
        <v>48725635.25</v>
      </c>
    </row>
    <row r="558" spans="1:2" x14ac:dyDescent="0.3">
      <c r="A558" s="56" t="s">
        <v>38</v>
      </c>
      <c r="B558" s="57">
        <v>48725635.25</v>
      </c>
    </row>
    <row r="559" spans="1:2" x14ac:dyDescent="0.3">
      <c r="A559" s="56">
        <v>2611</v>
      </c>
      <c r="B559" s="57">
        <v>48725635.25</v>
      </c>
    </row>
    <row r="560" spans="1:2" x14ac:dyDescent="0.3">
      <c r="A560" s="56" t="s">
        <v>141</v>
      </c>
      <c r="B560" s="57">
        <v>48725635.25</v>
      </c>
    </row>
    <row r="561" spans="1:2" x14ac:dyDescent="0.3">
      <c r="A561" s="56" t="s">
        <v>138</v>
      </c>
      <c r="B561" s="57">
        <v>13169097.48</v>
      </c>
    </row>
    <row r="562" spans="1:2" x14ac:dyDescent="0.3">
      <c r="A562" s="56" t="s">
        <v>38</v>
      </c>
      <c r="B562" s="57">
        <v>13169097.48</v>
      </c>
    </row>
    <row r="563" spans="1:2" x14ac:dyDescent="0.3">
      <c r="A563" s="56">
        <v>2611</v>
      </c>
      <c r="B563" s="57">
        <v>13169097.48</v>
      </c>
    </row>
    <row r="564" spans="1:2" x14ac:dyDescent="0.3">
      <c r="A564" s="56" t="s">
        <v>141</v>
      </c>
      <c r="B564" s="57">
        <v>13169097.48</v>
      </c>
    </row>
    <row r="565" spans="1:2" x14ac:dyDescent="0.3">
      <c r="A565" s="56" t="s">
        <v>328</v>
      </c>
      <c r="B565" s="57">
        <v>1541062744.51</v>
      </c>
    </row>
    <row r="566" spans="1:2" x14ac:dyDescent="0.3">
      <c r="A566" s="56" t="s">
        <v>38</v>
      </c>
      <c r="B566" s="57">
        <v>1541062744.51</v>
      </c>
    </row>
    <row r="567" spans="1:2" x14ac:dyDescent="0.3">
      <c r="A567" s="56">
        <v>1111</v>
      </c>
      <c r="B567" s="57">
        <v>12975991.18</v>
      </c>
    </row>
    <row r="568" spans="1:2" x14ac:dyDescent="0.3">
      <c r="A568" s="56" t="s">
        <v>329</v>
      </c>
      <c r="B568" s="57">
        <v>12975991.18</v>
      </c>
    </row>
    <row r="569" spans="1:2" x14ac:dyDescent="0.3">
      <c r="A569" s="56">
        <v>1131</v>
      </c>
      <c r="B569" s="57">
        <v>763253356.46000004</v>
      </c>
    </row>
    <row r="570" spans="1:2" x14ac:dyDescent="0.3">
      <c r="A570" s="56" t="s">
        <v>330</v>
      </c>
      <c r="B570" s="57">
        <v>763253356.46000004</v>
      </c>
    </row>
    <row r="571" spans="1:2" x14ac:dyDescent="0.3">
      <c r="A571" s="56">
        <v>1211</v>
      </c>
      <c r="B571" s="57">
        <v>1200000</v>
      </c>
    </row>
    <row r="572" spans="1:2" x14ac:dyDescent="0.3">
      <c r="A572" s="56" t="s">
        <v>332</v>
      </c>
      <c r="B572" s="57">
        <v>1200000</v>
      </c>
    </row>
    <row r="573" spans="1:2" x14ac:dyDescent="0.3">
      <c r="A573" s="56">
        <v>1221</v>
      </c>
      <c r="B573" s="57">
        <v>137883363.11000001</v>
      </c>
    </row>
    <row r="574" spans="1:2" x14ac:dyDescent="0.3">
      <c r="A574" s="56" t="s">
        <v>333</v>
      </c>
      <c r="B574" s="57">
        <v>137883363.11000001</v>
      </c>
    </row>
    <row r="575" spans="1:2" x14ac:dyDescent="0.3">
      <c r="A575" s="56">
        <v>1231</v>
      </c>
      <c r="B575" s="57">
        <v>26400</v>
      </c>
    </row>
    <row r="576" spans="1:2" x14ac:dyDescent="0.3">
      <c r="A576" s="56" t="s">
        <v>335</v>
      </c>
      <c r="B576" s="57">
        <v>26400</v>
      </c>
    </row>
    <row r="577" spans="1:2" x14ac:dyDescent="0.3">
      <c r="A577" s="56">
        <v>1321</v>
      </c>
      <c r="B577" s="57">
        <v>15777803.050000001</v>
      </c>
    </row>
    <row r="578" spans="1:2" x14ac:dyDescent="0.3">
      <c r="A578" s="56" t="s">
        <v>336</v>
      </c>
      <c r="B578" s="57">
        <v>15777803.050000001</v>
      </c>
    </row>
    <row r="579" spans="1:2" x14ac:dyDescent="0.3">
      <c r="A579" s="56">
        <v>1322</v>
      </c>
      <c r="B579" s="57">
        <v>124778030.5</v>
      </c>
    </row>
    <row r="580" spans="1:2" x14ac:dyDescent="0.3">
      <c r="A580" s="56" t="s">
        <v>337</v>
      </c>
      <c r="B580" s="57">
        <v>124778030.5</v>
      </c>
    </row>
    <row r="581" spans="1:2" x14ac:dyDescent="0.3">
      <c r="A581" s="56">
        <v>1331</v>
      </c>
      <c r="B581" s="57">
        <v>700000</v>
      </c>
    </row>
    <row r="582" spans="1:2" x14ac:dyDescent="0.3">
      <c r="A582" s="56" t="s">
        <v>338</v>
      </c>
      <c r="B582" s="57">
        <v>700000</v>
      </c>
    </row>
    <row r="583" spans="1:2" x14ac:dyDescent="0.3">
      <c r="A583" s="56">
        <v>1341</v>
      </c>
      <c r="B583" s="57">
        <v>7500000</v>
      </c>
    </row>
    <row r="584" spans="1:2" x14ac:dyDescent="0.3">
      <c r="A584" s="56" t="s">
        <v>339</v>
      </c>
      <c r="B584" s="57">
        <v>7500000</v>
      </c>
    </row>
    <row r="585" spans="1:2" x14ac:dyDescent="0.3">
      <c r="A585" s="56">
        <v>1411</v>
      </c>
      <c r="B585" s="57">
        <v>53904109.179999992</v>
      </c>
    </row>
    <row r="586" spans="1:2" x14ac:dyDescent="0.3">
      <c r="A586" s="56" t="s">
        <v>340</v>
      </c>
      <c r="B586" s="57">
        <v>53904109.179999992</v>
      </c>
    </row>
    <row r="587" spans="1:2" x14ac:dyDescent="0.3">
      <c r="A587" s="56">
        <v>1421</v>
      </c>
      <c r="B587" s="57">
        <v>26952054.59</v>
      </c>
    </row>
    <row r="588" spans="1:2" x14ac:dyDescent="0.3">
      <c r="A588" s="56" t="s">
        <v>341</v>
      </c>
      <c r="B588" s="57">
        <v>26952054.59</v>
      </c>
    </row>
    <row r="589" spans="1:2" x14ac:dyDescent="0.3">
      <c r="A589" s="56">
        <v>1431</v>
      </c>
      <c r="B589" s="57">
        <v>17968036.390000001</v>
      </c>
    </row>
    <row r="590" spans="1:2" x14ac:dyDescent="0.3">
      <c r="A590" s="56" t="s">
        <v>342</v>
      </c>
      <c r="B590" s="57">
        <v>17968036.390000001</v>
      </c>
    </row>
    <row r="591" spans="1:2" x14ac:dyDescent="0.3">
      <c r="A591" s="56">
        <v>1432</v>
      </c>
      <c r="B591" s="57">
        <v>155220318.43000001</v>
      </c>
    </row>
    <row r="592" spans="1:2" x14ac:dyDescent="0.3">
      <c r="A592" s="56" t="s">
        <v>343</v>
      </c>
      <c r="B592" s="57">
        <v>155220318.43000001</v>
      </c>
    </row>
    <row r="593" spans="1:2" x14ac:dyDescent="0.3">
      <c r="A593" s="56">
        <v>1441</v>
      </c>
      <c r="B593" s="57">
        <v>13616211</v>
      </c>
    </row>
    <row r="594" spans="1:2" x14ac:dyDescent="0.3">
      <c r="A594" s="56" t="s">
        <v>344</v>
      </c>
      <c r="B594" s="57">
        <v>13616211</v>
      </c>
    </row>
    <row r="595" spans="1:2" x14ac:dyDescent="0.3">
      <c r="A595" s="56">
        <v>1521</v>
      </c>
      <c r="B595" s="57">
        <v>5373789</v>
      </c>
    </row>
    <row r="596" spans="1:2" x14ac:dyDescent="0.3">
      <c r="A596" s="56" t="s">
        <v>345</v>
      </c>
      <c r="B596" s="57">
        <v>5373789</v>
      </c>
    </row>
    <row r="597" spans="1:2" x14ac:dyDescent="0.3">
      <c r="A597" s="56">
        <v>1591</v>
      </c>
      <c r="B597" s="57">
        <v>114435771.11</v>
      </c>
    </row>
    <row r="598" spans="1:2" x14ac:dyDescent="0.3">
      <c r="A598" s="56" t="s">
        <v>346</v>
      </c>
      <c r="B598" s="57">
        <v>114435771.11</v>
      </c>
    </row>
    <row r="599" spans="1:2" x14ac:dyDescent="0.3">
      <c r="A599" s="56">
        <v>1711</v>
      </c>
      <c r="B599" s="57">
        <v>22000000</v>
      </c>
    </row>
    <row r="600" spans="1:2" x14ac:dyDescent="0.3">
      <c r="A600" s="56" t="s">
        <v>458</v>
      </c>
      <c r="B600" s="57">
        <v>22000000</v>
      </c>
    </row>
    <row r="601" spans="1:2" x14ac:dyDescent="0.3">
      <c r="A601" s="56">
        <v>3411</v>
      </c>
      <c r="B601" s="57">
        <v>67497510.510000005</v>
      </c>
    </row>
    <row r="602" spans="1:2" x14ac:dyDescent="0.3">
      <c r="A602" s="56" t="s">
        <v>261</v>
      </c>
      <c r="B602" s="57">
        <v>67497510.510000005</v>
      </c>
    </row>
    <row r="603" spans="1:2" x14ac:dyDescent="0.3">
      <c r="A603" s="56" t="s">
        <v>288</v>
      </c>
      <c r="B603" s="57">
        <v>97284961.13000001</v>
      </c>
    </row>
    <row r="604" spans="1:2" ht="24" x14ac:dyDescent="0.3">
      <c r="A604" s="56" t="s">
        <v>289</v>
      </c>
      <c r="B604" s="57">
        <v>5152246</v>
      </c>
    </row>
    <row r="605" spans="1:2" x14ac:dyDescent="0.3">
      <c r="A605" s="56" t="s">
        <v>80</v>
      </c>
      <c r="B605" s="57">
        <v>5152246</v>
      </c>
    </row>
    <row r="606" spans="1:2" x14ac:dyDescent="0.3">
      <c r="A606" s="56">
        <v>4411</v>
      </c>
      <c r="B606" s="57">
        <v>2692246</v>
      </c>
    </row>
    <row r="607" spans="1:2" x14ac:dyDescent="0.3">
      <c r="A607" s="56" t="s">
        <v>86</v>
      </c>
      <c r="B607" s="57">
        <v>2692246</v>
      </c>
    </row>
    <row r="608" spans="1:2" x14ac:dyDescent="0.3">
      <c r="A608" s="56">
        <v>4451</v>
      </c>
      <c r="B608" s="57">
        <v>2460000</v>
      </c>
    </row>
    <row r="609" spans="1:2" x14ac:dyDescent="0.3">
      <c r="A609" s="56" t="s">
        <v>202</v>
      </c>
      <c r="B609" s="57">
        <v>2460000</v>
      </c>
    </row>
    <row r="610" spans="1:2" x14ac:dyDescent="0.3">
      <c r="A610" s="56" t="s">
        <v>298</v>
      </c>
      <c r="B610" s="57">
        <v>200000</v>
      </c>
    </row>
    <row r="611" spans="1:2" x14ac:dyDescent="0.3">
      <c r="A611" s="56" t="s">
        <v>198</v>
      </c>
      <c r="B611" s="57">
        <v>200000</v>
      </c>
    </row>
    <row r="612" spans="1:2" x14ac:dyDescent="0.3">
      <c r="A612" s="56">
        <v>2211</v>
      </c>
      <c r="B612" s="57">
        <v>200000</v>
      </c>
    </row>
    <row r="613" spans="1:2" x14ac:dyDescent="0.3">
      <c r="A613" s="56" t="s">
        <v>130</v>
      </c>
      <c r="B613" s="57">
        <v>200000</v>
      </c>
    </row>
    <row r="614" spans="1:2" x14ac:dyDescent="0.3">
      <c r="A614" s="56">
        <v>3291</v>
      </c>
      <c r="B614" s="57">
        <v>0</v>
      </c>
    </row>
    <row r="615" spans="1:2" x14ac:dyDescent="0.3">
      <c r="A615" s="56" t="s">
        <v>260</v>
      </c>
      <c r="B615" s="57">
        <v>0</v>
      </c>
    </row>
    <row r="616" spans="1:2" x14ac:dyDescent="0.3">
      <c r="A616" s="56">
        <v>3581</v>
      </c>
      <c r="B616" s="57">
        <v>0</v>
      </c>
    </row>
    <row r="617" spans="1:2" x14ac:dyDescent="0.3">
      <c r="A617" s="56" t="s">
        <v>64</v>
      </c>
      <c r="B617" s="57">
        <v>0</v>
      </c>
    </row>
    <row r="618" spans="1:2" x14ac:dyDescent="0.3">
      <c r="A618" s="56">
        <v>3821</v>
      </c>
      <c r="B618" s="57">
        <v>0</v>
      </c>
    </row>
    <row r="619" spans="1:2" x14ac:dyDescent="0.3">
      <c r="A619" s="56" t="s">
        <v>66</v>
      </c>
      <c r="B619" s="57">
        <v>0</v>
      </c>
    </row>
    <row r="620" spans="1:2" x14ac:dyDescent="0.3">
      <c r="A620" s="56" t="s">
        <v>309</v>
      </c>
      <c r="B620" s="57">
        <v>50919000</v>
      </c>
    </row>
    <row r="621" spans="1:2" x14ac:dyDescent="0.3">
      <c r="A621" s="56" t="s">
        <v>38</v>
      </c>
      <c r="B621" s="57">
        <v>50919000</v>
      </c>
    </row>
    <row r="622" spans="1:2" x14ac:dyDescent="0.3">
      <c r="A622" s="56">
        <v>3181</v>
      </c>
      <c r="B622" s="57">
        <v>5000</v>
      </c>
    </row>
    <row r="623" spans="1:2" x14ac:dyDescent="0.3">
      <c r="A623" s="56" t="s">
        <v>157</v>
      </c>
      <c r="B623" s="57">
        <v>5000</v>
      </c>
    </row>
    <row r="624" spans="1:2" x14ac:dyDescent="0.3">
      <c r="A624" s="56">
        <v>3391</v>
      </c>
      <c r="B624" s="57">
        <v>450000</v>
      </c>
    </row>
    <row r="625" spans="1:2" x14ac:dyDescent="0.3">
      <c r="A625" s="56" t="s">
        <v>84</v>
      </c>
      <c r="B625" s="57">
        <v>450000</v>
      </c>
    </row>
    <row r="626" spans="1:2" x14ac:dyDescent="0.3">
      <c r="A626" s="56">
        <v>3611</v>
      </c>
      <c r="B626" s="57">
        <v>36740000</v>
      </c>
    </row>
    <row r="627" spans="1:2" ht="24" x14ac:dyDescent="0.3">
      <c r="A627" s="56" t="s">
        <v>312</v>
      </c>
      <c r="B627" s="57">
        <v>36740000</v>
      </c>
    </row>
    <row r="628" spans="1:2" x14ac:dyDescent="0.3">
      <c r="A628" s="56">
        <v>3651</v>
      </c>
      <c r="B628" s="57">
        <v>4728216</v>
      </c>
    </row>
    <row r="629" spans="1:2" x14ac:dyDescent="0.3">
      <c r="A629" s="56" t="s">
        <v>314</v>
      </c>
      <c r="B629" s="57">
        <v>4728216</v>
      </c>
    </row>
    <row r="630" spans="1:2" x14ac:dyDescent="0.3">
      <c r="A630" s="56">
        <v>3661</v>
      </c>
      <c r="B630" s="57">
        <v>8995784</v>
      </c>
    </row>
    <row r="631" spans="1:2" x14ac:dyDescent="0.3">
      <c r="A631" s="56" t="s">
        <v>315</v>
      </c>
      <c r="B631" s="57">
        <v>8995784</v>
      </c>
    </row>
    <row r="632" spans="1:2" x14ac:dyDescent="0.3">
      <c r="A632" s="56" t="s">
        <v>306</v>
      </c>
      <c r="B632" s="57">
        <v>35068126.730000004</v>
      </c>
    </row>
    <row r="633" spans="1:2" x14ac:dyDescent="0.3">
      <c r="A633" s="56" t="s">
        <v>38</v>
      </c>
      <c r="B633" s="57">
        <v>35068126.730000004</v>
      </c>
    </row>
    <row r="634" spans="1:2" x14ac:dyDescent="0.3">
      <c r="A634" s="56">
        <v>2711</v>
      </c>
      <c r="B634" s="57">
        <v>2926756.09</v>
      </c>
    </row>
    <row r="635" spans="1:2" x14ac:dyDescent="0.3">
      <c r="A635" s="56" t="s">
        <v>61</v>
      </c>
      <c r="B635" s="57">
        <v>2926756.09</v>
      </c>
    </row>
    <row r="636" spans="1:2" x14ac:dyDescent="0.3">
      <c r="A636" s="56">
        <v>3361</v>
      </c>
      <c r="B636" s="57">
        <v>32115265</v>
      </c>
    </row>
    <row r="637" spans="1:2" x14ac:dyDescent="0.3">
      <c r="A637" s="56" t="s">
        <v>169</v>
      </c>
      <c r="B637" s="57">
        <v>32115265</v>
      </c>
    </row>
    <row r="638" spans="1:2" x14ac:dyDescent="0.3">
      <c r="A638" s="56">
        <v>3711</v>
      </c>
      <c r="B638" s="57">
        <v>14707.69</v>
      </c>
    </row>
    <row r="639" spans="1:2" x14ac:dyDescent="0.3">
      <c r="A639" s="56" t="s">
        <v>160</v>
      </c>
      <c r="B639" s="57">
        <v>14707.69</v>
      </c>
    </row>
    <row r="640" spans="1:2" x14ac:dyDescent="0.3">
      <c r="A640" s="56">
        <v>3751</v>
      </c>
      <c r="B640" s="57">
        <v>11397.95</v>
      </c>
    </row>
    <row r="641" spans="1:2" x14ac:dyDescent="0.3">
      <c r="A641" s="56" t="s">
        <v>161</v>
      </c>
      <c r="B641" s="57">
        <v>11397.95</v>
      </c>
    </row>
    <row r="642" spans="1:2" x14ac:dyDescent="0.3">
      <c r="A642" s="56" t="s">
        <v>359</v>
      </c>
      <c r="B642" s="57">
        <v>3130000</v>
      </c>
    </row>
    <row r="643" spans="1:2" x14ac:dyDescent="0.3">
      <c r="A643" s="56" t="s">
        <v>38</v>
      </c>
      <c r="B643" s="57">
        <v>3130000</v>
      </c>
    </row>
    <row r="644" spans="1:2" x14ac:dyDescent="0.3">
      <c r="A644" s="56">
        <v>2211</v>
      </c>
      <c r="B644" s="57">
        <v>100000</v>
      </c>
    </row>
    <row r="645" spans="1:2" x14ac:dyDescent="0.3">
      <c r="A645" s="56" t="s">
        <v>130</v>
      </c>
      <c r="B645" s="57">
        <v>100000</v>
      </c>
    </row>
    <row r="646" spans="1:2" x14ac:dyDescent="0.3">
      <c r="A646" s="56">
        <v>3391</v>
      </c>
      <c r="B646" s="57">
        <v>3000000</v>
      </c>
    </row>
    <row r="647" spans="1:2" x14ac:dyDescent="0.3">
      <c r="A647" s="56" t="s">
        <v>84</v>
      </c>
      <c r="B647" s="57">
        <v>3000000</v>
      </c>
    </row>
    <row r="648" spans="1:2" x14ac:dyDescent="0.3">
      <c r="A648" s="56">
        <v>3711</v>
      </c>
      <c r="B648" s="57">
        <v>18100</v>
      </c>
    </row>
    <row r="649" spans="1:2" x14ac:dyDescent="0.3">
      <c r="A649" s="56" t="s">
        <v>160</v>
      </c>
      <c r="B649" s="57">
        <v>18100</v>
      </c>
    </row>
    <row r="650" spans="1:2" x14ac:dyDescent="0.3">
      <c r="A650" s="56">
        <v>3721</v>
      </c>
      <c r="B650" s="57">
        <v>4617.5</v>
      </c>
    </row>
    <row r="651" spans="1:2" x14ac:dyDescent="0.3">
      <c r="A651" s="56" t="s">
        <v>65</v>
      </c>
      <c r="B651" s="57">
        <v>4617.5</v>
      </c>
    </row>
    <row r="652" spans="1:2" x14ac:dyDescent="0.3">
      <c r="A652" s="56">
        <v>3751</v>
      </c>
      <c r="B652" s="57">
        <v>7282.5</v>
      </c>
    </row>
    <row r="653" spans="1:2" x14ac:dyDescent="0.3">
      <c r="A653" s="56" t="s">
        <v>161</v>
      </c>
      <c r="B653" s="57">
        <v>7282.5</v>
      </c>
    </row>
    <row r="654" spans="1:2" x14ac:dyDescent="0.3">
      <c r="A654" s="56" t="s">
        <v>301</v>
      </c>
      <c r="B654" s="57">
        <v>2815588.4</v>
      </c>
    </row>
    <row r="655" spans="1:2" x14ac:dyDescent="0.3">
      <c r="A655" s="56" t="s">
        <v>198</v>
      </c>
      <c r="B655" s="57">
        <v>2815588.4</v>
      </c>
    </row>
    <row r="656" spans="1:2" x14ac:dyDescent="0.3">
      <c r="A656" s="56">
        <v>2211</v>
      </c>
      <c r="B656" s="57">
        <v>100000</v>
      </c>
    </row>
    <row r="657" spans="1:2" x14ac:dyDescent="0.3">
      <c r="A657" s="56" t="s">
        <v>130</v>
      </c>
      <c r="B657" s="57">
        <v>100000</v>
      </c>
    </row>
    <row r="658" spans="1:2" x14ac:dyDescent="0.3">
      <c r="A658" s="56">
        <v>3291</v>
      </c>
      <c r="B658" s="57">
        <v>500000</v>
      </c>
    </row>
    <row r="659" spans="1:2" x14ac:dyDescent="0.3">
      <c r="A659" s="56" t="s">
        <v>260</v>
      </c>
      <c r="B659" s="57">
        <v>500000</v>
      </c>
    </row>
    <row r="660" spans="1:2" x14ac:dyDescent="0.3">
      <c r="A660" s="56">
        <v>3581</v>
      </c>
      <c r="B660" s="57">
        <v>15000</v>
      </c>
    </row>
    <row r="661" spans="1:2" x14ac:dyDescent="0.3">
      <c r="A661" s="56" t="s">
        <v>64</v>
      </c>
      <c r="B661" s="57">
        <v>15000</v>
      </c>
    </row>
    <row r="662" spans="1:2" x14ac:dyDescent="0.3">
      <c r="A662" s="56">
        <v>3821</v>
      </c>
      <c r="B662" s="57">
        <v>2200588.4</v>
      </c>
    </row>
    <row r="663" spans="1:2" x14ac:dyDescent="0.3">
      <c r="A663" s="56" t="s">
        <v>66</v>
      </c>
      <c r="B663" s="57">
        <v>2200588.4</v>
      </c>
    </row>
    <row r="664" spans="1:2" x14ac:dyDescent="0.3">
      <c r="A664" s="56" t="s">
        <v>79</v>
      </c>
      <c r="B664" s="57">
        <v>103107087.3</v>
      </c>
    </row>
    <row r="665" spans="1:2" x14ac:dyDescent="0.3">
      <c r="A665" s="56" t="s">
        <v>126</v>
      </c>
      <c r="B665" s="57">
        <v>3139000</v>
      </c>
    </row>
    <row r="666" spans="1:2" x14ac:dyDescent="0.3">
      <c r="A666" s="56" t="s">
        <v>125</v>
      </c>
      <c r="B666" s="57">
        <v>3139000</v>
      </c>
    </row>
    <row r="667" spans="1:2" x14ac:dyDescent="0.3">
      <c r="A667" s="56">
        <v>2131</v>
      </c>
      <c r="B667" s="57">
        <v>2000000</v>
      </c>
    </row>
    <row r="668" spans="1:2" x14ac:dyDescent="0.3">
      <c r="A668" s="56" t="s">
        <v>129</v>
      </c>
      <c r="B668" s="57">
        <v>2000000</v>
      </c>
    </row>
    <row r="669" spans="1:2" x14ac:dyDescent="0.3">
      <c r="A669" s="56">
        <v>2211</v>
      </c>
      <c r="B669" s="57">
        <v>300000</v>
      </c>
    </row>
    <row r="670" spans="1:2" x14ac:dyDescent="0.3">
      <c r="A670" s="56" t="s">
        <v>130</v>
      </c>
      <c r="B670" s="57">
        <v>300000</v>
      </c>
    </row>
    <row r="671" spans="1:2" x14ac:dyDescent="0.3">
      <c r="A671" s="56">
        <v>2231</v>
      </c>
      <c r="B671" s="57">
        <v>5000</v>
      </c>
    </row>
    <row r="672" spans="1:2" x14ac:dyDescent="0.3">
      <c r="A672" s="56" t="s">
        <v>131</v>
      </c>
      <c r="B672" s="57">
        <v>5000</v>
      </c>
    </row>
    <row r="673" spans="1:2" x14ac:dyDescent="0.3">
      <c r="A673" s="56">
        <v>2461</v>
      </c>
      <c r="B673" s="57">
        <v>1000</v>
      </c>
    </row>
    <row r="674" spans="1:2" x14ac:dyDescent="0.3">
      <c r="A674" s="56" t="s">
        <v>110</v>
      </c>
      <c r="B674" s="57">
        <v>1000</v>
      </c>
    </row>
    <row r="675" spans="1:2" x14ac:dyDescent="0.3">
      <c r="A675" s="56">
        <v>2471</v>
      </c>
      <c r="B675" s="57">
        <v>2000</v>
      </c>
    </row>
    <row r="676" spans="1:2" x14ac:dyDescent="0.3">
      <c r="A676" s="56" t="s">
        <v>111</v>
      </c>
      <c r="B676" s="57">
        <v>2000</v>
      </c>
    </row>
    <row r="677" spans="1:2" x14ac:dyDescent="0.3">
      <c r="A677" s="56">
        <v>2711</v>
      </c>
      <c r="B677" s="57">
        <v>500000</v>
      </c>
    </row>
    <row r="678" spans="1:2" x14ac:dyDescent="0.3">
      <c r="A678" s="56" t="s">
        <v>61</v>
      </c>
      <c r="B678" s="57">
        <v>500000</v>
      </c>
    </row>
    <row r="679" spans="1:2" x14ac:dyDescent="0.3">
      <c r="A679" s="56">
        <v>2921</v>
      </c>
      <c r="B679" s="57">
        <v>1000</v>
      </c>
    </row>
    <row r="680" spans="1:2" x14ac:dyDescent="0.3">
      <c r="A680" s="56" t="s">
        <v>132</v>
      </c>
      <c r="B680" s="57">
        <v>1000</v>
      </c>
    </row>
    <row r="681" spans="1:2" x14ac:dyDescent="0.3">
      <c r="A681" s="56">
        <v>2961</v>
      </c>
      <c r="B681" s="57">
        <v>50000</v>
      </c>
    </row>
    <row r="682" spans="1:2" x14ac:dyDescent="0.3">
      <c r="A682" s="56" t="s">
        <v>133</v>
      </c>
      <c r="B682" s="57">
        <v>50000</v>
      </c>
    </row>
    <row r="683" spans="1:2" x14ac:dyDescent="0.3">
      <c r="A683" s="56">
        <v>3521</v>
      </c>
      <c r="B683" s="57">
        <v>40000</v>
      </c>
    </row>
    <row r="684" spans="1:2" ht="24" x14ac:dyDescent="0.3">
      <c r="A684" s="56" t="s">
        <v>134</v>
      </c>
      <c r="B684" s="57">
        <v>40000</v>
      </c>
    </row>
    <row r="685" spans="1:2" x14ac:dyDescent="0.3">
      <c r="A685" s="56">
        <v>3571</v>
      </c>
      <c r="B685" s="57">
        <v>40000</v>
      </c>
    </row>
    <row r="686" spans="1:2" ht="24" x14ac:dyDescent="0.3">
      <c r="A686" s="56" t="s">
        <v>121</v>
      </c>
      <c r="B686" s="57">
        <v>40000</v>
      </c>
    </row>
    <row r="687" spans="1:2" x14ac:dyDescent="0.3">
      <c r="A687" s="56">
        <v>3821</v>
      </c>
      <c r="B687" s="57">
        <v>200000</v>
      </c>
    </row>
    <row r="688" spans="1:2" x14ac:dyDescent="0.3">
      <c r="A688" s="56" t="s">
        <v>66</v>
      </c>
      <c r="B688" s="57">
        <v>200000</v>
      </c>
    </row>
    <row r="689" spans="1:2" x14ac:dyDescent="0.3">
      <c r="A689" s="56" t="s">
        <v>247</v>
      </c>
      <c r="B689" s="57">
        <v>960000</v>
      </c>
    </row>
    <row r="690" spans="1:2" x14ac:dyDescent="0.3">
      <c r="A690" s="56" t="s">
        <v>80</v>
      </c>
      <c r="B690" s="57">
        <v>960000</v>
      </c>
    </row>
    <row r="691" spans="1:2" x14ac:dyDescent="0.3">
      <c r="A691" s="56">
        <v>4451</v>
      </c>
      <c r="B691" s="57">
        <v>960000</v>
      </c>
    </row>
    <row r="692" spans="1:2" x14ac:dyDescent="0.3">
      <c r="A692" s="56" t="s">
        <v>202</v>
      </c>
      <c r="B692" s="57">
        <v>960000</v>
      </c>
    </row>
    <row r="693" spans="1:2" x14ac:dyDescent="0.3">
      <c r="A693" s="56" t="s">
        <v>356</v>
      </c>
      <c r="B693" s="57">
        <v>58392683.100000001</v>
      </c>
    </row>
    <row r="694" spans="1:2" x14ac:dyDescent="0.3">
      <c r="A694" s="56" t="s">
        <v>80</v>
      </c>
      <c r="B694" s="57">
        <v>58392683.100000001</v>
      </c>
    </row>
    <row r="695" spans="1:2" x14ac:dyDescent="0.3">
      <c r="A695" s="56">
        <v>3331</v>
      </c>
      <c r="B695" s="57">
        <v>70000</v>
      </c>
    </row>
    <row r="696" spans="1:2" ht="24" x14ac:dyDescent="0.3">
      <c r="A696" s="56" t="s">
        <v>168</v>
      </c>
      <c r="B696" s="57">
        <v>70000</v>
      </c>
    </row>
    <row r="697" spans="1:2" x14ac:dyDescent="0.3">
      <c r="A697" s="56">
        <v>3391</v>
      </c>
      <c r="B697" s="57">
        <v>200000</v>
      </c>
    </row>
    <row r="698" spans="1:2" x14ac:dyDescent="0.3">
      <c r="A698" s="56" t="s">
        <v>84</v>
      </c>
      <c r="B698" s="57">
        <v>200000</v>
      </c>
    </row>
    <row r="699" spans="1:2" x14ac:dyDescent="0.3">
      <c r="A699" s="56">
        <v>3411</v>
      </c>
      <c r="B699" s="57">
        <v>1200000</v>
      </c>
    </row>
    <row r="700" spans="1:2" x14ac:dyDescent="0.3">
      <c r="A700" s="56" t="s">
        <v>261</v>
      </c>
      <c r="B700" s="57">
        <v>1200000</v>
      </c>
    </row>
    <row r="701" spans="1:2" x14ac:dyDescent="0.3">
      <c r="A701" s="56">
        <v>3711</v>
      </c>
      <c r="B701" s="57">
        <v>3700</v>
      </c>
    </row>
    <row r="702" spans="1:2" x14ac:dyDescent="0.3">
      <c r="A702" s="56" t="s">
        <v>160</v>
      </c>
      <c r="B702" s="57">
        <v>3700</v>
      </c>
    </row>
    <row r="703" spans="1:2" x14ac:dyDescent="0.3">
      <c r="A703" s="56">
        <v>3751</v>
      </c>
      <c r="B703" s="57">
        <v>3300</v>
      </c>
    </row>
    <row r="704" spans="1:2" x14ac:dyDescent="0.3">
      <c r="A704" s="56" t="s">
        <v>161</v>
      </c>
      <c r="B704" s="57">
        <v>3300</v>
      </c>
    </row>
    <row r="705" spans="1:2" x14ac:dyDescent="0.3">
      <c r="A705" s="56">
        <v>3791</v>
      </c>
      <c r="B705" s="57">
        <v>8000</v>
      </c>
    </row>
    <row r="706" spans="1:2" x14ac:dyDescent="0.3">
      <c r="A706" s="56" t="s">
        <v>265</v>
      </c>
      <c r="B706" s="57">
        <v>8000</v>
      </c>
    </row>
    <row r="707" spans="1:2" x14ac:dyDescent="0.3">
      <c r="A707" s="56">
        <v>3821</v>
      </c>
      <c r="B707" s="57">
        <v>145000</v>
      </c>
    </row>
    <row r="708" spans="1:2" x14ac:dyDescent="0.3">
      <c r="A708" s="56" t="s">
        <v>66</v>
      </c>
      <c r="B708" s="57">
        <v>145000</v>
      </c>
    </row>
    <row r="709" spans="1:2" x14ac:dyDescent="0.3">
      <c r="A709" s="56">
        <v>3922</v>
      </c>
      <c r="B709" s="57">
        <v>1600000</v>
      </c>
    </row>
    <row r="710" spans="1:2" x14ac:dyDescent="0.3">
      <c r="A710" s="56" t="s">
        <v>122</v>
      </c>
      <c r="B710" s="57">
        <v>1600000</v>
      </c>
    </row>
    <row r="711" spans="1:2" x14ac:dyDescent="0.3">
      <c r="A711" s="56">
        <v>5811</v>
      </c>
      <c r="B711" s="57">
        <v>55162683.100000001</v>
      </c>
    </row>
    <row r="712" spans="1:2" x14ac:dyDescent="0.3">
      <c r="A712" s="56" t="s">
        <v>274</v>
      </c>
      <c r="B712" s="57">
        <v>55162683.100000001</v>
      </c>
    </row>
    <row r="713" spans="1:2" x14ac:dyDescent="0.3">
      <c r="A713" s="56" t="s">
        <v>135</v>
      </c>
      <c r="B713" s="57">
        <v>4772000</v>
      </c>
    </row>
    <row r="714" spans="1:2" x14ac:dyDescent="0.3">
      <c r="A714" s="56" t="s">
        <v>125</v>
      </c>
      <c r="B714" s="57">
        <v>4772000</v>
      </c>
    </row>
    <row r="715" spans="1:2" x14ac:dyDescent="0.3">
      <c r="A715" s="56">
        <v>2531</v>
      </c>
      <c r="B715" s="57">
        <v>50000</v>
      </c>
    </row>
    <row r="716" spans="1:2" x14ac:dyDescent="0.3">
      <c r="A716" s="56" t="s">
        <v>59</v>
      </c>
      <c r="B716" s="57">
        <v>50000</v>
      </c>
    </row>
    <row r="717" spans="1:2" x14ac:dyDescent="0.3">
      <c r="A717" s="56">
        <v>2541</v>
      </c>
      <c r="B717" s="57">
        <v>52000</v>
      </c>
    </row>
    <row r="718" spans="1:2" x14ac:dyDescent="0.3">
      <c r="A718" s="56" t="s">
        <v>60</v>
      </c>
      <c r="B718" s="57">
        <v>52000</v>
      </c>
    </row>
    <row r="719" spans="1:2" x14ac:dyDescent="0.3">
      <c r="A719" s="56">
        <v>2721</v>
      </c>
      <c r="B719" s="57">
        <v>2500000</v>
      </c>
    </row>
    <row r="720" spans="1:2" x14ac:dyDescent="0.3">
      <c r="A720" s="56" t="s">
        <v>96</v>
      </c>
      <c r="B720" s="57">
        <v>2500000</v>
      </c>
    </row>
    <row r="721" spans="1:2" x14ac:dyDescent="0.3">
      <c r="A721" s="56">
        <v>2911</v>
      </c>
      <c r="B721" s="57">
        <v>70000</v>
      </c>
    </row>
    <row r="722" spans="1:2" x14ac:dyDescent="0.3">
      <c r="A722" s="56" t="s">
        <v>62</v>
      </c>
      <c r="B722" s="57">
        <v>70000</v>
      </c>
    </row>
    <row r="723" spans="1:2" x14ac:dyDescent="0.3">
      <c r="A723" s="56">
        <v>5651</v>
      </c>
      <c r="B723" s="57">
        <v>100000</v>
      </c>
    </row>
    <row r="724" spans="1:2" x14ac:dyDescent="0.3">
      <c r="A724" s="56" t="s">
        <v>97</v>
      </c>
      <c r="B724" s="57">
        <v>100000</v>
      </c>
    </row>
    <row r="725" spans="1:2" x14ac:dyDescent="0.3">
      <c r="A725" s="56">
        <v>5691</v>
      </c>
      <c r="B725" s="57">
        <v>2000000</v>
      </c>
    </row>
    <row r="726" spans="1:2" x14ac:dyDescent="0.3">
      <c r="A726" s="56" t="s">
        <v>73</v>
      </c>
      <c r="B726" s="57">
        <v>2000000</v>
      </c>
    </row>
    <row r="727" spans="1:2" x14ac:dyDescent="0.3">
      <c r="A727" s="56" t="s">
        <v>285</v>
      </c>
      <c r="B727" s="57">
        <v>4250000</v>
      </c>
    </row>
    <row r="728" spans="1:2" x14ac:dyDescent="0.3">
      <c r="A728" s="56" t="s">
        <v>80</v>
      </c>
      <c r="B728" s="57">
        <v>4250000</v>
      </c>
    </row>
    <row r="729" spans="1:2" x14ac:dyDescent="0.3">
      <c r="A729" s="56">
        <v>2171</v>
      </c>
      <c r="B729" s="57">
        <v>300000</v>
      </c>
    </row>
    <row r="730" spans="1:2" x14ac:dyDescent="0.3">
      <c r="A730" s="56" t="s">
        <v>216</v>
      </c>
      <c r="B730" s="57">
        <v>300000</v>
      </c>
    </row>
    <row r="731" spans="1:2" x14ac:dyDescent="0.3">
      <c r="A731" s="56">
        <v>2411</v>
      </c>
      <c r="B731" s="57">
        <v>150000</v>
      </c>
    </row>
    <row r="732" spans="1:2" x14ac:dyDescent="0.3">
      <c r="A732" s="56" t="s">
        <v>108</v>
      </c>
      <c r="B732" s="57">
        <v>150000</v>
      </c>
    </row>
    <row r="733" spans="1:2" x14ac:dyDescent="0.3">
      <c r="A733" s="56">
        <v>2421</v>
      </c>
      <c r="B733" s="57">
        <v>100000</v>
      </c>
    </row>
    <row r="734" spans="1:2" x14ac:dyDescent="0.3">
      <c r="A734" s="56" t="s">
        <v>109</v>
      </c>
      <c r="B734" s="57">
        <v>100000</v>
      </c>
    </row>
    <row r="735" spans="1:2" x14ac:dyDescent="0.3">
      <c r="A735" s="56">
        <v>2441</v>
      </c>
      <c r="B735" s="57">
        <v>100000</v>
      </c>
    </row>
    <row r="736" spans="1:2" x14ac:dyDescent="0.3">
      <c r="A736" s="56" t="s">
        <v>150</v>
      </c>
      <c r="B736" s="57">
        <v>100000</v>
      </c>
    </row>
    <row r="737" spans="1:2" x14ac:dyDescent="0.3">
      <c r="A737" s="56">
        <v>2471</v>
      </c>
      <c r="B737" s="57">
        <v>150000</v>
      </c>
    </row>
    <row r="738" spans="1:2" x14ac:dyDescent="0.3">
      <c r="A738" s="56" t="s">
        <v>111</v>
      </c>
      <c r="B738" s="57">
        <v>150000</v>
      </c>
    </row>
    <row r="739" spans="1:2" x14ac:dyDescent="0.3">
      <c r="A739" s="56">
        <v>2491</v>
      </c>
      <c r="B739" s="57">
        <v>500000</v>
      </c>
    </row>
    <row r="740" spans="1:2" x14ac:dyDescent="0.3">
      <c r="A740" s="56" t="s">
        <v>95</v>
      </c>
      <c r="B740" s="57">
        <v>500000</v>
      </c>
    </row>
    <row r="741" spans="1:2" x14ac:dyDescent="0.3">
      <c r="A741" s="56">
        <v>2611</v>
      </c>
      <c r="B741" s="57">
        <v>50000</v>
      </c>
    </row>
    <row r="742" spans="1:2" x14ac:dyDescent="0.3">
      <c r="A742" s="56" t="s">
        <v>141</v>
      </c>
      <c r="B742" s="57">
        <v>50000</v>
      </c>
    </row>
    <row r="743" spans="1:2" x14ac:dyDescent="0.3">
      <c r="A743" s="56">
        <v>2721</v>
      </c>
      <c r="B743" s="57">
        <v>300000</v>
      </c>
    </row>
    <row r="744" spans="1:2" x14ac:dyDescent="0.3">
      <c r="A744" s="56" t="s">
        <v>96</v>
      </c>
      <c r="B744" s="57">
        <v>300000</v>
      </c>
    </row>
    <row r="745" spans="1:2" x14ac:dyDescent="0.3">
      <c r="A745" s="56">
        <v>3251</v>
      </c>
      <c r="B745" s="57">
        <v>0</v>
      </c>
    </row>
    <row r="746" spans="1:2" x14ac:dyDescent="0.3">
      <c r="A746" s="56" t="s">
        <v>286</v>
      </c>
      <c r="B746" s="57">
        <v>0</v>
      </c>
    </row>
    <row r="747" spans="1:2" x14ac:dyDescent="0.3">
      <c r="A747" s="56">
        <v>3391</v>
      </c>
      <c r="B747" s="57">
        <v>600000</v>
      </c>
    </row>
    <row r="748" spans="1:2" x14ac:dyDescent="0.3">
      <c r="A748" s="56" t="s">
        <v>84</v>
      </c>
      <c r="B748" s="57">
        <v>600000</v>
      </c>
    </row>
    <row r="749" spans="1:2" x14ac:dyDescent="0.3">
      <c r="A749" s="56">
        <v>3821</v>
      </c>
      <c r="B749" s="57">
        <v>2000000</v>
      </c>
    </row>
    <row r="750" spans="1:2" x14ac:dyDescent="0.3">
      <c r="A750" s="56" t="s">
        <v>66</v>
      </c>
      <c r="B750" s="57">
        <v>2000000</v>
      </c>
    </row>
    <row r="751" spans="1:2" x14ac:dyDescent="0.3">
      <c r="A751" s="56" t="s">
        <v>375</v>
      </c>
      <c r="B751" s="57">
        <v>1000000</v>
      </c>
    </row>
    <row r="752" spans="1:2" x14ac:dyDescent="0.3">
      <c r="A752" s="56" t="s">
        <v>80</v>
      </c>
      <c r="B752" s="57">
        <v>1000000</v>
      </c>
    </row>
    <row r="753" spans="1:2" x14ac:dyDescent="0.3">
      <c r="A753" s="56">
        <v>4481</v>
      </c>
      <c r="B753" s="57">
        <v>1000000</v>
      </c>
    </row>
    <row r="754" spans="1:2" x14ac:dyDescent="0.3">
      <c r="A754" s="56" t="s">
        <v>376</v>
      </c>
      <c r="B754" s="57">
        <v>1000000</v>
      </c>
    </row>
    <row r="755" spans="1:2" x14ac:dyDescent="0.3">
      <c r="A755" s="56" t="s">
        <v>81</v>
      </c>
      <c r="B755" s="57">
        <v>5000000</v>
      </c>
    </row>
    <row r="756" spans="1:2" x14ac:dyDescent="0.3">
      <c r="A756" s="56" t="s">
        <v>80</v>
      </c>
      <c r="B756" s="57">
        <v>5000000</v>
      </c>
    </row>
    <row r="757" spans="1:2" x14ac:dyDescent="0.3">
      <c r="A757" s="56">
        <v>3391</v>
      </c>
      <c r="B757" s="57">
        <v>500000</v>
      </c>
    </row>
    <row r="758" spans="1:2" x14ac:dyDescent="0.3">
      <c r="A758" s="56" t="s">
        <v>84</v>
      </c>
      <c r="B758" s="57">
        <v>500000</v>
      </c>
    </row>
    <row r="759" spans="1:2" x14ac:dyDescent="0.3">
      <c r="A759" s="56">
        <v>4411</v>
      </c>
      <c r="B759" s="57">
        <v>4500000</v>
      </c>
    </row>
    <row r="760" spans="1:2" x14ac:dyDescent="0.3">
      <c r="A760" s="56" t="s">
        <v>86</v>
      </c>
      <c r="B760" s="57">
        <v>4500000</v>
      </c>
    </row>
    <row r="761" spans="1:2" x14ac:dyDescent="0.3">
      <c r="A761" s="56" t="s">
        <v>89</v>
      </c>
      <c r="B761" s="57">
        <v>6084948.2000000002</v>
      </c>
    </row>
    <row r="762" spans="1:2" x14ac:dyDescent="0.3">
      <c r="A762" s="56" t="s">
        <v>80</v>
      </c>
      <c r="B762" s="57">
        <v>6084948.2000000002</v>
      </c>
    </row>
    <row r="763" spans="1:2" x14ac:dyDescent="0.3">
      <c r="A763" s="56">
        <v>2111</v>
      </c>
      <c r="B763" s="57">
        <v>27000</v>
      </c>
    </row>
    <row r="764" spans="1:2" x14ac:dyDescent="0.3">
      <c r="A764" s="56" t="s">
        <v>92</v>
      </c>
      <c r="B764" s="57">
        <v>27000</v>
      </c>
    </row>
    <row r="765" spans="1:2" x14ac:dyDescent="0.3">
      <c r="A765" s="56">
        <v>2121</v>
      </c>
      <c r="B765" s="57">
        <v>0</v>
      </c>
    </row>
    <row r="766" spans="1:2" x14ac:dyDescent="0.3">
      <c r="A766" s="56" t="s">
        <v>93</v>
      </c>
      <c r="B766" s="57">
        <v>0</v>
      </c>
    </row>
    <row r="767" spans="1:2" x14ac:dyDescent="0.3">
      <c r="A767" s="56">
        <v>2161</v>
      </c>
      <c r="B767" s="57">
        <v>50900</v>
      </c>
    </row>
    <row r="768" spans="1:2" x14ac:dyDescent="0.3">
      <c r="A768" s="56" t="s">
        <v>94</v>
      </c>
      <c r="B768" s="57">
        <v>50900</v>
      </c>
    </row>
    <row r="769" spans="1:2" x14ac:dyDescent="0.3">
      <c r="A769" s="56">
        <v>2491</v>
      </c>
      <c r="B769" s="57">
        <v>138448.20000000001</v>
      </c>
    </row>
    <row r="770" spans="1:2" x14ac:dyDescent="0.3">
      <c r="A770" s="56" t="s">
        <v>95</v>
      </c>
      <c r="B770" s="57">
        <v>138448.20000000001</v>
      </c>
    </row>
    <row r="771" spans="1:2" x14ac:dyDescent="0.3">
      <c r="A771" s="56">
        <v>2721</v>
      </c>
      <c r="B771" s="57">
        <v>11000</v>
      </c>
    </row>
    <row r="772" spans="1:2" x14ac:dyDescent="0.3">
      <c r="A772" s="56" t="s">
        <v>96</v>
      </c>
      <c r="B772" s="57">
        <v>11000</v>
      </c>
    </row>
    <row r="773" spans="1:2" x14ac:dyDescent="0.3">
      <c r="A773" s="56">
        <v>2911</v>
      </c>
      <c r="B773" s="57">
        <v>27600</v>
      </c>
    </row>
    <row r="774" spans="1:2" x14ac:dyDescent="0.3">
      <c r="A774" s="56" t="s">
        <v>62</v>
      </c>
      <c r="B774" s="57">
        <v>27600</v>
      </c>
    </row>
    <row r="775" spans="1:2" x14ac:dyDescent="0.3">
      <c r="A775" s="56">
        <v>3391</v>
      </c>
      <c r="B775" s="57">
        <v>180000</v>
      </c>
    </row>
    <row r="776" spans="1:2" x14ac:dyDescent="0.3">
      <c r="A776" s="56" t="s">
        <v>84</v>
      </c>
      <c r="B776" s="57">
        <v>180000</v>
      </c>
    </row>
    <row r="777" spans="1:2" x14ac:dyDescent="0.3">
      <c r="A777" s="56">
        <v>4411</v>
      </c>
      <c r="B777" s="57">
        <v>5600000</v>
      </c>
    </row>
    <row r="778" spans="1:2" x14ac:dyDescent="0.3">
      <c r="A778" s="56" t="s">
        <v>86</v>
      </c>
      <c r="B778" s="57">
        <v>5600000</v>
      </c>
    </row>
    <row r="779" spans="1:2" x14ac:dyDescent="0.3">
      <c r="A779" s="56">
        <v>5651</v>
      </c>
      <c r="B779" s="57">
        <v>10000</v>
      </c>
    </row>
    <row r="780" spans="1:2" x14ac:dyDescent="0.3">
      <c r="A780" s="56" t="s">
        <v>97</v>
      </c>
      <c r="B780" s="57">
        <v>10000</v>
      </c>
    </row>
    <row r="781" spans="1:2" x14ac:dyDescent="0.3">
      <c r="A781" s="56">
        <v>5671</v>
      </c>
      <c r="B781" s="57">
        <v>40000</v>
      </c>
    </row>
    <row r="782" spans="1:2" x14ac:dyDescent="0.3">
      <c r="A782" s="56" t="s">
        <v>98</v>
      </c>
      <c r="B782" s="57">
        <v>40000</v>
      </c>
    </row>
    <row r="783" spans="1:2" x14ac:dyDescent="0.3">
      <c r="A783" s="56" t="s">
        <v>281</v>
      </c>
      <c r="B783" s="57">
        <v>9305000</v>
      </c>
    </row>
    <row r="784" spans="1:2" x14ac:dyDescent="0.3">
      <c r="A784" s="56" t="s">
        <v>80</v>
      </c>
      <c r="B784" s="57">
        <v>9305000</v>
      </c>
    </row>
    <row r="785" spans="1:2" x14ac:dyDescent="0.3">
      <c r="A785" s="56">
        <v>2111</v>
      </c>
      <c r="B785" s="57">
        <v>50000</v>
      </c>
    </row>
    <row r="786" spans="1:2" x14ac:dyDescent="0.3">
      <c r="A786" s="56" t="s">
        <v>92</v>
      </c>
      <c r="B786" s="57">
        <v>50000</v>
      </c>
    </row>
    <row r="787" spans="1:2" x14ac:dyDescent="0.3">
      <c r="A787" s="56">
        <v>2121</v>
      </c>
      <c r="B787" s="57">
        <v>0</v>
      </c>
    </row>
    <row r="788" spans="1:2" x14ac:dyDescent="0.3">
      <c r="A788" s="56" t="s">
        <v>93</v>
      </c>
      <c r="B788" s="57">
        <v>0</v>
      </c>
    </row>
    <row r="789" spans="1:2" x14ac:dyDescent="0.3">
      <c r="A789" s="56">
        <v>2161</v>
      </c>
      <c r="B789" s="57">
        <v>31400</v>
      </c>
    </row>
    <row r="790" spans="1:2" x14ac:dyDescent="0.3">
      <c r="A790" s="56" t="s">
        <v>94</v>
      </c>
      <c r="B790" s="57">
        <v>31400</v>
      </c>
    </row>
    <row r="791" spans="1:2" x14ac:dyDescent="0.3">
      <c r="A791" s="56">
        <v>2491</v>
      </c>
      <c r="B791" s="57">
        <v>21000</v>
      </c>
    </row>
    <row r="792" spans="1:2" x14ac:dyDescent="0.3">
      <c r="A792" s="56" t="s">
        <v>95</v>
      </c>
      <c r="B792" s="57">
        <v>21000</v>
      </c>
    </row>
    <row r="793" spans="1:2" x14ac:dyDescent="0.3">
      <c r="A793" s="56">
        <v>2731</v>
      </c>
      <c r="B793" s="57">
        <v>24000</v>
      </c>
    </row>
    <row r="794" spans="1:2" x14ac:dyDescent="0.3">
      <c r="A794" s="56" t="s">
        <v>282</v>
      </c>
      <c r="B794" s="57">
        <v>24000</v>
      </c>
    </row>
    <row r="795" spans="1:2" x14ac:dyDescent="0.3">
      <c r="A795" s="56">
        <v>2911</v>
      </c>
      <c r="B795" s="57">
        <v>30300</v>
      </c>
    </row>
    <row r="796" spans="1:2" x14ac:dyDescent="0.3">
      <c r="A796" s="56" t="s">
        <v>62</v>
      </c>
      <c r="B796" s="57">
        <v>30300</v>
      </c>
    </row>
    <row r="797" spans="1:2" x14ac:dyDescent="0.3">
      <c r="A797" s="56">
        <v>2921</v>
      </c>
      <c r="B797" s="57">
        <v>0</v>
      </c>
    </row>
    <row r="798" spans="1:2" x14ac:dyDescent="0.3">
      <c r="A798" s="56" t="s">
        <v>132</v>
      </c>
      <c r="B798" s="57">
        <v>0</v>
      </c>
    </row>
    <row r="799" spans="1:2" x14ac:dyDescent="0.3">
      <c r="A799" s="56">
        <v>3381</v>
      </c>
      <c r="B799" s="57">
        <v>5216144</v>
      </c>
    </row>
    <row r="800" spans="1:2" x14ac:dyDescent="0.3">
      <c r="A800" s="56" t="s">
        <v>120</v>
      </c>
      <c r="B800" s="57">
        <v>5216144</v>
      </c>
    </row>
    <row r="801" spans="1:2" x14ac:dyDescent="0.3">
      <c r="A801" s="56">
        <v>3391</v>
      </c>
      <c r="B801" s="57">
        <v>1882356</v>
      </c>
    </row>
    <row r="802" spans="1:2" x14ac:dyDescent="0.3">
      <c r="A802" s="56" t="s">
        <v>84</v>
      </c>
      <c r="B802" s="57">
        <v>1882356</v>
      </c>
    </row>
    <row r="803" spans="1:2" x14ac:dyDescent="0.3">
      <c r="A803" s="56">
        <v>3821</v>
      </c>
      <c r="B803" s="57">
        <v>1946800</v>
      </c>
    </row>
    <row r="804" spans="1:2" x14ac:dyDescent="0.3">
      <c r="A804" s="56" t="s">
        <v>66</v>
      </c>
      <c r="B804" s="57">
        <v>1946800</v>
      </c>
    </row>
    <row r="805" spans="1:2" x14ac:dyDescent="0.3">
      <c r="A805" s="56">
        <v>5191</v>
      </c>
      <c r="B805" s="57">
        <v>25000</v>
      </c>
    </row>
    <row r="806" spans="1:2" x14ac:dyDescent="0.3">
      <c r="A806" s="56" t="s">
        <v>68</v>
      </c>
      <c r="B806" s="57">
        <v>25000</v>
      </c>
    </row>
    <row r="807" spans="1:2" x14ac:dyDescent="0.3">
      <c r="A807" s="56">
        <v>5231</v>
      </c>
      <c r="B807" s="57">
        <v>0</v>
      </c>
    </row>
    <row r="808" spans="1:2" x14ac:dyDescent="0.3">
      <c r="A808" s="56" t="s">
        <v>165</v>
      </c>
      <c r="B808" s="57">
        <v>0</v>
      </c>
    </row>
    <row r="809" spans="1:2" x14ac:dyDescent="0.3">
      <c r="A809" s="56">
        <v>5651</v>
      </c>
      <c r="B809" s="57">
        <v>0</v>
      </c>
    </row>
    <row r="810" spans="1:2" x14ac:dyDescent="0.3">
      <c r="A810" s="56" t="s">
        <v>97</v>
      </c>
      <c r="B810" s="57">
        <v>0</v>
      </c>
    </row>
    <row r="811" spans="1:2" x14ac:dyDescent="0.3">
      <c r="A811" s="56">
        <v>5671</v>
      </c>
      <c r="B811" s="57">
        <v>78000</v>
      </c>
    </row>
    <row r="812" spans="1:2" x14ac:dyDescent="0.3">
      <c r="A812" s="56" t="s">
        <v>98</v>
      </c>
      <c r="B812" s="57">
        <v>78000</v>
      </c>
    </row>
    <row r="813" spans="1:2" x14ac:dyDescent="0.3">
      <c r="A813" s="56" t="s">
        <v>461</v>
      </c>
      <c r="B813" s="57">
        <v>9003456</v>
      </c>
    </row>
    <row r="814" spans="1:2" x14ac:dyDescent="0.3">
      <c r="A814" s="56" t="s">
        <v>125</v>
      </c>
      <c r="B814" s="57">
        <v>9003456</v>
      </c>
    </row>
    <row r="815" spans="1:2" x14ac:dyDescent="0.3">
      <c r="A815" s="56">
        <v>3251</v>
      </c>
      <c r="B815" s="57">
        <v>9003456</v>
      </c>
    </row>
    <row r="816" spans="1:2" x14ac:dyDescent="0.3">
      <c r="A816" s="56" t="s">
        <v>286</v>
      </c>
      <c r="B816" s="57">
        <v>9003456</v>
      </c>
    </row>
    <row r="817" spans="1:2" x14ac:dyDescent="0.3">
      <c r="A817" s="56" t="s">
        <v>99</v>
      </c>
      <c r="B817" s="57">
        <v>1200000</v>
      </c>
    </row>
    <row r="818" spans="1:2" x14ac:dyDescent="0.3">
      <c r="A818" s="56" t="s">
        <v>80</v>
      </c>
      <c r="B818" s="57">
        <v>1200000</v>
      </c>
    </row>
    <row r="819" spans="1:2" x14ac:dyDescent="0.3">
      <c r="A819" s="56">
        <v>4411</v>
      </c>
      <c r="B819" s="57">
        <v>1200000</v>
      </c>
    </row>
    <row r="820" spans="1:2" x14ac:dyDescent="0.3">
      <c r="A820" s="56" t="s">
        <v>86</v>
      </c>
      <c r="B820" s="57">
        <v>1200000</v>
      </c>
    </row>
    <row r="821" spans="1:2" x14ac:dyDescent="0.3">
      <c r="A821" s="56" t="s">
        <v>243</v>
      </c>
      <c r="B821" s="57">
        <v>2585000</v>
      </c>
    </row>
    <row r="822" spans="1:2" x14ac:dyDescent="0.3">
      <c r="A822" s="56" t="s">
        <v>244</v>
      </c>
      <c r="B822" s="57">
        <v>2585000</v>
      </c>
    </row>
    <row r="823" spans="1:2" x14ac:dyDescent="0.3">
      <c r="A823" s="56" t="s">
        <v>80</v>
      </c>
      <c r="B823" s="57">
        <v>2585000</v>
      </c>
    </row>
    <row r="824" spans="1:2" x14ac:dyDescent="0.3">
      <c r="A824" s="56">
        <v>2211</v>
      </c>
      <c r="B824" s="57">
        <v>85000</v>
      </c>
    </row>
    <row r="825" spans="1:2" x14ac:dyDescent="0.3">
      <c r="A825" s="56" t="s">
        <v>130</v>
      </c>
      <c r="B825" s="57">
        <v>85000</v>
      </c>
    </row>
    <row r="826" spans="1:2" x14ac:dyDescent="0.3">
      <c r="A826" s="56">
        <v>2491</v>
      </c>
      <c r="B826" s="57">
        <v>75000</v>
      </c>
    </row>
    <row r="827" spans="1:2" x14ac:dyDescent="0.3">
      <c r="A827" s="56" t="s">
        <v>95</v>
      </c>
      <c r="B827" s="57">
        <v>75000</v>
      </c>
    </row>
    <row r="828" spans="1:2" x14ac:dyDescent="0.3">
      <c r="A828" s="56">
        <v>2721</v>
      </c>
      <c r="B828" s="57">
        <v>50000</v>
      </c>
    </row>
    <row r="829" spans="1:2" x14ac:dyDescent="0.3">
      <c r="A829" s="56" t="s">
        <v>96</v>
      </c>
      <c r="B829" s="57">
        <v>50000</v>
      </c>
    </row>
    <row r="830" spans="1:2" x14ac:dyDescent="0.3">
      <c r="A830" s="56">
        <v>3311</v>
      </c>
      <c r="B830" s="57">
        <v>2367000</v>
      </c>
    </row>
    <row r="831" spans="1:2" x14ac:dyDescent="0.3">
      <c r="A831" s="56" t="s">
        <v>118</v>
      </c>
      <c r="B831" s="57">
        <v>2367000</v>
      </c>
    </row>
    <row r="832" spans="1:2" x14ac:dyDescent="0.3">
      <c r="A832" s="56">
        <v>3521</v>
      </c>
      <c r="B832" s="57">
        <v>8000</v>
      </c>
    </row>
    <row r="833" spans="1:2" ht="24" x14ac:dyDescent="0.3">
      <c r="A833" s="56" t="s">
        <v>134</v>
      </c>
      <c r="B833" s="57">
        <v>8000</v>
      </c>
    </row>
    <row r="834" spans="1:2" x14ac:dyDescent="0.3">
      <c r="A834" s="56" t="s">
        <v>441</v>
      </c>
      <c r="B834" s="57">
        <v>68471532.379999995</v>
      </c>
    </row>
    <row r="835" spans="1:2" x14ac:dyDescent="0.3">
      <c r="A835" s="56" t="s">
        <v>442</v>
      </c>
      <c r="B835" s="57">
        <v>68471532.379999995</v>
      </c>
    </row>
    <row r="836" spans="1:2" x14ac:dyDescent="0.3">
      <c r="A836" s="56" t="s">
        <v>80</v>
      </c>
      <c r="B836" s="57">
        <v>68471532.379999995</v>
      </c>
    </row>
    <row r="837" spans="1:2" x14ac:dyDescent="0.3">
      <c r="A837" s="56">
        <v>4211</v>
      </c>
      <c r="B837" s="57">
        <v>68471532.379999995</v>
      </c>
    </row>
    <row r="838" spans="1:2" ht="24" x14ac:dyDescent="0.3">
      <c r="A838" s="56" t="s">
        <v>195</v>
      </c>
      <c r="B838" s="57">
        <v>68471532.379999995</v>
      </c>
    </row>
    <row r="839" spans="1:2" x14ac:dyDescent="0.3">
      <c r="A839" s="56" t="s">
        <v>37</v>
      </c>
      <c r="B839" s="57">
        <v>364406731.17999995</v>
      </c>
    </row>
    <row r="840" spans="1:2" x14ac:dyDescent="0.3">
      <c r="A840" s="56" t="s">
        <v>252</v>
      </c>
      <c r="B840" s="57">
        <v>252908538.17000002</v>
      </c>
    </row>
    <row r="841" spans="1:2" x14ac:dyDescent="0.3">
      <c r="A841" s="56" t="s">
        <v>38</v>
      </c>
      <c r="B841" s="57">
        <v>252908538.17000002</v>
      </c>
    </row>
    <row r="842" spans="1:2" x14ac:dyDescent="0.3">
      <c r="A842" s="56">
        <v>2111</v>
      </c>
      <c r="B842" s="57">
        <v>75914</v>
      </c>
    </row>
    <row r="843" spans="1:2" x14ac:dyDescent="0.3">
      <c r="A843" s="56" t="s">
        <v>92</v>
      </c>
      <c r="B843" s="57">
        <v>75914</v>
      </c>
    </row>
    <row r="844" spans="1:2" x14ac:dyDescent="0.3">
      <c r="A844" s="56">
        <v>2141</v>
      </c>
      <c r="B844" s="57">
        <v>251</v>
      </c>
    </row>
    <row r="845" spans="1:2" ht="24" x14ac:dyDescent="0.3">
      <c r="A845" s="56" t="s">
        <v>149</v>
      </c>
      <c r="B845" s="57">
        <v>251</v>
      </c>
    </row>
    <row r="846" spans="1:2" x14ac:dyDescent="0.3">
      <c r="A846" s="56">
        <v>2211</v>
      </c>
      <c r="B846" s="57">
        <v>40636</v>
      </c>
    </row>
    <row r="847" spans="1:2" x14ac:dyDescent="0.3">
      <c r="A847" s="56" t="s">
        <v>130</v>
      </c>
      <c r="B847" s="57">
        <v>40636</v>
      </c>
    </row>
    <row r="848" spans="1:2" x14ac:dyDescent="0.3">
      <c r="A848" s="56">
        <v>2531</v>
      </c>
      <c r="B848" s="57">
        <v>1485</v>
      </c>
    </row>
    <row r="849" spans="1:2" x14ac:dyDescent="0.3">
      <c r="A849" s="56" t="s">
        <v>59</v>
      </c>
      <c r="B849" s="57">
        <v>1485</v>
      </c>
    </row>
    <row r="850" spans="1:2" x14ac:dyDescent="0.3">
      <c r="A850" s="56">
        <v>2721</v>
      </c>
      <c r="B850" s="57">
        <v>2269</v>
      </c>
    </row>
    <row r="851" spans="1:2" x14ac:dyDescent="0.3">
      <c r="A851" s="56" t="s">
        <v>96</v>
      </c>
      <c r="B851" s="57">
        <v>2269</v>
      </c>
    </row>
    <row r="852" spans="1:2" x14ac:dyDescent="0.3">
      <c r="A852" s="56">
        <v>2911</v>
      </c>
      <c r="B852" s="57">
        <v>7923.97</v>
      </c>
    </row>
    <row r="853" spans="1:2" x14ac:dyDescent="0.3">
      <c r="A853" s="56" t="s">
        <v>62</v>
      </c>
      <c r="B853" s="57">
        <v>7923.97</v>
      </c>
    </row>
    <row r="854" spans="1:2" x14ac:dyDescent="0.3">
      <c r="A854" s="56">
        <v>2921</v>
      </c>
      <c r="B854" s="57">
        <v>953</v>
      </c>
    </row>
    <row r="855" spans="1:2" x14ac:dyDescent="0.3">
      <c r="A855" s="56" t="s">
        <v>132</v>
      </c>
      <c r="B855" s="57">
        <v>953</v>
      </c>
    </row>
    <row r="856" spans="1:2" x14ac:dyDescent="0.3">
      <c r="A856" s="56">
        <v>2931</v>
      </c>
      <c r="B856" s="57">
        <v>26740.03</v>
      </c>
    </row>
    <row r="857" spans="1:2" ht="24" x14ac:dyDescent="0.3">
      <c r="A857" s="56" t="s">
        <v>255</v>
      </c>
      <c r="B857" s="57">
        <v>26740.03</v>
      </c>
    </row>
    <row r="858" spans="1:2" x14ac:dyDescent="0.3">
      <c r="A858" s="56">
        <v>2941</v>
      </c>
      <c r="B858" s="57">
        <v>600</v>
      </c>
    </row>
    <row r="859" spans="1:2" ht="24" x14ac:dyDescent="0.3">
      <c r="A859" s="56" t="s">
        <v>151</v>
      </c>
      <c r="B859" s="57">
        <v>600</v>
      </c>
    </row>
    <row r="860" spans="1:2" x14ac:dyDescent="0.3">
      <c r="A860" s="56">
        <v>2961</v>
      </c>
      <c r="B860" s="57">
        <v>130</v>
      </c>
    </row>
    <row r="861" spans="1:2" x14ac:dyDescent="0.3">
      <c r="A861" s="56" t="s">
        <v>133</v>
      </c>
      <c r="B861" s="57">
        <v>130</v>
      </c>
    </row>
    <row r="862" spans="1:2" x14ac:dyDescent="0.3">
      <c r="A862" s="56">
        <v>3181</v>
      </c>
      <c r="B862" s="57">
        <v>18000</v>
      </c>
    </row>
    <row r="863" spans="1:2" x14ac:dyDescent="0.3">
      <c r="A863" s="56" t="s">
        <v>157</v>
      </c>
      <c r="B863" s="57">
        <v>18000</v>
      </c>
    </row>
    <row r="864" spans="1:2" x14ac:dyDescent="0.3">
      <c r="A864" s="56">
        <v>3211</v>
      </c>
      <c r="B864" s="57">
        <v>2928551.63</v>
      </c>
    </row>
    <row r="865" spans="1:2" x14ac:dyDescent="0.3">
      <c r="A865" s="56" t="s">
        <v>256</v>
      </c>
      <c r="B865" s="57">
        <v>2928551.63</v>
      </c>
    </row>
    <row r="866" spans="1:2" x14ac:dyDescent="0.3">
      <c r="A866" s="56">
        <v>3271</v>
      </c>
      <c r="B866" s="57">
        <v>416193.79</v>
      </c>
    </row>
    <row r="867" spans="1:2" x14ac:dyDescent="0.3">
      <c r="A867" s="56" t="s">
        <v>259</v>
      </c>
      <c r="B867" s="57">
        <v>416193.79</v>
      </c>
    </row>
    <row r="868" spans="1:2" x14ac:dyDescent="0.3">
      <c r="A868" s="56">
        <v>3291</v>
      </c>
      <c r="B868" s="57">
        <v>140000</v>
      </c>
    </row>
    <row r="869" spans="1:2" x14ac:dyDescent="0.3">
      <c r="A869" s="56" t="s">
        <v>260</v>
      </c>
      <c r="B869" s="57">
        <v>140000</v>
      </c>
    </row>
    <row r="870" spans="1:2" x14ac:dyDescent="0.3">
      <c r="A870" s="56">
        <v>3311</v>
      </c>
      <c r="B870" s="57">
        <v>3325000</v>
      </c>
    </row>
    <row r="871" spans="1:2" x14ac:dyDescent="0.3">
      <c r="A871" s="56" t="s">
        <v>118</v>
      </c>
      <c r="B871" s="57">
        <v>3325000</v>
      </c>
    </row>
    <row r="872" spans="1:2" x14ac:dyDescent="0.3">
      <c r="A872" s="56">
        <v>3331</v>
      </c>
      <c r="B872" s="57">
        <v>2605268</v>
      </c>
    </row>
    <row r="873" spans="1:2" ht="24" x14ac:dyDescent="0.3">
      <c r="A873" s="56" t="s">
        <v>168</v>
      </c>
      <c r="B873" s="57">
        <v>2605268</v>
      </c>
    </row>
    <row r="874" spans="1:2" x14ac:dyDescent="0.3">
      <c r="A874" s="56">
        <v>3361</v>
      </c>
      <c r="B874" s="57">
        <v>6878800</v>
      </c>
    </row>
    <row r="875" spans="1:2" x14ac:dyDescent="0.3">
      <c r="A875" s="56" t="s">
        <v>169</v>
      </c>
      <c r="B875" s="57">
        <v>6878800</v>
      </c>
    </row>
    <row r="876" spans="1:2" x14ac:dyDescent="0.3">
      <c r="A876" s="56">
        <v>3411</v>
      </c>
      <c r="B876" s="57">
        <v>26464300</v>
      </c>
    </row>
    <row r="877" spans="1:2" x14ac:dyDescent="0.3">
      <c r="A877" s="56" t="s">
        <v>261</v>
      </c>
      <c r="B877" s="57">
        <v>26464300</v>
      </c>
    </row>
    <row r="878" spans="1:2" x14ac:dyDescent="0.3">
      <c r="A878" s="56">
        <v>3421</v>
      </c>
      <c r="B878" s="57">
        <v>79910000</v>
      </c>
    </row>
    <row r="879" spans="1:2" x14ac:dyDescent="0.3">
      <c r="A879" s="56" t="s">
        <v>262</v>
      </c>
      <c r="B879" s="57">
        <v>79910000</v>
      </c>
    </row>
    <row r="880" spans="1:2" x14ac:dyDescent="0.3">
      <c r="A880" s="56">
        <v>3431</v>
      </c>
      <c r="B880" s="57">
        <v>1950000</v>
      </c>
    </row>
    <row r="881" spans="1:2" x14ac:dyDescent="0.3">
      <c r="A881" s="56" t="s">
        <v>263</v>
      </c>
      <c r="B881" s="57">
        <v>1950000</v>
      </c>
    </row>
    <row r="882" spans="1:2" x14ac:dyDescent="0.3">
      <c r="A882" s="56">
        <v>3511</v>
      </c>
      <c r="B882" s="57">
        <v>21370861</v>
      </c>
    </row>
    <row r="883" spans="1:2" x14ac:dyDescent="0.3">
      <c r="A883" s="56" t="s">
        <v>264</v>
      </c>
      <c r="B883" s="57">
        <v>21370861</v>
      </c>
    </row>
    <row r="884" spans="1:2" x14ac:dyDescent="0.3">
      <c r="A884" s="56">
        <v>3521</v>
      </c>
      <c r="B884" s="57">
        <v>348</v>
      </c>
    </row>
    <row r="885" spans="1:2" ht="24" x14ac:dyDescent="0.3">
      <c r="A885" s="56" t="s">
        <v>134</v>
      </c>
      <c r="B885" s="57">
        <v>348</v>
      </c>
    </row>
    <row r="886" spans="1:2" x14ac:dyDescent="0.3">
      <c r="A886" s="56">
        <v>3711</v>
      </c>
      <c r="B886" s="57">
        <v>8960</v>
      </c>
    </row>
    <row r="887" spans="1:2" x14ac:dyDescent="0.3">
      <c r="A887" s="56" t="s">
        <v>160</v>
      </c>
      <c r="B887" s="57">
        <v>8960</v>
      </c>
    </row>
    <row r="888" spans="1:2" x14ac:dyDescent="0.3">
      <c r="A888" s="56">
        <v>3721</v>
      </c>
      <c r="B888" s="57">
        <v>2480</v>
      </c>
    </row>
    <row r="889" spans="1:2" x14ac:dyDescent="0.3">
      <c r="A889" s="56" t="s">
        <v>65</v>
      </c>
      <c r="B889" s="57">
        <v>2480</v>
      </c>
    </row>
    <row r="890" spans="1:2" x14ac:dyDescent="0.3">
      <c r="A890" s="56">
        <v>3791</v>
      </c>
      <c r="B890" s="57">
        <v>3500</v>
      </c>
    </row>
    <row r="891" spans="1:2" x14ac:dyDescent="0.3">
      <c r="A891" s="56" t="s">
        <v>265</v>
      </c>
      <c r="B891" s="57">
        <v>3500</v>
      </c>
    </row>
    <row r="892" spans="1:2" x14ac:dyDescent="0.3">
      <c r="A892" s="56">
        <v>3821</v>
      </c>
      <c r="B892" s="57">
        <v>1000000</v>
      </c>
    </row>
    <row r="893" spans="1:2" x14ac:dyDescent="0.3">
      <c r="A893" s="56" t="s">
        <v>66</v>
      </c>
      <c r="B893" s="57">
        <v>1000000</v>
      </c>
    </row>
    <row r="894" spans="1:2" x14ac:dyDescent="0.3">
      <c r="A894" s="56">
        <v>3961</v>
      </c>
      <c r="B894" s="57">
        <v>69639</v>
      </c>
    </row>
    <row r="895" spans="1:2" x14ac:dyDescent="0.3">
      <c r="A895" s="56" t="s">
        <v>266</v>
      </c>
      <c r="B895" s="57">
        <v>69639</v>
      </c>
    </row>
    <row r="896" spans="1:2" x14ac:dyDescent="0.3">
      <c r="A896" s="56">
        <v>5111</v>
      </c>
      <c r="B896" s="57">
        <v>84344.75</v>
      </c>
    </row>
    <row r="897" spans="1:2" x14ac:dyDescent="0.3">
      <c r="A897" s="56" t="s">
        <v>267</v>
      </c>
      <c r="B897" s="57">
        <v>84344.75</v>
      </c>
    </row>
    <row r="898" spans="1:2" x14ac:dyDescent="0.3">
      <c r="A898" s="56">
        <v>5151</v>
      </c>
      <c r="B898" s="57">
        <v>30000</v>
      </c>
    </row>
    <row r="899" spans="1:2" x14ac:dyDescent="0.3">
      <c r="A899" s="56" t="s">
        <v>162</v>
      </c>
      <c r="B899" s="57">
        <v>30000</v>
      </c>
    </row>
    <row r="900" spans="1:2" x14ac:dyDescent="0.3">
      <c r="A900" s="56">
        <v>6321</v>
      </c>
      <c r="B900" s="57">
        <v>105545390</v>
      </c>
    </row>
    <row r="901" spans="1:2" ht="24" x14ac:dyDescent="0.3">
      <c r="A901" s="56" t="s">
        <v>269</v>
      </c>
      <c r="B901" s="57">
        <v>105545390</v>
      </c>
    </row>
    <row r="902" spans="1:2" x14ac:dyDescent="0.3">
      <c r="A902" s="56" t="s">
        <v>39</v>
      </c>
      <c r="B902" s="57">
        <v>103971823.00999999</v>
      </c>
    </row>
    <row r="903" spans="1:2" x14ac:dyDescent="0.3">
      <c r="A903" s="56" t="s">
        <v>38</v>
      </c>
      <c r="B903" s="57">
        <v>103971823.00999999</v>
      </c>
    </row>
    <row r="904" spans="1:2" x14ac:dyDescent="0.3">
      <c r="A904" s="56">
        <v>3491</v>
      </c>
      <c r="B904" s="57">
        <v>0</v>
      </c>
    </row>
    <row r="905" spans="1:2" x14ac:dyDescent="0.3">
      <c r="A905" s="56" t="s">
        <v>272</v>
      </c>
      <c r="B905" s="57">
        <v>0</v>
      </c>
    </row>
    <row r="906" spans="1:2" x14ac:dyDescent="0.3">
      <c r="A906" s="56">
        <v>3921</v>
      </c>
      <c r="B906" s="57">
        <v>6585927.7600000007</v>
      </c>
    </row>
    <row r="907" spans="1:2" x14ac:dyDescent="0.3">
      <c r="A907" s="56" t="s">
        <v>43</v>
      </c>
      <c r="B907" s="57">
        <v>6585927.7600000007</v>
      </c>
    </row>
    <row r="908" spans="1:2" x14ac:dyDescent="0.3">
      <c r="A908" s="56">
        <v>3941</v>
      </c>
      <c r="B908" s="57">
        <v>1661937.89</v>
      </c>
    </row>
    <row r="909" spans="1:2" x14ac:dyDescent="0.3">
      <c r="A909" s="56" t="s">
        <v>229</v>
      </c>
      <c r="B909" s="57">
        <v>1661937.89</v>
      </c>
    </row>
    <row r="910" spans="1:2" x14ac:dyDescent="0.3">
      <c r="A910" s="56">
        <v>4211</v>
      </c>
      <c r="B910" s="57">
        <v>2200000</v>
      </c>
    </row>
    <row r="911" spans="1:2" ht="24" x14ac:dyDescent="0.3">
      <c r="A911" s="56" t="s">
        <v>195</v>
      </c>
      <c r="B911" s="57">
        <v>2200000</v>
      </c>
    </row>
    <row r="912" spans="1:2" x14ac:dyDescent="0.3">
      <c r="A912" s="56">
        <v>4251</v>
      </c>
      <c r="B912" s="57">
        <v>20888535.449999999</v>
      </c>
    </row>
    <row r="913" spans="1:2" x14ac:dyDescent="0.3">
      <c r="A913" s="56" t="s">
        <v>273</v>
      </c>
      <c r="B913" s="57">
        <v>20888535.449999999</v>
      </c>
    </row>
    <row r="914" spans="1:2" x14ac:dyDescent="0.3">
      <c r="A914" s="56">
        <v>5811</v>
      </c>
      <c r="B914" s="57">
        <v>9346225.3300000001</v>
      </c>
    </row>
    <row r="915" spans="1:2" x14ac:dyDescent="0.3">
      <c r="A915" s="56" t="s">
        <v>274</v>
      </c>
      <c r="B915" s="57">
        <v>9346225.3300000001</v>
      </c>
    </row>
    <row r="916" spans="1:2" x14ac:dyDescent="0.3">
      <c r="A916" s="56">
        <v>9111</v>
      </c>
      <c r="B916" s="57">
        <v>43989196.579999998</v>
      </c>
    </row>
    <row r="917" spans="1:2" x14ac:dyDescent="0.3">
      <c r="A917" s="56" t="s">
        <v>454</v>
      </c>
      <c r="B917" s="57">
        <v>43989196.579999998</v>
      </c>
    </row>
    <row r="918" spans="1:2" x14ac:dyDescent="0.3">
      <c r="A918" s="56">
        <v>9211</v>
      </c>
      <c r="B918" s="57">
        <v>19300000</v>
      </c>
    </row>
    <row r="919" spans="1:2" x14ac:dyDescent="0.3">
      <c r="A919" s="56" t="s">
        <v>455</v>
      </c>
      <c r="B919" s="57">
        <v>19300000</v>
      </c>
    </row>
    <row r="920" spans="1:2" x14ac:dyDescent="0.3">
      <c r="A920" s="56" t="s">
        <v>276</v>
      </c>
      <c r="B920" s="57">
        <v>7526370</v>
      </c>
    </row>
    <row r="921" spans="1:2" x14ac:dyDescent="0.3">
      <c r="A921" s="56" t="s">
        <v>38</v>
      </c>
      <c r="B921" s="57">
        <v>7526370</v>
      </c>
    </row>
    <row r="922" spans="1:2" x14ac:dyDescent="0.3">
      <c r="A922" s="56">
        <v>2181</v>
      </c>
      <c r="B922" s="57">
        <v>6776370</v>
      </c>
    </row>
    <row r="923" spans="1:2" x14ac:dyDescent="0.3">
      <c r="A923" s="56" t="s">
        <v>231</v>
      </c>
      <c r="B923" s="57">
        <v>6776370</v>
      </c>
    </row>
    <row r="924" spans="1:2" x14ac:dyDescent="0.3">
      <c r="A924" s="56">
        <v>3942</v>
      </c>
      <c r="B924" s="57">
        <v>450000</v>
      </c>
    </row>
    <row r="925" spans="1:2" x14ac:dyDescent="0.3">
      <c r="A925" s="56" t="s">
        <v>279</v>
      </c>
      <c r="B925" s="57">
        <v>450000</v>
      </c>
    </row>
    <row r="926" spans="1:2" x14ac:dyDescent="0.3">
      <c r="A926" s="56">
        <v>3951</v>
      </c>
      <c r="B926" s="57">
        <v>300000</v>
      </c>
    </row>
    <row r="927" spans="1:2" x14ac:dyDescent="0.3">
      <c r="A927" s="56" t="s">
        <v>280</v>
      </c>
      <c r="B927" s="57">
        <v>300000</v>
      </c>
    </row>
    <row r="928" spans="1:2" x14ac:dyDescent="0.3">
      <c r="A928" s="56" t="s">
        <v>52</v>
      </c>
      <c r="B928" s="57">
        <v>3980000</v>
      </c>
    </row>
    <row r="929" spans="1:2" x14ac:dyDescent="0.3">
      <c r="A929" s="56" t="s">
        <v>54</v>
      </c>
      <c r="B929" s="57">
        <v>3980000</v>
      </c>
    </row>
    <row r="930" spans="1:2" x14ac:dyDescent="0.3">
      <c r="A930" s="56" t="s">
        <v>53</v>
      </c>
      <c r="B930" s="57">
        <v>3980000</v>
      </c>
    </row>
    <row r="931" spans="1:2" x14ac:dyDescent="0.3">
      <c r="A931" s="56">
        <v>2221</v>
      </c>
      <c r="B931" s="57">
        <v>420000</v>
      </c>
    </row>
    <row r="932" spans="1:2" x14ac:dyDescent="0.3">
      <c r="A932" s="56" t="s">
        <v>58</v>
      </c>
      <c r="B932" s="57">
        <v>420000</v>
      </c>
    </row>
    <row r="933" spans="1:2" x14ac:dyDescent="0.3">
      <c r="A933" s="56">
        <v>2531</v>
      </c>
      <c r="B933" s="57">
        <v>900000</v>
      </c>
    </row>
    <row r="934" spans="1:2" x14ac:dyDescent="0.3">
      <c r="A934" s="56" t="s">
        <v>59</v>
      </c>
      <c r="B934" s="57">
        <v>900000</v>
      </c>
    </row>
    <row r="935" spans="1:2" x14ac:dyDescent="0.3">
      <c r="A935" s="56">
        <v>2541</v>
      </c>
      <c r="B935" s="57">
        <v>593000</v>
      </c>
    </row>
    <row r="936" spans="1:2" x14ac:dyDescent="0.3">
      <c r="A936" s="56" t="s">
        <v>60</v>
      </c>
      <c r="B936" s="57">
        <v>593000</v>
      </c>
    </row>
    <row r="937" spans="1:2" x14ac:dyDescent="0.3">
      <c r="A937" s="56">
        <v>2711</v>
      </c>
      <c r="B937" s="57">
        <v>10500</v>
      </c>
    </row>
    <row r="938" spans="1:2" x14ac:dyDescent="0.3">
      <c r="A938" s="56" t="s">
        <v>61</v>
      </c>
      <c r="B938" s="57">
        <v>10500</v>
      </c>
    </row>
    <row r="939" spans="1:2" x14ac:dyDescent="0.3">
      <c r="A939" s="56">
        <v>2911</v>
      </c>
      <c r="B939" s="57">
        <v>20000</v>
      </c>
    </row>
    <row r="940" spans="1:2" x14ac:dyDescent="0.3">
      <c r="A940" s="56" t="s">
        <v>62</v>
      </c>
      <c r="B940" s="57">
        <v>20000</v>
      </c>
    </row>
    <row r="941" spans="1:2" x14ac:dyDescent="0.3">
      <c r="A941" s="56">
        <v>2971</v>
      </c>
      <c r="B941" s="57">
        <v>500</v>
      </c>
    </row>
    <row r="942" spans="1:2" x14ac:dyDescent="0.3">
      <c r="A942" s="56" t="s">
        <v>63</v>
      </c>
      <c r="B942" s="57">
        <v>500</v>
      </c>
    </row>
    <row r="943" spans="1:2" x14ac:dyDescent="0.3">
      <c r="A943" s="56">
        <v>3581</v>
      </c>
      <c r="B943" s="57">
        <v>0</v>
      </c>
    </row>
    <row r="944" spans="1:2" x14ac:dyDescent="0.3">
      <c r="A944" s="56" t="s">
        <v>64</v>
      </c>
      <c r="B944" s="57">
        <v>0</v>
      </c>
    </row>
    <row r="945" spans="1:2" x14ac:dyDescent="0.3">
      <c r="A945" s="56">
        <v>3721</v>
      </c>
      <c r="B945" s="57">
        <v>3000</v>
      </c>
    </row>
    <row r="946" spans="1:2" x14ac:dyDescent="0.3">
      <c r="A946" s="56" t="s">
        <v>65</v>
      </c>
      <c r="B946" s="57">
        <v>3000</v>
      </c>
    </row>
    <row r="947" spans="1:2" x14ac:dyDescent="0.3">
      <c r="A947" s="56">
        <v>3821</v>
      </c>
      <c r="B947" s="57">
        <v>177000</v>
      </c>
    </row>
    <row r="948" spans="1:2" x14ac:dyDescent="0.3">
      <c r="A948" s="56" t="s">
        <v>66</v>
      </c>
      <c r="B948" s="57">
        <v>177000</v>
      </c>
    </row>
    <row r="949" spans="1:2" x14ac:dyDescent="0.3">
      <c r="A949" s="56">
        <v>5191</v>
      </c>
      <c r="B949" s="57">
        <v>32000</v>
      </c>
    </row>
    <row r="950" spans="1:2" x14ac:dyDescent="0.3">
      <c r="A950" s="56" t="s">
        <v>68</v>
      </c>
      <c r="B950" s="57">
        <v>32000</v>
      </c>
    </row>
    <row r="951" spans="1:2" x14ac:dyDescent="0.3">
      <c r="A951" s="56">
        <v>5311</v>
      </c>
      <c r="B951" s="57">
        <v>227000</v>
      </c>
    </row>
    <row r="952" spans="1:2" x14ac:dyDescent="0.3">
      <c r="A952" s="56" t="s">
        <v>69</v>
      </c>
      <c r="B952" s="57">
        <v>227000</v>
      </c>
    </row>
    <row r="953" spans="1:2" x14ac:dyDescent="0.3">
      <c r="A953" s="56">
        <v>5321</v>
      </c>
      <c r="B953" s="57">
        <v>55000</v>
      </c>
    </row>
    <row r="954" spans="1:2" x14ac:dyDescent="0.3">
      <c r="A954" s="56" t="s">
        <v>70</v>
      </c>
      <c r="B954" s="57">
        <v>55000</v>
      </c>
    </row>
    <row r="955" spans="1:2" x14ac:dyDescent="0.3">
      <c r="A955" s="56">
        <v>5611</v>
      </c>
      <c r="B955" s="57">
        <v>13000</v>
      </c>
    </row>
    <row r="956" spans="1:2" x14ac:dyDescent="0.3">
      <c r="A956" s="56" t="s">
        <v>71</v>
      </c>
      <c r="B956" s="57">
        <v>13000</v>
      </c>
    </row>
    <row r="957" spans="1:2" x14ac:dyDescent="0.3">
      <c r="A957" s="56">
        <v>5621</v>
      </c>
      <c r="B957" s="57">
        <v>29000</v>
      </c>
    </row>
    <row r="958" spans="1:2" x14ac:dyDescent="0.3">
      <c r="A958" s="56" t="s">
        <v>72</v>
      </c>
      <c r="B958" s="57">
        <v>29000</v>
      </c>
    </row>
    <row r="959" spans="1:2" x14ac:dyDescent="0.3">
      <c r="A959" s="56">
        <v>5691</v>
      </c>
      <c r="B959" s="57">
        <v>1500000</v>
      </c>
    </row>
    <row r="960" spans="1:2" x14ac:dyDescent="0.3">
      <c r="A960" s="56" t="s">
        <v>73</v>
      </c>
      <c r="B960" s="57">
        <v>1500000</v>
      </c>
    </row>
    <row r="961" spans="1:2" x14ac:dyDescent="0.3">
      <c r="A961" s="56" t="s">
        <v>503</v>
      </c>
      <c r="B961" s="57">
        <v>4867274474.3699999</v>
      </c>
    </row>
  </sheetData>
  <pageMargins left="0.70866141732283472" right="0.70866141732283472" top="1.0629921259842521" bottom="0.74803149606299213" header="0.31496062992125984" footer="0.31496062992125984"/>
  <pageSetup paperSize="9" scale="96" fitToHeight="21" orientation="portrait" r:id="rId2"/>
  <headerFooter>
    <oddHeader>&amp;CMUNICIPIO DE TLAJOMULCO DE ZUÑIGA, JALISCO 
3ERA MODIFICACIÓN PRESUPUESTAL 2024
CLASIFICACIÓN DEL ESTADO DEL PRESUPUESTO</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F297-8885-47D1-8BB0-3FCB25FD1FAC}">
  <sheetPr>
    <pageSetUpPr fitToPage="1"/>
  </sheetPr>
  <dimension ref="A1:E300"/>
  <sheetViews>
    <sheetView zoomScaleNormal="100" workbookViewId="0">
      <selection activeCell="B8" sqref="B8"/>
    </sheetView>
  </sheetViews>
  <sheetFormatPr baseColWidth="10" defaultRowHeight="14.4" x14ac:dyDescent="0.3"/>
  <cols>
    <col min="1" max="1" width="11" bestFit="1" customWidth="1"/>
    <col min="2" max="2" width="81.33203125" customWidth="1"/>
    <col min="3" max="5" width="19.33203125" style="53" customWidth="1"/>
  </cols>
  <sheetData>
    <row r="1" spans="1:5" ht="16.2" customHeight="1" x14ac:dyDescent="0.3">
      <c r="A1" s="80" t="s">
        <v>546</v>
      </c>
      <c r="B1" s="81"/>
      <c r="C1" s="81"/>
      <c r="D1" s="81"/>
      <c r="E1" s="82"/>
    </row>
    <row r="2" spans="1:5" ht="16.2" customHeight="1" x14ac:dyDescent="0.3">
      <c r="A2" s="83" t="s">
        <v>547</v>
      </c>
      <c r="B2" s="84"/>
      <c r="C2" s="84"/>
      <c r="D2" s="84"/>
      <c r="E2" s="85"/>
    </row>
    <row r="3" spans="1:5" ht="14.4" customHeight="1" x14ac:dyDescent="0.3">
      <c r="A3" s="86" t="s">
        <v>548</v>
      </c>
      <c r="B3" s="86" t="s">
        <v>549</v>
      </c>
      <c r="C3" s="88" t="s">
        <v>550</v>
      </c>
      <c r="D3" s="88" t="s">
        <v>551</v>
      </c>
      <c r="E3" s="88" t="s">
        <v>552</v>
      </c>
    </row>
    <row r="4" spans="1:5" ht="15" customHeight="1" thickBot="1" x14ac:dyDescent="0.35">
      <c r="A4" s="87"/>
      <c r="B4" s="87"/>
      <c r="C4" s="89"/>
      <c r="D4" s="89"/>
      <c r="E4" s="89"/>
    </row>
    <row r="5" spans="1:5" ht="16.2" thickBot="1" x14ac:dyDescent="0.35">
      <c r="A5" s="26"/>
      <c r="B5" s="27" t="s">
        <v>553</v>
      </c>
      <c r="C5" s="28">
        <f>SUM(C6+C51+C57+C62+C192+C216+C239+C251+C281+C292)</f>
        <v>4726491999.999999</v>
      </c>
      <c r="D5" s="28">
        <f>SUM(D6+D51+D57+D62+D192+D216+D239+D251+D281+D292)</f>
        <v>140782474.37</v>
      </c>
      <c r="E5" s="28">
        <f>SUM(E6+E51+E57+E62+E192+E216+E239+E251+E281+E292)</f>
        <v>4867274474.3699989</v>
      </c>
    </row>
    <row r="6" spans="1:5" ht="16.2" thickBot="1" x14ac:dyDescent="0.35">
      <c r="A6" s="29">
        <v>1</v>
      </c>
      <c r="B6" s="27" t="s">
        <v>554</v>
      </c>
      <c r="C6" s="28">
        <f>SUM(C7+C16+C27+C28+C29+C30+C31+C50)</f>
        <v>1257037647.3</v>
      </c>
      <c r="D6" s="28">
        <f>SUM(D7+D16+D27+D28+D29+D30+D31+D50)</f>
        <v>25000000</v>
      </c>
      <c r="E6" s="28">
        <f>SUM(E7+E16+E27+E28+E29+E30+E31+E50)</f>
        <v>1282037647.3</v>
      </c>
    </row>
    <row r="7" spans="1:5" ht="16.2" thickBot="1" x14ac:dyDescent="0.35">
      <c r="A7" s="30">
        <v>1.1000000000000001</v>
      </c>
      <c r="B7" s="31" t="s">
        <v>555</v>
      </c>
      <c r="C7" s="32">
        <f>SUM(C8)</f>
        <v>5905612</v>
      </c>
      <c r="D7" s="32">
        <f>SUM(D8)</f>
        <v>5000000</v>
      </c>
      <c r="E7" s="33">
        <f>SUM(E8)</f>
        <v>10905612</v>
      </c>
    </row>
    <row r="8" spans="1:5" ht="16.2" thickBot="1" x14ac:dyDescent="0.35">
      <c r="A8" s="34" t="s">
        <v>556</v>
      </c>
      <c r="B8" s="35" t="s">
        <v>557</v>
      </c>
      <c r="C8" s="36">
        <f>SUM(C9:C15)</f>
        <v>5905612</v>
      </c>
      <c r="D8" s="36">
        <f>SUM(D9:D15)</f>
        <v>5000000</v>
      </c>
      <c r="E8" s="37">
        <f>SUM(E9:E15)</f>
        <v>10905612</v>
      </c>
    </row>
    <row r="9" spans="1:5" ht="15.6" thickBot="1" x14ac:dyDescent="0.35">
      <c r="A9" s="38" t="s">
        <v>558</v>
      </c>
      <c r="B9" s="39" t="s">
        <v>559</v>
      </c>
      <c r="C9" s="40">
        <v>5966</v>
      </c>
      <c r="D9" s="40"/>
      <c r="E9" s="41">
        <f>C9+D9</f>
        <v>5966</v>
      </c>
    </row>
    <row r="10" spans="1:5" ht="30.6" thickBot="1" x14ac:dyDescent="0.35">
      <c r="A10" s="38" t="s">
        <v>560</v>
      </c>
      <c r="B10" s="39" t="s">
        <v>561</v>
      </c>
      <c r="C10" s="40">
        <v>5804045</v>
      </c>
      <c r="D10" s="40">
        <v>5000000</v>
      </c>
      <c r="E10" s="41">
        <f t="shared" ref="E10:E15" si="0">C10+D10</f>
        <v>10804045</v>
      </c>
    </row>
    <row r="11" spans="1:5" ht="15.6" thickBot="1" x14ac:dyDescent="0.35">
      <c r="A11" s="38" t="s">
        <v>562</v>
      </c>
      <c r="B11" s="39" t="s">
        <v>563</v>
      </c>
      <c r="C11" s="40">
        <v>0</v>
      </c>
      <c r="D11" s="40"/>
      <c r="E11" s="41">
        <f t="shared" si="0"/>
        <v>0</v>
      </c>
    </row>
    <row r="12" spans="1:5" ht="15.6" thickBot="1" x14ac:dyDescent="0.35">
      <c r="A12" s="38" t="s">
        <v>564</v>
      </c>
      <c r="B12" s="39" t="s">
        <v>565</v>
      </c>
      <c r="C12" s="40">
        <v>95601</v>
      </c>
      <c r="D12" s="40"/>
      <c r="E12" s="41">
        <f t="shared" si="0"/>
        <v>95601</v>
      </c>
    </row>
    <row r="13" spans="1:5" ht="15.6" thickBot="1" x14ac:dyDescent="0.35">
      <c r="A13" s="38" t="s">
        <v>566</v>
      </c>
      <c r="B13" s="39" t="s">
        <v>567</v>
      </c>
      <c r="C13" s="40">
        <v>0</v>
      </c>
      <c r="D13" s="40"/>
      <c r="E13" s="41">
        <f t="shared" si="0"/>
        <v>0</v>
      </c>
    </row>
    <row r="14" spans="1:5" ht="15.6" thickBot="1" x14ac:dyDescent="0.35">
      <c r="A14" s="38" t="s">
        <v>568</v>
      </c>
      <c r="B14" s="39" t="s">
        <v>569</v>
      </c>
      <c r="C14" s="40">
        <v>0</v>
      </c>
      <c r="D14" s="40"/>
      <c r="E14" s="41">
        <f t="shared" si="0"/>
        <v>0</v>
      </c>
    </row>
    <row r="15" spans="1:5" ht="15.6" thickBot="1" x14ac:dyDescent="0.35">
      <c r="A15" s="38" t="s">
        <v>570</v>
      </c>
      <c r="B15" s="39" t="s">
        <v>571</v>
      </c>
      <c r="C15" s="40">
        <v>0</v>
      </c>
      <c r="D15" s="40"/>
      <c r="E15" s="41">
        <f t="shared" si="0"/>
        <v>0</v>
      </c>
    </row>
    <row r="16" spans="1:5" ht="16.2" thickBot="1" x14ac:dyDescent="0.35">
      <c r="A16" s="30">
        <v>1.2</v>
      </c>
      <c r="B16" s="42" t="s">
        <v>572</v>
      </c>
      <c r="C16" s="32">
        <f>SUM(C17,C20,C23)</f>
        <v>1145804427.3</v>
      </c>
      <c r="D16" s="32">
        <f>SUM(D17,D20,D23)</f>
        <v>20000000</v>
      </c>
      <c r="E16" s="33">
        <f>SUM(E17,E20,E23)</f>
        <v>1165804427.3</v>
      </c>
    </row>
    <row r="17" spans="1:5" ht="16.2" thickBot="1" x14ac:dyDescent="0.35">
      <c r="A17" s="34" t="s">
        <v>573</v>
      </c>
      <c r="B17" s="35" t="s">
        <v>574</v>
      </c>
      <c r="C17" s="36">
        <f>SUM(C18:C19)</f>
        <v>674491778.29999995</v>
      </c>
      <c r="D17" s="36">
        <f>SUM(D18:D19)</f>
        <v>20000000</v>
      </c>
      <c r="E17" s="37">
        <f>SUM(E18:E19)</f>
        <v>694491778.29999995</v>
      </c>
    </row>
    <row r="18" spans="1:5" ht="15.6" thickBot="1" x14ac:dyDescent="0.35">
      <c r="A18" s="38" t="s">
        <v>575</v>
      </c>
      <c r="B18" s="39" t="s">
        <v>576</v>
      </c>
      <c r="C18" s="40">
        <v>111740111</v>
      </c>
      <c r="D18" s="40">
        <v>5000000</v>
      </c>
      <c r="E18" s="41">
        <f t="shared" ref="E18:E19" si="1">C18+D18</f>
        <v>116740111</v>
      </c>
    </row>
    <row r="19" spans="1:5" ht="15.6" thickBot="1" x14ac:dyDescent="0.35">
      <c r="A19" s="38" t="s">
        <v>577</v>
      </c>
      <c r="B19" s="39" t="s">
        <v>578</v>
      </c>
      <c r="C19" s="40">
        <v>562751667.29999995</v>
      </c>
      <c r="D19" s="40">
        <v>15000000</v>
      </c>
      <c r="E19" s="41">
        <f t="shared" si="1"/>
        <v>577751667.29999995</v>
      </c>
    </row>
    <row r="20" spans="1:5" ht="16.2" thickBot="1" x14ac:dyDescent="0.35">
      <c r="A20" s="34" t="s">
        <v>579</v>
      </c>
      <c r="B20" s="35" t="s">
        <v>580</v>
      </c>
      <c r="C20" s="36">
        <f>SUM(C21:C22)</f>
        <v>359908276</v>
      </c>
      <c r="D20" s="36">
        <f>SUM(D21:D22)</f>
        <v>0</v>
      </c>
      <c r="E20" s="37">
        <f>SUM(E21:E22)</f>
        <v>359908276</v>
      </c>
    </row>
    <row r="21" spans="1:5" ht="15.6" thickBot="1" x14ac:dyDescent="0.35">
      <c r="A21" s="38" t="s">
        <v>581</v>
      </c>
      <c r="B21" s="39" t="s">
        <v>582</v>
      </c>
      <c r="C21" s="40">
        <v>351756697</v>
      </c>
      <c r="D21" s="40"/>
      <c r="E21" s="41">
        <f t="shared" ref="E21:E22" si="2">C21+D21</f>
        <v>351756697</v>
      </c>
    </row>
    <row r="22" spans="1:5" ht="15.6" thickBot="1" x14ac:dyDescent="0.35">
      <c r="A22" s="38" t="s">
        <v>583</v>
      </c>
      <c r="B22" s="39" t="s">
        <v>584</v>
      </c>
      <c r="C22" s="40">
        <v>8151579</v>
      </c>
      <c r="D22" s="40"/>
      <c r="E22" s="41">
        <f t="shared" si="2"/>
        <v>8151579</v>
      </c>
    </row>
    <row r="23" spans="1:5" ht="16.2" thickBot="1" x14ac:dyDescent="0.35">
      <c r="A23" s="34" t="s">
        <v>585</v>
      </c>
      <c r="B23" s="35" t="s">
        <v>586</v>
      </c>
      <c r="C23" s="36">
        <f>SUM(C24:C26)</f>
        <v>111404373</v>
      </c>
      <c r="D23" s="36">
        <f>SUM(D24:D26)</f>
        <v>0</v>
      </c>
      <c r="E23" s="37">
        <f>SUM(E24:E26)</f>
        <v>111404373</v>
      </c>
    </row>
    <row r="24" spans="1:5" ht="15.6" thickBot="1" x14ac:dyDescent="0.35">
      <c r="A24" s="38" t="s">
        <v>587</v>
      </c>
      <c r="B24" s="39" t="s">
        <v>588</v>
      </c>
      <c r="C24" s="40">
        <v>107116022</v>
      </c>
      <c r="D24" s="40"/>
      <c r="E24" s="41">
        <f t="shared" ref="E24:E26" si="3">C24+D24</f>
        <v>107116022</v>
      </c>
    </row>
    <row r="25" spans="1:5" ht="15.6" thickBot="1" x14ac:dyDescent="0.35">
      <c r="A25" s="38" t="s">
        <v>589</v>
      </c>
      <c r="B25" s="39" t="s">
        <v>590</v>
      </c>
      <c r="C25" s="40">
        <v>1692029</v>
      </c>
      <c r="D25" s="40"/>
      <c r="E25" s="41">
        <f t="shared" si="3"/>
        <v>1692029</v>
      </c>
    </row>
    <row r="26" spans="1:5" ht="15.6" thickBot="1" x14ac:dyDescent="0.35">
      <c r="A26" s="38" t="s">
        <v>591</v>
      </c>
      <c r="B26" s="39" t="s">
        <v>592</v>
      </c>
      <c r="C26" s="40">
        <v>2596322</v>
      </c>
      <c r="D26" s="40"/>
      <c r="E26" s="41">
        <f t="shared" si="3"/>
        <v>2596322</v>
      </c>
    </row>
    <row r="27" spans="1:5" ht="31.8" thickBot="1" x14ac:dyDescent="0.35">
      <c r="A27" s="30">
        <v>1.3</v>
      </c>
      <c r="B27" s="42" t="s">
        <v>593</v>
      </c>
      <c r="C27" s="32">
        <v>0</v>
      </c>
      <c r="D27" s="32">
        <v>0</v>
      </c>
      <c r="E27" s="33">
        <v>0</v>
      </c>
    </row>
    <row r="28" spans="1:5" ht="16.2" thickBot="1" x14ac:dyDescent="0.35">
      <c r="A28" s="30">
        <v>1.4</v>
      </c>
      <c r="B28" s="42" t="s">
        <v>594</v>
      </c>
      <c r="C28" s="32">
        <v>0</v>
      </c>
      <c r="D28" s="32">
        <v>0</v>
      </c>
      <c r="E28" s="33">
        <v>0</v>
      </c>
    </row>
    <row r="29" spans="1:5" ht="16.2" thickBot="1" x14ac:dyDescent="0.35">
      <c r="A29" s="30">
        <v>1.5</v>
      </c>
      <c r="B29" s="42" t="s">
        <v>595</v>
      </c>
      <c r="C29" s="32">
        <v>0</v>
      </c>
      <c r="D29" s="32">
        <v>0</v>
      </c>
      <c r="E29" s="33">
        <v>0</v>
      </c>
    </row>
    <row r="30" spans="1:5" ht="16.2" thickBot="1" x14ac:dyDescent="0.35">
      <c r="A30" s="30">
        <v>1.6</v>
      </c>
      <c r="B30" s="42" t="s">
        <v>596</v>
      </c>
      <c r="C30" s="32">
        <v>0</v>
      </c>
      <c r="D30" s="32">
        <v>0</v>
      </c>
      <c r="E30" s="33">
        <v>0</v>
      </c>
    </row>
    <row r="31" spans="1:5" ht="16.2" thickBot="1" x14ac:dyDescent="0.35">
      <c r="A31" s="30">
        <v>1.7</v>
      </c>
      <c r="B31" s="42" t="s">
        <v>597</v>
      </c>
      <c r="C31" s="32">
        <f>SUM(C32+C34+C36+C38+C42+C44)</f>
        <v>105327608</v>
      </c>
      <c r="D31" s="32">
        <f>SUM(D32+D34+D36+D38+D42+D44)</f>
        <v>0</v>
      </c>
      <c r="E31" s="33">
        <f>SUM(E32+E34+E36+E38+E42+E44)</f>
        <v>105327608</v>
      </c>
    </row>
    <row r="32" spans="1:5" ht="16.2" thickBot="1" x14ac:dyDescent="0.35">
      <c r="A32" s="34" t="s">
        <v>220</v>
      </c>
      <c r="B32" s="35" t="s">
        <v>598</v>
      </c>
      <c r="C32" s="36">
        <f>SUM(C33)</f>
        <v>27163891</v>
      </c>
      <c r="D32" s="36">
        <f>SUM(D33)</f>
        <v>0</v>
      </c>
      <c r="E32" s="37">
        <f>SUM(E33)</f>
        <v>27163891</v>
      </c>
    </row>
    <row r="33" spans="1:5" ht="15.6" thickBot="1" x14ac:dyDescent="0.35">
      <c r="A33" s="38" t="s">
        <v>599</v>
      </c>
      <c r="B33" s="39" t="s">
        <v>600</v>
      </c>
      <c r="C33" s="40">
        <v>27163891</v>
      </c>
      <c r="D33" s="40"/>
      <c r="E33" s="41">
        <f>C33+D33</f>
        <v>27163891</v>
      </c>
    </row>
    <row r="34" spans="1:5" ht="16.2" thickBot="1" x14ac:dyDescent="0.35">
      <c r="A34" s="34" t="s">
        <v>123</v>
      </c>
      <c r="B34" s="35" t="s">
        <v>601</v>
      </c>
      <c r="C34" s="36">
        <f>SUM(C35)</f>
        <v>58159352</v>
      </c>
      <c r="D34" s="36">
        <f>SUM(D35)</f>
        <v>0</v>
      </c>
      <c r="E34" s="37">
        <f>SUM(E35)</f>
        <v>58159352</v>
      </c>
    </row>
    <row r="35" spans="1:5" ht="15.6" thickBot="1" x14ac:dyDescent="0.35">
      <c r="A35" s="38" t="s">
        <v>602</v>
      </c>
      <c r="B35" s="39" t="s">
        <v>603</v>
      </c>
      <c r="C35" s="40">
        <v>58159352</v>
      </c>
      <c r="D35" s="40"/>
      <c r="E35" s="41">
        <f>C35+D35</f>
        <v>58159352</v>
      </c>
    </row>
    <row r="36" spans="1:5" ht="16.2" thickBot="1" x14ac:dyDescent="0.35">
      <c r="A36" s="34" t="s">
        <v>604</v>
      </c>
      <c r="B36" s="35" t="s">
        <v>605</v>
      </c>
      <c r="C36" s="36">
        <f>SUM(C37)</f>
        <v>1526</v>
      </c>
      <c r="D36" s="36">
        <f>SUM(D37)</f>
        <v>0</v>
      </c>
      <c r="E36" s="37">
        <f>SUM(E37)</f>
        <v>1526</v>
      </c>
    </row>
    <row r="37" spans="1:5" ht="15.6" thickBot="1" x14ac:dyDescent="0.35">
      <c r="A37" s="38" t="s">
        <v>606</v>
      </c>
      <c r="B37" s="39" t="s">
        <v>607</v>
      </c>
      <c r="C37" s="40">
        <v>1526</v>
      </c>
      <c r="D37" s="40"/>
      <c r="E37" s="41">
        <f>C37+D37</f>
        <v>1526</v>
      </c>
    </row>
    <row r="38" spans="1:5" ht="16.2" thickBot="1" x14ac:dyDescent="0.35">
      <c r="A38" s="34" t="s">
        <v>608</v>
      </c>
      <c r="B38" s="35" t="s">
        <v>609</v>
      </c>
      <c r="C38" s="36">
        <f>SUM(C39:C41)</f>
        <v>15642159</v>
      </c>
      <c r="D38" s="36">
        <f>SUM(D39:D41)</f>
        <v>0</v>
      </c>
      <c r="E38" s="37">
        <f>SUM(E39:E41)</f>
        <v>15642159</v>
      </c>
    </row>
    <row r="39" spans="1:5" ht="15.6" thickBot="1" x14ac:dyDescent="0.35">
      <c r="A39" s="38" t="s">
        <v>610</v>
      </c>
      <c r="B39" s="39" t="s">
        <v>611</v>
      </c>
      <c r="C39" s="40">
        <v>15642159</v>
      </c>
      <c r="D39" s="40"/>
      <c r="E39" s="41">
        <f t="shared" ref="E39:E41" si="4">C39+D39</f>
        <v>15642159</v>
      </c>
    </row>
    <row r="40" spans="1:5" ht="15.6" thickBot="1" x14ac:dyDescent="0.35">
      <c r="A40" s="38" t="s">
        <v>612</v>
      </c>
      <c r="B40" s="39" t="s">
        <v>613</v>
      </c>
      <c r="C40" s="40">
        <v>0</v>
      </c>
      <c r="D40" s="40"/>
      <c r="E40" s="41">
        <f t="shared" si="4"/>
        <v>0</v>
      </c>
    </row>
    <row r="41" spans="1:5" ht="15.6" thickBot="1" x14ac:dyDescent="0.35">
      <c r="A41" s="38" t="s">
        <v>614</v>
      </c>
      <c r="B41" s="39" t="s">
        <v>615</v>
      </c>
      <c r="C41" s="40">
        <v>0</v>
      </c>
      <c r="D41" s="40"/>
      <c r="E41" s="41">
        <f t="shared" si="4"/>
        <v>0</v>
      </c>
    </row>
    <row r="42" spans="1:5" ht="16.2" thickBot="1" x14ac:dyDescent="0.35">
      <c r="A42" s="34" t="s">
        <v>616</v>
      </c>
      <c r="B42" s="35" t="s">
        <v>617</v>
      </c>
      <c r="C42" s="36">
        <f>SUM(C43)</f>
        <v>4360680</v>
      </c>
      <c r="D42" s="36">
        <f>SUM(D43)</f>
        <v>0</v>
      </c>
      <c r="E42" s="37">
        <f>SUM(E43)</f>
        <v>4360680</v>
      </c>
    </row>
    <row r="43" spans="1:5" ht="15.6" thickBot="1" x14ac:dyDescent="0.35">
      <c r="A43" s="38" t="s">
        <v>618</v>
      </c>
      <c r="B43" s="39" t="s">
        <v>617</v>
      </c>
      <c r="C43" s="40">
        <v>4360680</v>
      </c>
      <c r="D43" s="40"/>
      <c r="E43" s="41">
        <f>C43+D43</f>
        <v>4360680</v>
      </c>
    </row>
    <row r="44" spans="1:5" ht="16.2" thickBot="1" x14ac:dyDescent="0.35">
      <c r="A44" s="34" t="s">
        <v>619</v>
      </c>
      <c r="B44" s="35" t="s">
        <v>620</v>
      </c>
      <c r="C44" s="36">
        <f>SUM(C45)</f>
        <v>0</v>
      </c>
      <c r="D44" s="36">
        <f>SUM(D45)</f>
        <v>0</v>
      </c>
      <c r="E44" s="37">
        <f>SUM(E45)</f>
        <v>0</v>
      </c>
    </row>
    <row r="45" spans="1:5" ht="15.6" thickBot="1" x14ac:dyDescent="0.35">
      <c r="A45" s="38" t="s">
        <v>621</v>
      </c>
      <c r="B45" s="39" t="s">
        <v>622</v>
      </c>
      <c r="C45" s="40">
        <v>0</v>
      </c>
      <c r="D45" s="40"/>
      <c r="E45" s="41">
        <f>C45+D45</f>
        <v>0</v>
      </c>
    </row>
    <row r="46" spans="1:5" ht="16.2" thickBot="1" x14ac:dyDescent="0.35">
      <c r="A46" s="30">
        <v>1.8</v>
      </c>
      <c r="B46" s="42" t="s">
        <v>623</v>
      </c>
      <c r="C46" s="32">
        <f>SUM(C47)</f>
        <v>0</v>
      </c>
      <c r="D46" s="32">
        <f>SUM(D47)</f>
        <v>0</v>
      </c>
      <c r="E46" s="33">
        <f>SUM(E47)</f>
        <v>0</v>
      </c>
    </row>
    <row r="47" spans="1:5" ht="16.2" thickBot="1" x14ac:dyDescent="0.35">
      <c r="A47" s="30" t="s">
        <v>624</v>
      </c>
      <c r="B47" s="42" t="s">
        <v>625</v>
      </c>
      <c r="C47" s="32">
        <f>SUM(C48:C49)</f>
        <v>0</v>
      </c>
      <c r="D47" s="32">
        <f>SUM(D48:D49)</f>
        <v>0</v>
      </c>
      <c r="E47" s="33">
        <f>SUM(E48:E49)</f>
        <v>0</v>
      </c>
    </row>
    <row r="48" spans="1:5" ht="15.6" thickBot="1" x14ac:dyDescent="0.35">
      <c r="A48" s="38" t="s">
        <v>626</v>
      </c>
      <c r="B48" s="39" t="s">
        <v>625</v>
      </c>
      <c r="C48" s="40">
        <v>0</v>
      </c>
      <c r="D48" s="40"/>
      <c r="E48" s="41">
        <f t="shared" ref="E48:E49" si="5">C48+D48</f>
        <v>0</v>
      </c>
    </row>
    <row r="49" spans="1:5" ht="15.6" thickBot="1" x14ac:dyDescent="0.35">
      <c r="A49" s="38" t="s">
        <v>627</v>
      </c>
      <c r="B49" s="39" t="s">
        <v>628</v>
      </c>
      <c r="C49" s="40">
        <v>0</v>
      </c>
      <c r="D49" s="40"/>
      <c r="E49" s="41">
        <f t="shared" si="5"/>
        <v>0</v>
      </c>
    </row>
    <row r="50" spans="1:5" ht="47.4" thickBot="1" x14ac:dyDescent="0.35">
      <c r="A50" s="30">
        <v>1.9</v>
      </c>
      <c r="B50" s="42" t="s">
        <v>629</v>
      </c>
      <c r="C50" s="32">
        <v>0</v>
      </c>
      <c r="D50" s="32">
        <v>0</v>
      </c>
      <c r="E50" s="33">
        <v>0</v>
      </c>
    </row>
    <row r="51" spans="1:5" ht="16.2" thickBot="1" x14ac:dyDescent="0.35">
      <c r="A51" s="43">
        <v>2</v>
      </c>
      <c r="B51" s="44" t="s">
        <v>630</v>
      </c>
      <c r="C51" s="45">
        <f>SUM(C52+C53+C54+C55+C56)</f>
        <v>0</v>
      </c>
      <c r="D51" s="45">
        <f>SUM(D52+D53+D54+D55+D56)</f>
        <v>0</v>
      </c>
      <c r="E51" s="46">
        <f>SUM(E52+E53+E54+E55+E56)</f>
        <v>0</v>
      </c>
    </row>
    <row r="52" spans="1:5" ht="16.2" thickBot="1" x14ac:dyDescent="0.35">
      <c r="A52" s="30">
        <v>2.1</v>
      </c>
      <c r="B52" s="42" t="s">
        <v>631</v>
      </c>
      <c r="C52" s="32">
        <v>0</v>
      </c>
      <c r="D52" s="32">
        <v>0</v>
      </c>
      <c r="E52" s="33">
        <v>0</v>
      </c>
    </row>
    <row r="53" spans="1:5" ht="16.2" thickBot="1" x14ac:dyDescent="0.35">
      <c r="A53" s="30">
        <v>2.2000000000000002</v>
      </c>
      <c r="B53" s="42" t="s">
        <v>632</v>
      </c>
      <c r="C53" s="32">
        <v>0</v>
      </c>
      <c r="D53" s="32">
        <v>0</v>
      </c>
      <c r="E53" s="33">
        <v>0</v>
      </c>
    </row>
    <row r="54" spans="1:5" ht="16.2" thickBot="1" x14ac:dyDescent="0.35">
      <c r="A54" s="30">
        <v>2.2999999999999998</v>
      </c>
      <c r="B54" s="42" t="s">
        <v>633</v>
      </c>
      <c r="C54" s="32">
        <v>0</v>
      </c>
      <c r="D54" s="32">
        <v>0</v>
      </c>
      <c r="E54" s="33">
        <v>0</v>
      </c>
    </row>
    <row r="55" spans="1:5" ht="16.2" thickBot="1" x14ac:dyDescent="0.35">
      <c r="A55" s="30">
        <v>2.4</v>
      </c>
      <c r="B55" s="42" t="s">
        <v>634</v>
      </c>
      <c r="C55" s="32">
        <v>0</v>
      </c>
      <c r="D55" s="32">
        <v>0</v>
      </c>
      <c r="E55" s="33">
        <v>0</v>
      </c>
    </row>
    <row r="56" spans="1:5" ht="16.2" thickBot="1" x14ac:dyDescent="0.35">
      <c r="A56" s="30">
        <v>2.5</v>
      </c>
      <c r="B56" s="42" t="s">
        <v>635</v>
      </c>
      <c r="C56" s="32">
        <v>0</v>
      </c>
      <c r="D56" s="32">
        <v>0</v>
      </c>
      <c r="E56" s="33">
        <v>0</v>
      </c>
    </row>
    <row r="57" spans="1:5" ht="16.2" thickBot="1" x14ac:dyDescent="0.35">
      <c r="A57" s="43">
        <v>3</v>
      </c>
      <c r="B57" s="44" t="s">
        <v>636</v>
      </c>
      <c r="C57" s="45">
        <f>SUM(C58+C61)</f>
        <v>6997427.8099999996</v>
      </c>
      <c r="D57" s="45">
        <f>SUM(D58+D61)</f>
        <v>0</v>
      </c>
      <c r="E57" s="46">
        <f>SUM(E58+E61)</f>
        <v>6997427.8099999996</v>
      </c>
    </row>
    <row r="58" spans="1:5" ht="16.2" thickBot="1" x14ac:dyDescent="0.35">
      <c r="A58" s="30">
        <v>3.1</v>
      </c>
      <c r="B58" s="42" t="s">
        <v>637</v>
      </c>
      <c r="C58" s="32">
        <f t="shared" ref="C58:E59" si="6">SUM(C59)</f>
        <v>6997427.8099999996</v>
      </c>
      <c r="D58" s="32">
        <f t="shared" si="6"/>
        <v>0</v>
      </c>
      <c r="E58" s="33">
        <f t="shared" si="6"/>
        <v>6997427.8099999996</v>
      </c>
    </row>
    <row r="59" spans="1:5" ht="16.2" thickBot="1" x14ac:dyDescent="0.35">
      <c r="A59" s="34" t="s">
        <v>377</v>
      </c>
      <c r="B59" s="35" t="s">
        <v>638</v>
      </c>
      <c r="C59" s="36">
        <f t="shared" si="6"/>
        <v>6997427.8099999996</v>
      </c>
      <c r="D59" s="36">
        <f t="shared" si="6"/>
        <v>0</v>
      </c>
      <c r="E59" s="37">
        <f t="shared" si="6"/>
        <v>6997427.8099999996</v>
      </c>
    </row>
    <row r="60" spans="1:5" ht="15.6" thickBot="1" x14ac:dyDescent="0.35">
      <c r="A60" s="38" t="s">
        <v>639</v>
      </c>
      <c r="B60" s="39" t="s">
        <v>640</v>
      </c>
      <c r="C60" s="40">
        <v>6997427.8099999996</v>
      </c>
      <c r="D60" s="40"/>
      <c r="E60" s="41">
        <f>C60+D60</f>
        <v>6997427.8099999996</v>
      </c>
    </row>
    <row r="61" spans="1:5" ht="47.4" thickBot="1" x14ac:dyDescent="0.35">
      <c r="A61" s="30">
        <v>3.9</v>
      </c>
      <c r="B61" s="42" t="s">
        <v>641</v>
      </c>
      <c r="C61" s="32">
        <v>0</v>
      </c>
      <c r="D61" s="32">
        <v>0</v>
      </c>
      <c r="E61" s="33">
        <v>0</v>
      </c>
    </row>
    <row r="62" spans="1:5" ht="16.2" thickBot="1" x14ac:dyDescent="0.35">
      <c r="A62" s="43">
        <v>4</v>
      </c>
      <c r="B62" s="44" t="s">
        <v>642</v>
      </c>
      <c r="C62" s="45">
        <f>SUM(C63+C83+C167+C174+C189)</f>
        <v>980328465</v>
      </c>
      <c r="D62" s="45">
        <f>SUM(D63+D83+D167+D174+D189)</f>
        <v>115782474.37</v>
      </c>
      <c r="E62" s="46">
        <f>SUM(E63+E83+E167+E174+E189)</f>
        <v>1096110939.3699999</v>
      </c>
    </row>
    <row r="63" spans="1:5" ht="31.8" thickBot="1" x14ac:dyDescent="0.35">
      <c r="A63" s="30">
        <v>4.0999999999999996</v>
      </c>
      <c r="B63" s="42" t="s">
        <v>643</v>
      </c>
      <c r="C63" s="32">
        <f>SUM(C64+C70+C72+C77)</f>
        <v>28230740</v>
      </c>
      <c r="D63" s="32">
        <f>SUM(D64+D70+D72+D77)</f>
        <v>0</v>
      </c>
      <c r="E63" s="33">
        <f>SUM(E64+E70+E72+E77)</f>
        <v>28230740</v>
      </c>
    </row>
    <row r="64" spans="1:5" ht="16.2" thickBot="1" x14ac:dyDescent="0.35">
      <c r="A64" s="34" t="s">
        <v>644</v>
      </c>
      <c r="B64" s="35" t="s">
        <v>645</v>
      </c>
      <c r="C64" s="36">
        <f>SUM(C65:C69)</f>
        <v>23364964</v>
      </c>
      <c r="D64" s="36">
        <f>SUM(D65:D69)</f>
        <v>0</v>
      </c>
      <c r="E64" s="37">
        <f>SUM(E65:E69)</f>
        <v>23364964</v>
      </c>
    </row>
    <row r="65" spans="1:5" ht="15.6" thickBot="1" x14ac:dyDescent="0.35">
      <c r="A65" s="38" t="s">
        <v>646</v>
      </c>
      <c r="B65" s="39" t="s">
        <v>647</v>
      </c>
      <c r="C65" s="40">
        <v>196799</v>
      </c>
      <c r="D65" s="40"/>
      <c r="E65" s="41">
        <f t="shared" ref="E65:E69" si="7">C65+D65</f>
        <v>196799</v>
      </c>
    </row>
    <row r="66" spans="1:5" ht="15.6" thickBot="1" x14ac:dyDescent="0.35">
      <c r="A66" s="38" t="s">
        <v>648</v>
      </c>
      <c r="B66" s="39" t="s">
        <v>649</v>
      </c>
      <c r="C66" s="40">
        <v>5341767</v>
      </c>
      <c r="D66" s="40"/>
      <c r="E66" s="41">
        <f t="shared" si="7"/>
        <v>5341767</v>
      </c>
    </row>
    <row r="67" spans="1:5" ht="15.6" thickBot="1" x14ac:dyDescent="0.35">
      <c r="A67" s="38" t="s">
        <v>650</v>
      </c>
      <c r="B67" s="39" t="s">
        <v>651</v>
      </c>
      <c r="C67" s="40">
        <v>17582176</v>
      </c>
      <c r="D67" s="40"/>
      <c r="E67" s="41">
        <f t="shared" si="7"/>
        <v>17582176</v>
      </c>
    </row>
    <row r="68" spans="1:5" ht="15.6" thickBot="1" x14ac:dyDescent="0.35">
      <c r="A68" s="38" t="s">
        <v>652</v>
      </c>
      <c r="B68" s="39" t="s">
        <v>653</v>
      </c>
      <c r="C68" s="40">
        <v>171433</v>
      </c>
      <c r="D68" s="40"/>
      <c r="E68" s="41">
        <f t="shared" si="7"/>
        <v>171433</v>
      </c>
    </row>
    <row r="69" spans="1:5" ht="15.6" thickBot="1" x14ac:dyDescent="0.35">
      <c r="A69" s="38" t="s">
        <v>654</v>
      </c>
      <c r="B69" s="39" t="s">
        <v>655</v>
      </c>
      <c r="C69" s="40">
        <v>72789</v>
      </c>
      <c r="D69" s="40"/>
      <c r="E69" s="41">
        <f t="shared" si="7"/>
        <v>72789</v>
      </c>
    </row>
    <row r="70" spans="1:5" ht="16.2" thickBot="1" x14ac:dyDescent="0.35">
      <c r="A70" s="34" t="s">
        <v>656</v>
      </c>
      <c r="B70" s="35" t="s">
        <v>657</v>
      </c>
      <c r="C70" s="36">
        <f>SUM(C71)</f>
        <v>1562025</v>
      </c>
      <c r="D70" s="36">
        <f>SUM(D71)</f>
        <v>0</v>
      </c>
      <c r="E70" s="37">
        <f>SUM(E71)</f>
        <v>1562025</v>
      </c>
    </row>
    <row r="71" spans="1:5" ht="15.6" thickBot="1" x14ac:dyDescent="0.35">
      <c r="A71" s="38" t="s">
        <v>658</v>
      </c>
      <c r="B71" s="39" t="s">
        <v>659</v>
      </c>
      <c r="C71" s="40">
        <v>1562025</v>
      </c>
      <c r="D71" s="40"/>
      <c r="E71" s="41">
        <f>C71+D71</f>
        <v>1562025</v>
      </c>
    </row>
    <row r="72" spans="1:5" ht="16.2" thickBot="1" x14ac:dyDescent="0.35">
      <c r="A72" s="34" t="s">
        <v>660</v>
      </c>
      <c r="B72" s="35" t="s">
        <v>661</v>
      </c>
      <c r="C72" s="36">
        <f>SUM(C73:C76)</f>
        <v>2720237</v>
      </c>
      <c r="D72" s="36">
        <f>SUM(D73:D76)</f>
        <v>0</v>
      </c>
      <c r="E72" s="37">
        <f>SUM(E73:E76)</f>
        <v>2720237</v>
      </c>
    </row>
    <row r="73" spans="1:5" ht="15.6" thickBot="1" x14ac:dyDescent="0.35">
      <c r="A73" s="38" t="s">
        <v>662</v>
      </c>
      <c r="B73" s="39" t="s">
        <v>663</v>
      </c>
      <c r="C73" s="40">
        <v>446045</v>
      </c>
      <c r="D73" s="40"/>
      <c r="E73" s="41">
        <f t="shared" ref="E73:E76" si="8">C73+D73</f>
        <v>446045</v>
      </c>
    </row>
    <row r="74" spans="1:5" ht="15.6" thickBot="1" x14ac:dyDescent="0.35">
      <c r="A74" s="38" t="s">
        <v>664</v>
      </c>
      <c r="B74" s="47" t="s">
        <v>665</v>
      </c>
      <c r="C74" s="40">
        <v>2256400</v>
      </c>
      <c r="D74" s="40"/>
      <c r="E74" s="41">
        <f t="shared" si="8"/>
        <v>2256400</v>
      </c>
    </row>
    <row r="75" spans="1:5" ht="15.6" thickBot="1" x14ac:dyDescent="0.35">
      <c r="A75" s="38" t="s">
        <v>666</v>
      </c>
      <c r="B75" s="39" t="s">
        <v>667</v>
      </c>
      <c r="C75" s="40">
        <v>0</v>
      </c>
      <c r="D75" s="40"/>
      <c r="E75" s="41">
        <f t="shared" si="8"/>
        <v>0</v>
      </c>
    </row>
    <row r="76" spans="1:5" ht="15.6" thickBot="1" x14ac:dyDescent="0.35">
      <c r="A76" s="38" t="s">
        <v>668</v>
      </c>
      <c r="B76" s="39" t="s">
        <v>669</v>
      </c>
      <c r="C76" s="40">
        <v>17792</v>
      </c>
      <c r="D76" s="40"/>
      <c r="E76" s="41">
        <f t="shared" si="8"/>
        <v>17792</v>
      </c>
    </row>
    <row r="77" spans="1:5" ht="31.8" thickBot="1" x14ac:dyDescent="0.35">
      <c r="A77" s="34" t="s">
        <v>670</v>
      </c>
      <c r="B77" s="35" t="s">
        <v>671</v>
      </c>
      <c r="C77" s="36">
        <f>SUM(C78:C82)</f>
        <v>583514</v>
      </c>
      <c r="D77" s="36">
        <f>SUM(D78:D82)</f>
        <v>0</v>
      </c>
      <c r="E77" s="37">
        <f>SUM(E78:E82)</f>
        <v>583514</v>
      </c>
    </row>
    <row r="78" spans="1:5" ht="15.6" thickBot="1" x14ac:dyDescent="0.35">
      <c r="A78" s="38" t="s">
        <v>672</v>
      </c>
      <c r="B78" s="39" t="s">
        <v>673</v>
      </c>
      <c r="C78" s="40">
        <v>583514</v>
      </c>
      <c r="D78" s="40"/>
      <c r="E78" s="41">
        <f t="shared" ref="E78:E82" si="9">C78+D78</f>
        <v>583514</v>
      </c>
    </row>
    <row r="79" spans="1:5" ht="15.6" thickBot="1" x14ac:dyDescent="0.35">
      <c r="A79" s="38" t="s">
        <v>674</v>
      </c>
      <c r="B79" s="39" t="s">
        <v>675</v>
      </c>
      <c r="C79" s="40">
        <v>0</v>
      </c>
      <c r="D79" s="40"/>
      <c r="E79" s="41">
        <f t="shared" si="9"/>
        <v>0</v>
      </c>
    </row>
    <row r="80" spans="1:5" ht="15.6" thickBot="1" x14ac:dyDescent="0.35">
      <c r="A80" s="38" t="s">
        <v>676</v>
      </c>
      <c r="B80" s="39" t="s">
        <v>677</v>
      </c>
      <c r="C80" s="40">
        <v>0</v>
      </c>
      <c r="D80" s="40"/>
      <c r="E80" s="41">
        <f t="shared" si="9"/>
        <v>0</v>
      </c>
    </row>
    <row r="81" spans="1:5" ht="15.6" thickBot="1" x14ac:dyDescent="0.35">
      <c r="A81" s="38" t="s">
        <v>678</v>
      </c>
      <c r="B81" s="39" t="s">
        <v>679</v>
      </c>
      <c r="C81" s="40">
        <v>0</v>
      </c>
      <c r="D81" s="40"/>
      <c r="E81" s="41">
        <f t="shared" si="9"/>
        <v>0</v>
      </c>
    </row>
    <row r="82" spans="1:5" ht="15.6" thickBot="1" x14ac:dyDescent="0.35">
      <c r="A82" s="38" t="s">
        <v>680</v>
      </c>
      <c r="B82" s="39" t="s">
        <v>681</v>
      </c>
      <c r="C82" s="40">
        <v>0</v>
      </c>
      <c r="D82" s="40"/>
      <c r="E82" s="41">
        <f t="shared" si="9"/>
        <v>0</v>
      </c>
    </row>
    <row r="83" spans="1:5" ht="16.2" thickBot="1" x14ac:dyDescent="0.35">
      <c r="A83" s="30">
        <v>4.3</v>
      </c>
      <c r="B83" s="42" t="s">
        <v>682</v>
      </c>
      <c r="C83" s="32">
        <f>SUM(C84+C89+C93+C101+C106+C112+C116+C120+C125+C132+C142+C151+C155+C160)</f>
        <v>865754474</v>
      </c>
      <c r="D83" s="32">
        <f>SUM(D84+D89+D93+D101+D106+D112+D116+D120+D125+D132+D142+D151+D155+D160)</f>
        <v>115782474.37</v>
      </c>
      <c r="E83" s="33">
        <f>SUM(E84+E89+E93+E101+E106+E112+E116+E120+E125+E132+E142+E151+E155+E160)</f>
        <v>981536948.37</v>
      </c>
    </row>
    <row r="84" spans="1:5" ht="16.2" thickBot="1" x14ac:dyDescent="0.35">
      <c r="A84" s="34" t="s">
        <v>683</v>
      </c>
      <c r="B84" s="35" t="s">
        <v>684</v>
      </c>
      <c r="C84" s="36">
        <f>SUM(C85:C88)</f>
        <v>60901672</v>
      </c>
      <c r="D84" s="36">
        <f>SUM(D85:D88)</f>
        <v>10000000</v>
      </c>
      <c r="E84" s="37">
        <f>SUM(E85:E88)</f>
        <v>70901672</v>
      </c>
    </row>
    <row r="85" spans="1:5" ht="15.6" thickBot="1" x14ac:dyDescent="0.35">
      <c r="A85" s="38" t="s">
        <v>685</v>
      </c>
      <c r="B85" s="39" t="s">
        <v>686</v>
      </c>
      <c r="C85" s="40">
        <v>32653317</v>
      </c>
      <c r="D85" s="40">
        <v>2873609</v>
      </c>
      <c r="E85" s="41">
        <f t="shared" ref="E85:E88" si="10">C85+D85</f>
        <v>35526926</v>
      </c>
    </row>
    <row r="86" spans="1:5" ht="15.6" thickBot="1" x14ac:dyDescent="0.35">
      <c r="A86" s="38" t="s">
        <v>687</v>
      </c>
      <c r="B86" s="39" t="s">
        <v>688</v>
      </c>
      <c r="C86" s="40">
        <v>14451423</v>
      </c>
      <c r="D86" s="40">
        <v>6041273</v>
      </c>
      <c r="E86" s="41">
        <f t="shared" si="10"/>
        <v>20492696</v>
      </c>
    </row>
    <row r="87" spans="1:5" ht="30.6" thickBot="1" x14ac:dyDescent="0.35">
      <c r="A87" s="38" t="s">
        <v>689</v>
      </c>
      <c r="B87" s="39" t="s">
        <v>690</v>
      </c>
      <c r="C87" s="40">
        <v>5234244</v>
      </c>
      <c r="D87" s="40">
        <v>202120</v>
      </c>
      <c r="E87" s="41">
        <f t="shared" si="10"/>
        <v>5436364</v>
      </c>
    </row>
    <row r="88" spans="1:5" ht="15.6" thickBot="1" x14ac:dyDescent="0.35">
      <c r="A88" s="38" t="s">
        <v>691</v>
      </c>
      <c r="B88" s="39" t="s">
        <v>692</v>
      </c>
      <c r="C88" s="40">
        <v>8562688</v>
      </c>
      <c r="D88" s="40">
        <v>882998</v>
      </c>
      <c r="E88" s="41">
        <f t="shared" si="10"/>
        <v>9445686</v>
      </c>
    </row>
    <row r="89" spans="1:5" ht="16.2" thickBot="1" x14ac:dyDescent="0.35">
      <c r="A89" s="34" t="s">
        <v>693</v>
      </c>
      <c r="B89" s="35" t="s">
        <v>694</v>
      </c>
      <c r="C89" s="36">
        <f>SUM(C90:C92)</f>
        <v>38321511</v>
      </c>
      <c r="D89" s="36">
        <f>SUM(D90:D92)</f>
        <v>0</v>
      </c>
      <c r="E89" s="37">
        <f>SUM(E90:E92)</f>
        <v>38321511</v>
      </c>
    </row>
    <row r="90" spans="1:5" ht="15.6" thickBot="1" x14ac:dyDescent="0.35">
      <c r="A90" s="38" t="s">
        <v>695</v>
      </c>
      <c r="B90" s="39" t="s">
        <v>696</v>
      </c>
      <c r="C90" s="40">
        <v>37482232</v>
      </c>
      <c r="D90" s="40"/>
      <c r="E90" s="41">
        <f t="shared" ref="E90:E92" si="11">C90+D90</f>
        <v>37482232</v>
      </c>
    </row>
    <row r="91" spans="1:5" ht="15.6" thickBot="1" x14ac:dyDescent="0.35">
      <c r="A91" s="38" t="s">
        <v>697</v>
      </c>
      <c r="B91" s="39" t="s">
        <v>698</v>
      </c>
      <c r="C91" s="40">
        <v>839279</v>
      </c>
      <c r="D91" s="40"/>
      <c r="E91" s="41">
        <f t="shared" si="11"/>
        <v>839279</v>
      </c>
    </row>
    <row r="92" spans="1:5" ht="15.6" thickBot="1" x14ac:dyDescent="0.35">
      <c r="A92" s="38" t="s">
        <v>699</v>
      </c>
      <c r="B92" s="39" t="s">
        <v>700</v>
      </c>
      <c r="C92" s="40">
        <v>0</v>
      </c>
      <c r="D92" s="40"/>
      <c r="E92" s="41">
        <f t="shared" si="11"/>
        <v>0</v>
      </c>
    </row>
    <row r="93" spans="1:5" ht="31.8" thickBot="1" x14ac:dyDescent="0.35">
      <c r="A93" s="34" t="s">
        <v>701</v>
      </c>
      <c r="B93" s="35" t="s">
        <v>702</v>
      </c>
      <c r="C93" s="36">
        <f>SUM(C94:C100)</f>
        <v>128758162</v>
      </c>
      <c r="D93" s="36">
        <f>SUM(D94:D100)</f>
        <v>9376125</v>
      </c>
      <c r="E93" s="37">
        <f>SUM(E94:E100)</f>
        <v>138134287</v>
      </c>
    </row>
    <row r="94" spans="1:5" ht="15.6" thickBot="1" x14ac:dyDescent="0.35">
      <c r="A94" s="38" t="s">
        <v>703</v>
      </c>
      <c r="B94" s="39" t="s">
        <v>704</v>
      </c>
      <c r="C94" s="40">
        <v>118704980</v>
      </c>
      <c r="D94" s="40">
        <v>2449723</v>
      </c>
      <c r="E94" s="41">
        <f t="shared" ref="E94:E100" si="12">C94+D94</f>
        <v>121154703</v>
      </c>
    </row>
    <row r="95" spans="1:5" ht="15.6" thickBot="1" x14ac:dyDescent="0.35">
      <c r="A95" s="38" t="s">
        <v>705</v>
      </c>
      <c r="B95" s="39" t="s">
        <v>706</v>
      </c>
      <c r="C95" s="40">
        <v>2556811</v>
      </c>
      <c r="D95" s="40">
        <v>5150127</v>
      </c>
      <c r="E95" s="41">
        <f t="shared" si="12"/>
        <v>7706938</v>
      </c>
    </row>
    <row r="96" spans="1:5" ht="15.6" thickBot="1" x14ac:dyDescent="0.35">
      <c r="A96" s="38" t="s">
        <v>707</v>
      </c>
      <c r="B96" s="39" t="s">
        <v>708</v>
      </c>
      <c r="C96" s="40">
        <v>543987</v>
      </c>
      <c r="D96" s="40">
        <v>172306</v>
      </c>
      <c r="E96" s="41">
        <f t="shared" si="12"/>
        <v>716293</v>
      </c>
    </row>
    <row r="97" spans="1:5" ht="15.6" thickBot="1" x14ac:dyDescent="0.35">
      <c r="A97" s="38" t="s">
        <v>709</v>
      </c>
      <c r="B97" s="39" t="s">
        <v>710</v>
      </c>
      <c r="C97" s="40">
        <v>0</v>
      </c>
      <c r="D97" s="40">
        <v>0</v>
      </c>
      <c r="E97" s="41">
        <f t="shared" si="12"/>
        <v>0</v>
      </c>
    </row>
    <row r="98" spans="1:5" ht="15.6" thickBot="1" x14ac:dyDescent="0.35">
      <c r="A98" s="38" t="s">
        <v>711</v>
      </c>
      <c r="B98" s="39" t="s">
        <v>712</v>
      </c>
      <c r="C98" s="40">
        <v>0</v>
      </c>
      <c r="D98" s="40">
        <v>752748</v>
      </c>
      <c r="E98" s="41">
        <f t="shared" si="12"/>
        <v>752748</v>
      </c>
    </row>
    <row r="99" spans="1:5" ht="15.6" thickBot="1" x14ac:dyDescent="0.35">
      <c r="A99" s="38" t="s">
        <v>713</v>
      </c>
      <c r="B99" s="39" t="s">
        <v>714</v>
      </c>
      <c r="C99" s="40">
        <v>6375570</v>
      </c>
      <c r="D99" s="40">
        <v>271588</v>
      </c>
      <c r="E99" s="41">
        <f t="shared" si="12"/>
        <v>6647158</v>
      </c>
    </row>
    <row r="100" spans="1:5" ht="15.6" thickBot="1" x14ac:dyDescent="0.35">
      <c r="A100" s="38" t="s">
        <v>715</v>
      </c>
      <c r="B100" s="39" t="s">
        <v>716</v>
      </c>
      <c r="C100" s="40">
        <v>576814</v>
      </c>
      <c r="D100" s="40">
        <v>579633</v>
      </c>
      <c r="E100" s="41">
        <f t="shared" si="12"/>
        <v>1156447</v>
      </c>
    </row>
    <row r="101" spans="1:5" ht="16.2" thickBot="1" x14ac:dyDescent="0.35">
      <c r="A101" s="34" t="s">
        <v>717</v>
      </c>
      <c r="B101" s="35" t="s">
        <v>718</v>
      </c>
      <c r="C101" s="36">
        <f>SUM(C102:C105)</f>
        <v>1308752</v>
      </c>
      <c r="D101" s="36">
        <f>SUM(D102:D105)</f>
        <v>623875</v>
      </c>
      <c r="E101" s="37">
        <f>SUM(E102:E105)</f>
        <v>1932627</v>
      </c>
    </row>
    <row r="102" spans="1:5" ht="15.6" thickBot="1" x14ac:dyDescent="0.35">
      <c r="A102" s="38" t="s">
        <v>719</v>
      </c>
      <c r="B102" s="39" t="s">
        <v>720</v>
      </c>
      <c r="C102" s="40">
        <v>879861</v>
      </c>
      <c r="D102" s="40">
        <v>14349</v>
      </c>
      <c r="E102" s="41">
        <f t="shared" ref="E102:E105" si="13">C102+D102</f>
        <v>894210</v>
      </c>
    </row>
    <row r="103" spans="1:5" ht="15.6" thickBot="1" x14ac:dyDescent="0.35">
      <c r="A103" s="38" t="s">
        <v>721</v>
      </c>
      <c r="B103" s="39" t="s">
        <v>722</v>
      </c>
      <c r="C103" s="40">
        <v>428891</v>
      </c>
      <c r="D103" s="40">
        <v>28310</v>
      </c>
      <c r="E103" s="41">
        <f t="shared" si="13"/>
        <v>457201</v>
      </c>
    </row>
    <row r="104" spans="1:5" ht="15.6" thickBot="1" x14ac:dyDescent="0.35">
      <c r="A104" s="38" t="s">
        <v>723</v>
      </c>
      <c r="B104" s="39" t="s">
        <v>724</v>
      </c>
      <c r="C104" s="40">
        <v>0</v>
      </c>
      <c r="D104" s="40">
        <v>0</v>
      </c>
      <c r="E104" s="41">
        <f t="shared" si="13"/>
        <v>0</v>
      </c>
    </row>
    <row r="105" spans="1:5" ht="15.6" thickBot="1" x14ac:dyDescent="0.35">
      <c r="A105" s="38" t="s">
        <v>725</v>
      </c>
      <c r="B105" s="39" t="s">
        <v>726</v>
      </c>
      <c r="C105" s="40">
        <v>0</v>
      </c>
      <c r="D105" s="40">
        <v>581216</v>
      </c>
      <c r="E105" s="41">
        <f t="shared" si="13"/>
        <v>581216</v>
      </c>
    </row>
    <row r="106" spans="1:5" ht="16.2" thickBot="1" x14ac:dyDescent="0.35">
      <c r="A106" s="34" t="s">
        <v>727</v>
      </c>
      <c r="B106" s="35" t="s">
        <v>728</v>
      </c>
      <c r="C106" s="36">
        <f>SUM(C107:C111)</f>
        <v>55442274</v>
      </c>
      <c r="D106" s="36">
        <f>SUM(D107:D111)</f>
        <v>37392209.370000005</v>
      </c>
      <c r="E106" s="37">
        <f>SUM(E107:E111)</f>
        <v>92834483.370000005</v>
      </c>
    </row>
    <row r="107" spans="1:5" ht="15.6" thickBot="1" x14ac:dyDescent="0.35">
      <c r="A107" s="38" t="s">
        <v>729</v>
      </c>
      <c r="B107" s="39" t="s">
        <v>730</v>
      </c>
      <c r="C107" s="40">
        <v>2462223</v>
      </c>
      <c r="D107" s="40">
        <v>1926419.37</v>
      </c>
      <c r="E107" s="41">
        <f t="shared" ref="E107:E111" si="14">C107+D107</f>
        <v>4388642.37</v>
      </c>
    </row>
    <row r="108" spans="1:5" ht="15.6" thickBot="1" x14ac:dyDescent="0.35">
      <c r="A108" s="38" t="s">
        <v>731</v>
      </c>
      <c r="B108" s="39" t="s">
        <v>732</v>
      </c>
      <c r="C108" s="40">
        <v>52980051</v>
      </c>
      <c r="D108" s="40">
        <v>31004187</v>
      </c>
      <c r="E108" s="41">
        <f t="shared" si="14"/>
        <v>83984238</v>
      </c>
    </row>
    <row r="109" spans="1:5" ht="15.6" thickBot="1" x14ac:dyDescent="0.35">
      <c r="A109" s="38" t="s">
        <v>733</v>
      </c>
      <c r="B109" s="39" t="s">
        <v>734</v>
      </c>
      <c r="C109" s="40">
        <v>0</v>
      </c>
      <c r="D109" s="40">
        <v>0</v>
      </c>
      <c r="E109" s="41">
        <f t="shared" si="14"/>
        <v>0</v>
      </c>
    </row>
    <row r="110" spans="1:5" ht="15.6" thickBot="1" x14ac:dyDescent="0.35">
      <c r="A110" s="38" t="s">
        <v>735</v>
      </c>
      <c r="B110" s="39" t="s">
        <v>736</v>
      </c>
      <c r="C110" s="40">
        <v>0</v>
      </c>
      <c r="D110" s="40">
        <v>3847022</v>
      </c>
      <c r="E110" s="41">
        <f t="shared" si="14"/>
        <v>3847022</v>
      </c>
    </row>
    <row r="111" spans="1:5" ht="15.6" thickBot="1" x14ac:dyDescent="0.35">
      <c r="A111" s="38" t="s">
        <v>737</v>
      </c>
      <c r="B111" s="39" t="s">
        <v>738</v>
      </c>
      <c r="C111" s="40">
        <v>0</v>
      </c>
      <c r="D111" s="40">
        <v>614581</v>
      </c>
      <c r="E111" s="41">
        <f t="shared" si="14"/>
        <v>614581</v>
      </c>
    </row>
    <row r="112" spans="1:5" ht="16.2" thickBot="1" x14ac:dyDescent="0.35">
      <c r="A112" s="34" t="s">
        <v>739</v>
      </c>
      <c r="B112" s="35" t="s">
        <v>740</v>
      </c>
      <c r="C112" s="36">
        <f>SUM(C113:C115)</f>
        <v>5673634</v>
      </c>
      <c r="D112" s="36">
        <f>SUM(D113:D115)</f>
        <v>0</v>
      </c>
      <c r="E112" s="37">
        <f>SUM(E113:E115)</f>
        <v>5673634</v>
      </c>
    </row>
    <row r="113" spans="1:5" ht="15.6" thickBot="1" x14ac:dyDescent="0.35">
      <c r="A113" s="38" t="s">
        <v>741</v>
      </c>
      <c r="B113" s="39" t="s">
        <v>742</v>
      </c>
      <c r="C113" s="40">
        <v>0</v>
      </c>
      <c r="D113" s="40"/>
      <c r="E113" s="41">
        <f t="shared" ref="E113:E115" si="15">C113+D113</f>
        <v>0</v>
      </c>
    </row>
    <row r="114" spans="1:5" ht="15.6" thickBot="1" x14ac:dyDescent="0.35">
      <c r="A114" s="38" t="s">
        <v>743</v>
      </c>
      <c r="B114" s="39" t="s">
        <v>744</v>
      </c>
      <c r="C114" s="40">
        <v>5592262</v>
      </c>
      <c r="D114" s="40"/>
      <c r="E114" s="41">
        <f t="shared" si="15"/>
        <v>5592262</v>
      </c>
    </row>
    <row r="115" spans="1:5" ht="15.6" thickBot="1" x14ac:dyDescent="0.35">
      <c r="A115" s="38" t="s">
        <v>745</v>
      </c>
      <c r="B115" s="39" t="s">
        <v>746</v>
      </c>
      <c r="C115" s="40">
        <v>81372</v>
      </c>
      <c r="D115" s="40"/>
      <c r="E115" s="41">
        <f t="shared" si="15"/>
        <v>81372</v>
      </c>
    </row>
    <row r="116" spans="1:5" ht="16.2" thickBot="1" x14ac:dyDescent="0.35">
      <c r="A116" s="34" t="s">
        <v>747</v>
      </c>
      <c r="B116" s="35" t="s">
        <v>748</v>
      </c>
      <c r="C116" s="36">
        <f>SUM(C117:C119)</f>
        <v>0</v>
      </c>
      <c r="D116" s="36">
        <f>SUM(D117:D119)</f>
        <v>0</v>
      </c>
      <c r="E116" s="37">
        <f>SUM(E117:E119)</f>
        <v>0</v>
      </c>
    </row>
    <row r="117" spans="1:5" ht="30.6" thickBot="1" x14ac:dyDescent="0.35">
      <c r="A117" s="38" t="s">
        <v>749</v>
      </c>
      <c r="B117" s="39" t="s">
        <v>750</v>
      </c>
      <c r="C117" s="40">
        <v>0</v>
      </c>
      <c r="D117" s="40"/>
      <c r="E117" s="41">
        <f t="shared" ref="E117:E119" si="16">C117+D117</f>
        <v>0</v>
      </c>
    </row>
    <row r="118" spans="1:5" ht="30.6" thickBot="1" x14ac:dyDescent="0.35">
      <c r="A118" s="38" t="s">
        <v>751</v>
      </c>
      <c r="B118" s="39" t="s">
        <v>752</v>
      </c>
      <c r="C118" s="40">
        <v>0</v>
      </c>
      <c r="D118" s="40"/>
      <c r="E118" s="41">
        <f t="shared" si="16"/>
        <v>0</v>
      </c>
    </row>
    <row r="119" spans="1:5" ht="30.6" thickBot="1" x14ac:dyDescent="0.35">
      <c r="A119" s="38" t="s">
        <v>753</v>
      </c>
      <c r="B119" s="39" t="s">
        <v>754</v>
      </c>
      <c r="C119" s="40">
        <v>0</v>
      </c>
      <c r="D119" s="40"/>
      <c r="E119" s="41">
        <f t="shared" si="16"/>
        <v>0</v>
      </c>
    </row>
    <row r="120" spans="1:5" ht="16.2" thickBot="1" x14ac:dyDescent="0.35">
      <c r="A120" s="34" t="s">
        <v>755</v>
      </c>
      <c r="B120" s="35" t="s">
        <v>756</v>
      </c>
      <c r="C120" s="36">
        <f>SUM(C121:C124)</f>
        <v>144686</v>
      </c>
      <c r="D120" s="36">
        <f>SUM(D121:D124)</f>
        <v>0</v>
      </c>
      <c r="E120" s="37">
        <f>SUM(E121:E124)</f>
        <v>144686</v>
      </c>
    </row>
    <row r="121" spans="1:5" ht="15.6" thickBot="1" x14ac:dyDescent="0.35">
      <c r="A121" s="38" t="s">
        <v>757</v>
      </c>
      <c r="B121" s="39" t="s">
        <v>758</v>
      </c>
      <c r="C121" s="40">
        <v>86365</v>
      </c>
      <c r="D121" s="40"/>
      <c r="E121" s="41">
        <f t="shared" ref="E121:E124" si="17">C121+D121</f>
        <v>86365</v>
      </c>
    </row>
    <row r="122" spans="1:5" ht="15.6" thickBot="1" x14ac:dyDescent="0.35">
      <c r="A122" s="38" t="s">
        <v>759</v>
      </c>
      <c r="B122" s="39" t="s">
        <v>760</v>
      </c>
      <c r="C122" s="40">
        <v>0</v>
      </c>
      <c r="D122" s="40"/>
      <c r="E122" s="41">
        <f t="shared" si="17"/>
        <v>0</v>
      </c>
    </row>
    <row r="123" spans="1:5" ht="15.6" thickBot="1" x14ac:dyDescent="0.35">
      <c r="A123" s="38" t="s">
        <v>761</v>
      </c>
      <c r="B123" s="39" t="s">
        <v>762</v>
      </c>
      <c r="C123" s="40">
        <v>0</v>
      </c>
      <c r="D123" s="40"/>
      <c r="E123" s="41">
        <f t="shared" si="17"/>
        <v>0</v>
      </c>
    </row>
    <row r="124" spans="1:5" ht="15.6" thickBot="1" x14ac:dyDescent="0.35">
      <c r="A124" s="38" t="s">
        <v>763</v>
      </c>
      <c r="B124" s="39" t="s">
        <v>764</v>
      </c>
      <c r="C124" s="40">
        <v>58321</v>
      </c>
      <c r="D124" s="40"/>
      <c r="E124" s="41">
        <f t="shared" si="17"/>
        <v>58321</v>
      </c>
    </row>
    <row r="125" spans="1:5" ht="31.8" thickBot="1" x14ac:dyDescent="0.35">
      <c r="A125" s="34" t="s">
        <v>765</v>
      </c>
      <c r="B125" s="35" t="s">
        <v>766</v>
      </c>
      <c r="C125" s="36">
        <f>SUM(C126:C131)</f>
        <v>307791</v>
      </c>
      <c r="D125" s="36">
        <f>SUM(D126:D131)</f>
        <v>0</v>
      </c>
      <c r="E125" s="37">
        <f>SUM(E126:E131)</f>
        <v>307791</v>
      </c>
    </row>
    <row r="126" spans="1:5" ht="15.6" thickBot="1" x14ac:dyDescent="0.35">
      <c r="A126" s="38" t="s">
        <v>767</v>
      </c>
      <c r="B126" s="39" t="s">
        <v>768</v>
      </c>
      <c r="C126" s="40">
        <v>276519</v>
      </c>
      <c r="D126" s="40"/>
      <c r="E126" s="41">
        <f t="shared" ref="E126:E131" si="18">C126+D126</f>
        <v>276519</v>
      </c>
    </row>
    <row r="127" spans="1:5" ht="15.6" thickBot="1" x14ac:dyDescent="0.35">
      <c r="A127" s="38" t="s">
        <v>769</v>
      </c>
      <c r="B127" s="39" t="s">
        <v>770</v>
      </c>
      <c r="C127" s="40">
        <v>0</v>
      </c>
      <c r="D127" s="40"/>
      <c r="E127" s="41">
        <f t="shared" si="18"/>
        <v>0</v>
      </c>
    </row>
    <row r="128" spans="1:5" ht="15.6" thickBot="1" x14ac:dyDescent="0.35">
      <c r="A128" s="38" t="s">
        <v>771</v>
      </c>
      <c r="B128" s="39" t="s">
        <v>772</v>
      </c>
      <c r="C128" s="40">
        <v>0</v>
      </c>
      <c r="D128" s="40"/>
      <c r="E128" s="41">
        <f t="shared" si="18"/>
        <v>0</v>
      </c>
    </row>
    <row r="129" spans="1:5" ht="15.6" thickBot="1" x14ac:dyDescent="0.35">
      <c r="A129" s="38" t="s">
        <v>773</v>
      </c>
      <c r="B129" s="39" t="s">
        <v>774</v>
      </c>
      <c r="C129" s="40">
        <v>13217</v>
      </c>
      <c r="D129" s="40"/>
      <c r="E129" s="41">
        <f t="shared" si="18"/>
        <v>13217</v>
      </c>
    </row>
    <row r="130" spans="1:5" ht="15.6" thickBot="1" x14ac:dyDescent="0.35">
      <c r="A130" s="38" t="s">
        <v>775</v>
      </c>
      <c r="B130" s="39" t="s">
        <v>776</v>
      </c>
      <c r="C130" s="40">
        <v>17780</v>
      </c>
      <c r="D130" s="40"/>
      <c r="E130" s="41">
        <f t="shared" si="18"/>
        <v>17780</v>
      </c>
    </row>
    <row r="131" spans="1:5" ht="15.6" thickBot="1" x14ac:dyDescent="0.35">
      <c r="A131" s="38" t="s">
        <v>777</v>
      </c>
      <c r="B131" s="39" t="s">
        <v>726</v>
      </c>
      <c r="C131" s="40">
        <v>275</v>
      </c>
      <c r="D131" s="40"/>
      <c r="E131" s="41">
        <f t="shared" si="18"/>
        <v>275</v>
      </c>
    </row>
    <row r="132" spans="1:5" ht="16.2" thickBot="1" x14ac:dyDescent="0.35">
      <c r="A132" s="34" t="s">
        <v>778</v>
      </c>
      <c r="B132" s="35" t="s">
        <v>779</v>
      </c>
      <c r="C132" s="36">
        <f>SUM(C133:C141)</f>
        <v>529927978</v>
      </c>
      <c r="D132" s="36">
        <f>SUM(D133:D141)</f>
        <v>58390265</v>
      </c>
      <c r="E132" s="37">
        <f>SUM(E133:E141)</f>
        <v>588318243</v>
      </c>
    </row>
    <row r="133" spans="1:5" ht="15.6" thickBot="1" x14ac:dyDescent="0.35">
      <c r="A133" s="38" t="s">
        <v>780</v>
      </c>
      <c r="B133" s="39" t="s">
        <v>781</v>
      </c>
      <c r="C133" s="40">
        <v>228298437</v>
      </c>
      <c r="D133" s="40">
        <v>15502104</v>
      </c>
      <c r="E133" s="41">
        <f t="shared" ref="E133:E141" si="19">C133+D133</f>
        <v>243800541</v>
      </c>
    </row>
    <row r="134" spans="1:5" ht="15.6" thickBot="1" x14ac:dyDescent="0.35">
      <c r="A134" s="38" t="s">
        <v>782</v>
      </c>
      <c r="B134" s="39" t="s">
        <v>783</v>
      </c>
      <c r="C134" s="40">
        <v>30716550</v>
      </c>
      <c r="D134" s="40">
        <v>1886915</v>
      </c>
      <c r="E134" s="41">
        <f t="shared" si="19"/>
        <v>32603465</v>
      </c>
    </row>
    <row r="135" spans="1:5" ht="15.6" thickBot="1" x14ac:dyDescent="0.35">
      <c r="A135" s="38" t="s">
        <v>784</v>
      </c>
      <c r="B135" s="39" t="s">
        <v>785</v>
      </c>
      <c r="C135" s="40">
        <v>22973764</v>
      </c>
      <c r="D135" s="40">
        <v>1736314</v>
      </c>
      <c r="E135" s="41">
        <f t="shared" si="19"/>
        <v>24710078</v>
      </c>
    </row>
    <row r="136" spans="1:5" ht="15.6" thickBot="1" x14ac:dyDescent="0.35">
      <c r="A136" s="38" t="s">
        <v>786</v>
      </c>
      <c r="B136" s="39" t="s">
        <v>787</v>
      </c>
      <c r="C136" s="40">
        <v>2199672</v>
      </c>
      <c r="D136" s="40">
        <v>87016</v>
      </c>
      <c r="E136" s="41">
        <f t="shared" si="19"/>
        <v>2286688</v>
      </c>
    </row>
    <row r="137" spans="1:5" ht="15.6" thickBot="1" x14ac:dyDescent="0.35">
      <c r="A137" s="38" t="s">
        <v>788</v>
      </c>
      <c r="B137" s="39" t="s">
        <v>789</v>
      </c>
      <c r="C137" s="40">
        <v>65730609</v>
      </c>
      <c r="D137" s="40">
        <v>4546350</v>
      </c>
      <c r="E137" s="41">
        <f t="shared" si="19"/>
        <v>70276959</v>
      </c>
    </row>
    <row r="138" spans="1:5" ht="15.6" thickBot="1" x14ac:dyDescent="0.35">
      <c r="A138" s="38" t="s">
        <v>790</v>
      </c>
      <c r="B138" s="39" t="s">
        <v>791</v>
      </c>
      <c r="C138" s="40">
        <v>9858740</v>
      </c>
      <c r="D138" s="40">
        <v>681884</v>
      </c>
      <c r="E138" s="41">
        <f t="shared" si="19"/>
        <v>10540624</v>
      </c>
    </row>
    <row r="139" spans="1:5" ht="15.6" thickBot="1" x14ac:dyDescent="0.35">
      <c r="A139" s="38" t="s">
        <v>792</v>
      </c>
      <c r="B139" s="39" t="s">
        <v>793</v>
      </c>
      <c r="C139" s="40">
        <v>160837147</v>
      </c>
      <c r="D139" s="40">
        <v>33390265</v>
      </c>
      <c r="E139" s="41">
        <f t="shared" si="19"/>
        <v>194227412</v>
      </c>
    </row>
    <row r="140" spans="1:5" ht="15.6" thickBot="1" x14ac:dyDescent="0.35">
      <c r="A140" s="38" t="s">
        <v>794</v>
      </c>
      <c r="B140" s="39" t="s">
        <v>795</v>
      </c>
      <c r="C140" s="40">
        <v>9047173</v>
      </c>
      <c r="D140" s="40">
        <v>545502</v>
      </c>
      <c r="E140" s="41">
        <f t="shared" si="19"/>
        <v>9592675</v>
      </c>
    </row>
    <row r="141" spans="1:5" ht="15.6" thickBot="1" x14ac:dyDescent="0.35">
      <c r="A141" s="38" t="s">
        <v>796</v>
      </c>
      <c r="B141" s="39" t="s">
        <v>797</v>
      </c>
      <c r="C141" s="40">
        <v>265886</v>
      </c>
      <c r="D141" s="40">
        <v>13915</v>
      </c>
      <c r="E141" s="41">
        <f t="shared" si="19"/>
        <v>279801</v>
      </c>
    </row>
    <row r="142" spans="1:5" ht="16.2" thickBot="1" x14ac:dyDescent="0.35">
      <c r="A142" s="34" t="s">
        <v>798</v>
      </c>
      <c r="B142" s="35" t="s">
        <v>799</v>
      </c>
      <c r="C142" s="36">
        <f>SUM(C143:C150)</f>
        <v>2634081</v>
      </c>
      <c r="D142" s="36">
        <f>SUM(D143:D150)</f>
        <v>0</v>
      </c>
      <c r="E142" s="37">
        <f>SUM(E143:E150)</f>
        <v>2634081</v>
      </c>
    </row>
    <row r="143" spans="1:5" ht="15.6" thickBot="1" x14ac:dyDescent="0.35">
      <c r="A143" s="38" t="s">
        <v>800</v>
      </c>
      <c r="B143" s="39" t="s">
        <v>801</v>
      </c>
      <c r="C143" s="40">
        <v>284966</v>
      </c>
      <c r="D143" s="40"/>
      <c r="E143" s="41">
        <f t="shared" ref="E143:E150" si="20">C143+D143</f>
        <v>284966</v>
      </c>
    </row>
    <row r="144" spans="1:5" ht="15.6" thickBot="1" x14ac:dyDescent="0.35">
      <c r="A144" s="38" t="s">
        <v>802</v>
      </c>
      <c r="B144" s="39" t="s">
        <v>803</v>
      </c>
      <c r="C144" s="40">
        <v>0</v>
      </c>
      <c r="D144" s="40"/>
      <c r="E144" s="41">
        <f t="shared" si="20"/>
        <v>0</v>
      </c>
    </row>
    <row r="145" spans="1:5" ht="15.6" thickBot="1" x14ac:dyDescent="0.35">
      <c r="A145" s="38" t="s">
        <v>804</v>
      </c>
      <c r="B145" s="39" t="s">
        <v>805</v>
      </c>
      <c r="C145" s="40">
        <v>0</v>
      </c>
      <c r="D145" s="40"/>
      <c r="E145" s="41">
        <f t="shared" si="20"/>
        <v>0</v>
      </c>
    </row>
    <row r="146" spans="1:5" ht="15.6" thickBot="1" x14ac:dyDescent="0.35">
      <c r="A146" s="38" t="s">
        <v>806</v>
      </c>
      <c r="B146" s="39" t="s">
        <v>807</v>
      </c>
      <c r="C146" s="40">
        <v>0</v>
      </c>
      <c r="D146" s="40"/>
      <c r="E146" s="41">
        <f t="shared" si="20"/>
        <v>0</v>
      </c>
    </row>
    <row r="147" spans="1:5" ht="15.6" thickBot="1" x14ac:dyDescent="0.35">
      <c r="A147" s="38" t="s">
        <v>808</v>
      </c>
      <c r="B147" s="39" t="s">
        <v>809</v>
      </c>
      <c r="C147" s="40">
        <v>0</v>
      </c>
      <c r="D147" s="40"/>
      <c r="E147" s="41">
        <f t="shared" si="20"/>
        <v>0</v>
      </c>
    </row>
    <row r="148" spans="1:5" ht="15.6" thickBot="1" x14ac:dyDescent="0.35">
      <c r="A148" s="38" t="s">
        <v>810</v>
      </c>
      <c r="B148" s="39" t="s">
        <v>811</v>
      </c>
      <c r="C148" s="40">
        <v>2345097</v>
      </c>
      <c r="D148" s="40"/>
      <c r="E148" s="41">
        <f t="shared" si="20"/>
        <v>2345097</v>
      </c>
    </row>
    <row r="149" spans="1:5" ht="15.6" thickBot="1" x14ac:dyDescent="0.35">
      <c r="A149" s="38" t="s">
        <v>812</v>
      </c>
      <c r="B149" s="39" t="s">
        <v>813</v>
      </c>
      <c r="C149" s="40">
        <v>0</v>
      </c>
      <c r="D149" s="40"/>
      <c r="E149" s="41">
        <f t="shared" si="20"/>
        <v>0</v>
      </c>
    </row>
    <row r="150" spans="1:5" ht="15.6" thickBot="1" x14ac:dyDescent="0.35">
      <c r="A150" s="38" t="s">
        <v>814</v>
      </c>
      <c r="B150" s="39" t="s">
        <v>815</v>
      </c>
      <c r="C150" s="40">
        <v>4018</v>
      </c>
      <c r="D150" s="40"/>
      <c r="E150" s="41">
        <f t="shared" si="20"/>
        <v>4018</v>
      </c>
    </row>
    <row r="151" spans="1:5" ht="16.2" thickBot="1" x14ac:dyDescent="0.35">
      <c r="A151" s="34" t="s">
        <v>816</v>
      </c>
      <c r="B151" s="35" t="s">
        <v>817</v>
      </c>
      <c r="C151" s="36">
        <f>SUM(C152:C154)</f>
        <v>706178</v>
      </c>
      <c r="D151" s="36">
        <f>SUM(D152:D154)</f>
        <v>0</v>
      </c>
      <c r="E151" s="37">
        <f>SUM(E152:E154)</f>
        <v>706178</v>
      </c>
    </row>
    <row r="152" spans="1:5" ht="15.6" thickBot="1" x14ac:dyDescent="0.35">
      <c r="A152" s="38" t="s">
        <v>818</v>
      </c>
      <c r="B152" s="39" t="s">
        <v>819</v>
      </c>
      <c r="C152" s="40">
        <v>362301</v>
      </c>
      <c r="D152" s="40"/>
      <c r="E152" s="41">
        <f t="shared" ref="E152:E154" si="21">C152+D152</f>
        <v>362301</v>
      </c>
    </row>
    <row r="153" spans="1:5" ht="15.6" thickBot="1" x14ac:dyDescent="0.35">
      <c r="A153" s="38" t="s">
        <v>820</v>
      </c>
      <c r="B153" s="39" t="s">
        <v>821</v>
      </c>
      <c r="C153" s="40">
        <v>281361</v>
      </c>
      <c r="D153" s="40"/>
      <c r="E153" s="41">
        <f t="shared" si="21"/>
        <v>281361</v>
      </c>
    </row>
    <row r="154" spans="1:5" ht="15.6" thickBot="1" x14ac:dyDescent="0.35">
      <c r="A154" s="38" t="s">
        <v>822</v>
      </c>
      <c r="B154" s="39" t="s">
        <v>823</v>
      </c>
      <c r="C154" s="40">
        <v>62516</v>
      </c>
      <c r="D154" s="40"/>
      <c r="E154" s="41">
        <f t="shared" si="21"/>
        <v>62516</v>
      </c>
    </row>
    <row r="155" spans="1:5" ht="16.2" thickBot="1" x14ac:dyDescent="0.35">
      <c r="A155" s="34" t="s">
        <v>824</v>
      </c>
      <c r="B155" s="35" t="s">
        <v>825</v>
      </c>
      <c r="C155" s="36">
        <f>SUM(C156:C159)</f>
        <v>32548130</v>
      </c>
      <c r="D155" s="36">
        <f>SUM(D156:D159)</f>
        <v>0</v>
      </c>
      <c r="E155" s="37">
        <f>SUM(E156:E159)</f>
        <v>32548130</v>
      </c>
    </row>
    <row r="156" spans="1:5" ht="15.6" thickBot="1" x14ac:dyDescent="0.35">
      <c r="A156" s="38" t="s">
        <v>826</v>
      </c>
      <c r="B156" s="39" t="s">
        <v>827</v>
      </c>
      <c r="C156" s="40">
        <v>25750012</v>
      </c>
      <c r="D156" s="40"/>
      <c r="E156" s="41">
        <f t="shared" ref="E156:E159" si="22">C156+D156</f>
        <v>25750012</v>
      </c>
    </row>
    <row r="157" spans="1:5" ht="15.6" thickBot="1" x14ac:dyDescent="0.35">
      <c r="A157" s="38" t="s">
        <v>828</v>
      </c>
      <c r="B157" s="39" t="s">
        <v>829</v>
      </c>
      <c r="C157" s="40">
        <v>402474</v>
      </c>
      <c r="D157" s="40"/>
      <c r="E157" s="41">
        <f t="shared" si="22"/>
        <v>402474</v>
      </c>
    </row>
    <row r="158" spans="1:5" ht="15.6" thickBot="1" x14ac:dyDescent="0.35">
      <c r="A158" s="38" t="s">
        <v>830</v>
      </c>
      <c r="B158" s="39" t="s">
        <v>831</v>
      </c>
      <c r="C158" s="40">
        <v>1490880</v>
      </c>
      <c r="D158" s="40"/>
      <c r="E158" s="41">
        <f t="shared" si="22"/>
        <v>1490880</v>
      </c>
    </row>
    <row r="159" spans="1:5" ht="15.6" thickBot="1" x14ac:dyDescent="0.35">
      <c r="A159" s="38" t="s">
        <v>832</v>
      </c>
      <c r="B159" s="39" t="s">
        <v>833</v>
      </c>
      <c r="C159" s="40">
        <v>4904764</v>
      </c>
      <c r="D159" s="40"/>
      <c r="E159" s="41">
        <f t="shared" si="22"/>
        <v>4904764</v>
      </c>
    </row>
    <row r="160" spans="1:5" ht="16.2" thickBot="1" x14ac:dyDescent="0.35">
      <c r="A160" s="34" t="s">
        <v>834</v>
      </c>
      <c r="B160" s="35" t="s">
        <v>835</v>
      </c>
      <c r="C160" s="36">
        <f>SUM(C161:C166)</f>
        <v>9079625</v>
      </c>
      <c r="D160" s="36">
        <f>SUM(D161:D166)</f>
        <v>0</v>
      </c>
      <c r="E160" s="37">
        <f>SUM(E161:E166)</f>
        <v>9079625</v>
      </c>
    </row>
    <row r="161" spans="1:5" ht="15.6" thickBot="1" x14ac:dyDescent="0.35">
      <c r="A161" s="38" t="s">
        <v>836</v>
      </c>
      <c r="B161" s="39" t="s">
        <v>837</v>
      </c>
      <c r="C161" s="40">
        <v>32032</v>
      </c>
      <c r="D161" s="40"/>
      <c r="E161" s="41">
        <f t="shared" ref="E161:E166" si="23">C161+D161</f>
        <v>32032</v>
      </c>
    </row>
    <row r="162" spans="1:5" ht="15.6" thickBot="1" x14ac:dyDescent="0.35">
      <c r="A162" s="38" t="s">
        <v>838</v>
      </c>
      <c r="B162" s="39" t="s">
        <v>839</v>
      </c>
      <c r="C162" s="40">
        <v>370949</v>
      </c>
      <c r="D162" s="40"/>
      <c r="E162" s="41">
        <f t="shared" si="23"/>
        <v>370949</v>
      </c>
    </row>
    <row r="163" spans="1:5" ht="15.6" thickBot="1" x14ac:dyDescent="0.35">
      <c r="A163" s="38" t="s">
        <v>840</v>
      </c>
      <c r="B163" s="39" t="s">
        <v>841</v>
      </c>
      <c r="C163" s="40">
        <v>9391</v>
      </c>
      <c r="D163" s="40"/>
      <c r="E163" s="41">
        <f t="shared" si="23"/>
        <v>9391</v>
      </c>
    </row>
    <row r="164" spans="1:5" ht="15.6" thickBot="1" x14ac:dyDescent="0.35">
      <c r="A164" s="38" t="s">
        <v>842</v>
      </c>
      <c r="B164" s="39" t="s">
        <v>843</v>
      </c>
      <c r="C164" s="40">
        <v>0</v>
      </c>
      <c r="D164" s="40"/>
      <c r="E164" s="41">
        <f t="shared" si="23"/>
        <v>0</v>
      </c>
    </row>
    <row r="165" spans="1:5" ht="15.6" thickBot="1" x14ac:dyDescent="0.35">
      <c r="A165" s="38" t="s">
        <v>844</v>
      </c>
      <c r="B165" s="39" t="s">
        <v>845</v>
      </c>
      <c r="C165" s="40">
        <v>3797779</v>
      </c>
      <c r="D165" s="40"/>
      <c r="E165" s="41">
        <f t="shared" si="23"/>
        <v>3797779</v>
      </c>
    </row>
    <row r="166" spans="1:5" ht="15.6" thickBot="1" x14ac:dyDescent="0.35">
      <c r="A166" s="38" t="s">
        <v>846</v>
      </c>
      <c r="B166" s="39" t="s">
        <v>847</v>
      </c>
      <c r="C166" s="40">
        <v>4869474</v>
      </c>
      <c r="D166" s="40"/>
      <c r="E166" s="41">
        <f t="shared" si="23"/>
        <v>4869474</v>
      </c>
    </row>
    <row r="167" spans="1:5" ht="16.2" thickBot="1" x14ac:dyDescent="0.35">
      <c r="A167" s="30">
        <v>4.4000000000000004</v>
      </c>
      <c r="B167" s="42" t="s">
        <v>848</v>
      </c>
      <c r="C167" s="32">
        <f>SUM(C168)</f>
        <v>13430104</v>
      </c>
      <c r="D167" s="32">
        <f>SUM(D168)</f>
        <v>0</v>
      </c>
      <c r="E167" s="33">
        <f>SUM(E168)</f>
        <v>13430104</v>
      </c>
    </row>
    <row r="168" spans="1:5" ht="16.2" thickBot="1" x14ac:dyDescent="0.35">
      <c r="A168" s="34" t="s">
        <v>849</v>
      </c>
      <c r="B168" s="35" t="s">
        <v>850</v>
      </c>
      <c r="C168" s="36">
        <f>SUM(C169:C173)</f>
        <v>13430104</v>
      </c>
      <c r="D168" s="36">
        <f>SUM(D169:D173)</f>
        <v>0</v>
      </c>
      <c r="E168" s="37">
        <f>SUM(E169:E173)</f>
        <v>13430104</v>
      </c>
    </row>
    <row r="169" spans="1:5" ht="15.6" thickBot="1" x14ac:dyDescent="0.35">
      <c r="A169" s="38" t="s">
        <v>851</v>
      </c>
      <c r="B169" s="39" t="s">
        <v>852</v>
      </c>
      <c r="C169" s="40">
        <v>774074</v>
      </c>
      <c r="D169" s="40"/>
      <c r="E169" s="41">
        <f t="shared" ref="E169:E173" si="24">C169+D169</f>
        <v>774074</v>
      </c>
    </row>
    <row r="170" spans="1:5" ht="15.6" thickBot="1" x14ac:dyDescent="0.35">
      <c r="A170" s="38" t="s">
        <v>853</v>
      </c>
      <c r="B170" s="39" t="s">
        <v>854</v>
      </c>
      <c r="C170" s="40">
        <v>991178</v>
      </c>
      <c r="D170" s="40"/>
      <c r="E170" s="41">
        <f t="shared" si="24"/>
        <v>991178</v>
      </c>
    </row>
    <row r="171" spans="1:5" ht="15.6" thickBot="1" x14ac:dyDescent="0.35">
      <c r="A171" s="38" t="s">
        <v>855</v>
      </c>
      <c r="B171" s="39" t="s">
        <v>856</v>
      </c>
      <c r="C171" s="40">
        <v>0</v>
      </c>
      <c r="D171" s="40"/>
      <c r="E171" s="41">
        <f t="shared" si="24"/>
        <v>0</v>
      </c>
    </row>
    <row r="172" spans="1:5" ht="15.6" thickBot="1" x14ac:dyDescent="0.35">
      <c r="A172" s="38" t="s">
        <v>857</v>
      </c>
      <c r="B172" s="39" t="s">
        <v>858</v>
      </c>
      <c r="C172" s="40">
        <v>11664852</v>
      </c>
      <c r="D172" s="40"/>
      <c r="E172" s="41">
        <f t="shared" si="24"/>
        <v>11664852</v>
      </c>
    </row>
    <row r="173" spans="1:5" ht="15.6" thickBot="1" x14ac:dyDescent="0.35">
      <c r="A173" s="38" t="s">
        <v>859</v>
      </c>
      <c r="B173" s="39" t="s">
        <v>860</v>
      </c>
      <c r="C173" s="40">
        <v>0</v>
      </c>
      <c r="D173" s="40"/>
      <c r="E173" s="41">
        <f t="shared" si="24"/>
        <v>0</v>
      </c>
    </row>
    <row r="174" spans="1:5" ht="16.2" thickBot="1" x14ac:dyDescent="0.35">
      <c r="A174" s="30">
        <v>4.5</v>
      </c>
      <c r="B174" s="42" t="s">
        <v>861</v>
      </c>
      <c r="C174" s="32">
        <f>SUM(C175+C177+C179+C181+C185+C187)</f>
        <v>72913147</v>
      </c>
      <c r="D174" s="32">
        <f>SUM(D175+D177+D179+D181+D185+D187)</f>
        <v>0</v>
      </c>
      <c r="E174" s="33">
        <f>SUM(E175+E177+E179+E181+E185+E187)</f>
        <v>72913147</v>
      </c>
    </row>
    <row r="175" spans="1:5" ht="16.2" thickBot="1" x14ac:dyDescent="0.35">
      <c r="A175" s="34" t="s">
        <v>862</v>
      </c>
      <c r="B175" s="35" t="s">
        <v>598</v>
      </c>
      <c r="C175" s="36">
        <f>SUM(C176)</f>
        <v>21883684</v>
      </c>
      <c r="D175" s="36">
        <f>SUM(D176)</f>
        <v>0</v>
      </c>
      <c r="E175" s="37">
        <f>SUM(E176)</f>
        <v>21883684</v>
      </c>
    </row>
    <row r="176" spans="1:5" ht="15.6" thickBot="1" x14ac:dyDescent="0.35">
      <c r="A176" s="38" t="s">
        <v>863</v>
      </c>
      <c r="B176" s="39" t="s">
        <v>600</v>
      </c>
      <c r="C176" s="40">
        <v>21883684</v>
      </c>
      <c r="D176" s="40"/>
      <c r="E176" s="41">
        <f>C176+D176</f>
        <v>21883684</v>
      </c>
    </row>
    <row r="177" spans="1:5" ht="16.2" thickBot="1" x14ac:dyDescent="0.35">
      <c r="A177" s="34" t="s">
        <v>864</v>
      </c>
      <c r="B177" s="35" t="s">
        <v>601</v>
      </c>
      <c r="C177" s="36">
        <f>SUM(C178)</f>
        <v>37711748</v>
      </c>
      <c r="D177" s="36">
        <f>SUM(D178)</f>
        <v>0</v>
      </c>
      <c r="E177" s="37">
        <f>SUM(E178)</f>
        <v>37711748</v>
      </c>
    </row>
    <row r="178" spans="1:5" ht="15.6" thickBot="1" x14ac:dyDescent="0.35">
      <c r="A178" s="38" t="s">
        <v>865</v>
      </c>
      <c r="B178" s="39" t="s">
        <v>603</v>
      </c>
      <c r="C178" s="40">
        <v>37711748</v>
      </c>
      <c r="D178" s="40"/>
      <c r="E178" s="41">
        <f>C178+D178</f>
        <v>37711748</v>
      </c>
    </row>
    <row r="179" spans="1:5" ht="16.2" thickBot="1" x14ac:dyDescent="0.35">
      <c r="A179" s="34" t="s">
        <v>866</v>
      </c>
      <c r="B179" s="35" t="s">
        <v>605</v>
      </c>
      <c r="C179" s="36">
        <f>SUM(C180)</f>
        <v>3107807</v>
      </c>
      <c r="D179" s="36">
        <f>SUM(D180)</f>
        <v>0</v>
      </c>
      <c r="E179" s="37">
        <f>SUM(E180)</f>
        <v>3107807</v>
      </c>
    </row>
    <row r="180" spans="1:5" ht="15.6" thickBot="1" x14ac:dyDescent="0.35">
      <c r="A180" s="38" t="s">
        <v>867</v>
      </c>
      <c r="B180" s="39" t="s">
        <v>607</v>
      </c>
      <c r="C180" s="40">
        <v>3107807</v>
      </c>
      <c r="D180" s="40"/>
      <c r="E180" s="41">
        <f>C180+D180</f>
        <v>3107807</v>
      </c>
    </row>
    <row r="181" spans="1:5" ht="16.2" thickBot="1" x14ac:dyDescent="0.35">
      <c r="A181" s="34" t="s">
        <v>868</v>
      </c>
      <c r="B181" s="35" t="s">
        <v>609</v>
      </c>
      <c r="C181" s="36">
        <f>SUM(C182:C184)</f>
        <v>4823774</v>
      </c>
      <c r="D181" s="36">
        <f>SUM(D182:D184)</f>
        <v>0</v>
      </c>
      <c r="E181" s="37">
        <f>SUM(E182:E184)</f>
        <v>4823774</v>
      </c>
    </row>
    <row r="182" spans="1:5" ht="15.6" thickBot="1" x14ac:dyDescent="0.35">
      <c r="A182" s="38" t="s">
        <v>869</v>
      </c>
      <c r="B182" s="39" t="s">
        <v>611</v>
      </c>
      <c r="C182" s="40">
        <v>4823774</v>
      </c>
      <c r="D182" s="40"/>
      <c r="E182" s="41">
        <f t="shared" ref="E182:E184" si="25">C182+D182</f>
        <v>4823774</v>
      </c>
    </row>
    <row r="183" spans="1:5" ht="15.6" thickBot="1" x14ac:dyDescent="0.35">
      <c r="A183" s="38" t="s">
        <v>870</v>
      </c>
      <c r="B183" s="39" t="s">
        <v>613</v>
      </c>
      <c r="C183" s="40">
        <v>0</v>
      </c>
      <c r="D183" s="40"/>
      <c r="E183" s="41">
        <f t="shared" si="25"/>
        <v>0</v>
      </c>
    </row>
    <row r="184" spans="1:5" ht="15.6" thickBot="1" x14ac:dyDescent="0.35">
      <c r="A184" s="38" t="s">
        <v>871</v>
      </c>
      <c r="B184" s="39" t="s">
        <v>615</v>
      </c>
      <c r="C184" s="40">
        <v>0</v>
      </c>
      <c r="D184" s="40"/>
      <c r="E184" s="41">
        <f t="shared" si="25"/>
        <v>0</v>
      </c>
    </row>
    <row r="185" spans="1:5" ht="16.2" thickBot="1" x14ac:dyDescent="0.35">
      <c r="A185" s="34" t="s">
        <v>872</v>
      </c>
      <c r="B185" s="35" t="s">
        <v>617</v>
      </c>
      <c r="C185" s="36">
        <f>SUM(C186)</f>
        <v>5386134</v>
      </c>
      <c r="D185" s="36">
        <f>SUM(D186)</f>
        <v>0</v>
      </c>
      <c r="E185" s="37">
        <f>SUM(E186)</f>
        <v>5386134</v>
      </c>
    </row>
    <row r="186" spans="1:5" ht="15.6" thickBot="1" x14ac:dyDescent="0.35">
      <c r="A186" s="38" t="s">
        <v>873</v>
      </c>
      <c r="B186" s="39" t="s">
        <v>617</v>
      </c>
      <c r="C186" s="40">
        <v>5386134</v>
      </c>
      <c r="D186" s="40"/>
      <c r="E186" s="41">
        <f>C186+D186</f>
        <v>5386134</v>
      </c>
    </row>
    <row r="187" spans="1:5" ht="16.2" thickBot="1" x14ac:dyDescent="0.35">
      <c r="A187" s="34" t="s">
        <v>874</v>
      </c>
      <c r="B187" s="35" t="s">
        <v>620</v>
      </c>
      <c r="C187" s="36">
        <f>SUM(C188)</f>
        <v>0</v>
      </c>
      <c r="D187" s="36">
        <f>SUM(D188)</f>
        <v>0</v>
      </c>
      <c r="E187" s="37">
        <f>SUM(E188)</f>
        <v>0</v>
      </c>
    </row>
    <row r="188" spans="1:5" ht="15.6" thickBot="1" x14ac:dyDescent="0.35">
      <c r="A188" s="38" t="s">
        <v>875</v>
      </c>
      <c r="B188" s="39" t="s">
        <v>622</v>
      </c>
      <c r="C188" s="40">
        <v>0</v>
      </c>
      <c r="D188" s="40"/>
      <c r="E188" s="41">
        <f>C188+D188</f>
        <v>0</v>
      </c>
    </row>
    <row r="189" spans="1:5" ht="47.4" thickBot="1" x14ac:dyDescent="0.35">
      <c r="A189" s="30">
        <v>4.9000000000000004</v>
      </c>
      <c r="B189" s="42" t="s">
        <v>876</v>
      </c>
      <c r="C189" s="32">
        <f t="shared" ref="C189:E190" si="26">SUM(C190)</f>
        <v>0</v>
      </c>
      <c r="D189" s="32">
        <f t="shared" si="26"/>
        <v>0</v>
      </c>
      <c r="E189" s="33">
        <f t="shared" si="26"/>
        <v>0</v>
      </c>
    </row>
    <row r="190" spans="1:5" ht="31.8" thickBot="1" x14ac:dyDescent="0.35">
      <c r="A190" s="34" t="s">
        <v>877</v>
      </c>
      <c r="B190" s="35" t="s">
        <v>878</v>
      </c>
      <c r="C190" s="36">
        <f t="shared" si="26"/>
        <v>0</v>
      </c>
      <c r="D190" s="36">
        <f t="shared" si="26"/>
        <v>0</v>
      </c>
      <c r="E190" s="37">
        <f t="shared" si="26"/>
        <v>0</v>
      </c>
    </row>
    <row r="191" spans="1:5" ht="30.6" thickBot="1" x14ac:dyDescent="0.35">
      <c r="A191" s="38" t="s">
        <v>879</v>
      </c>
      <c r="B191" s="39" t="s">
        <v>880</v>
      </c>
      <c r="C191" s="40">
        <v>0</v>
      </c>
      <c r="D191" s="40"/>
      <c r="E191" s="41">
        <f>C191+D191</f>
        <v>0</v>
      </c>
    </row>
    <row r="192" spans="1:5" ht="16.2" thickBot="1" x14ac:dyDescent="0.35">
      <c r="A192" s="43">
        <v>5</v>
      </c>
      <c r="B192" s="44" t="s">
        <v>881</v>
      </c>
      <c r="C192" s="45">
        <f>SUM(C193+C215)</f>
        <v>96093119</v>
      </c>
      <c r="D192" s="45">
        <f>SUM(D193+D215)</f>
        <v>0</v>
      </c>
      <c r="E192" s="46">
        <f>SUM(E193+E215)</f>
        <v>96093119</v>
      </c>
    </row>
    <row r="193" spans="1:5" ht="16.2" thickBot="1" x14ac:dyDescent="0.35">
      <c r="A193" s="30">
        <v>5.0999999999999996</v>
      </c>
      <c r="B193" s="42" t="s">
        <v>881</v>
      </c>
      <c r="C193" s="32">
        <f>SUM(C194+C200+C205)</f>
        <v>96093119</v>
      </c>
      <c r="D193" s="32">
        <f>SUM(D194+D200+D205)</f>
        <v>0</v>
      </c>
      <c r="E193" s="33">
        <f>SUM(E194+E200+E205)</f>
        <v>96093119</v>
      </c>
    </row>
    <row r="194" spans="1:5" ht="16.2" thickBot="1" x14ac:dyDescent="0.35">
      <c r="A194" s="34" t="s">
        <v>882</v>
      </c>
      <c r="B194" s="35" t="s">
        <v>883</v>
      </c>
      <c r="C194" s="36">
        <f>SUM(C195:C199)</f>
        <v>1519964</v>
      </c>
      <c r="D194" s="36">
        <f>SUM(D195:D199)</f>
        <v>0</v>
      </c>
      <c r="E194" s="37">
        <f>SUM(E195:E199)</f>
        <v>1519964</v>
      </c>
    </row>
    <row r="195" spans="1:5" ht="15.6" thickBot="1" x14ac:dyDescent="0.35">
      <c r="A195" s="38" t="s">
        <v>884</v>
      </c>
      <c r="B195" s="39" t="s">
        <v>673</v>
      </c>
      <c r="C195" s="40">
        <v>0</v>
      </c>
      <c r="D195" s="40"/>
      <c r="E195" s="41">
        <f t="shared" ref="E195:E199" si="27">C195+D195</f>
        <v>0</v>
      </c>
    </row>
    <row r="196" spans="1:5" ht="15.6" thickBot="1" x14ac:dyDescent="0.35">
      <c r="A196" s="38" t="s">
        <v>885</v>
      </c>
      <c r="B196" s="39" t="s">
        <v>675</v>
      </c>
      <c r="C196" s="40">
        <v>0</v>
      </c>
      <c r="D196" s="40"/>
      <c r="E196" s="41">
        <f t="shared" si="27"/>
        <v>0</v>
      </c>
    </row>
    <row r="197" spans="1:5" ht="15.6" thickBot="1" x14ac:dyDescent="0.35">
      <c r="A197" s="38" t="s">
        <v>886</v>
      </c>
      <c r="B197" s="39" t="s">
        <v>677</v>
      </c>
      <c r="C197" s="40">
        <v>0</v>
      </c>
      <c r="D197" s="40"/>
      <c r="E197" s="41">
        <f t="shared" si="27"/>
        <v>0</v>
      </c>
    </row>
    <row r="198" spans="1:5" ht="15.6" thickBot="1" x14ac:dyDescent="0.35">
      <c r="A198" s="38" t="s">
        <v>887</v>
      </c>
      <c r="B198" s="39" t="s">
        <v>679</v>
      </c>
      <c r="C198" s="40">
        <v>0</v>
      </c>
      <c r="D198" s="40"/>
      <c r="E198" s="41">
        <f t="shared" si="27"/>
        <v>0</v>
      </c>
    </row>
    <row r="199" spans="1:5" ht="15.6" thickBot="1" x14ac:dyDescent="0.35">
      <c r="A199" s="38" t="s">
        <v>888</v>
      </c>
      <c r="B199" s="39" t="s">
        <v>681</v>
      </c>
      <c r="C199" s="40">
        <v>1519964</v>
      </c>
      <c r="D199" s="40"/>
      <c r="E199" s="41">
        <f t="shared" si="27"/>
        <v>1519964</v>
      </c>
    </row>
    <row r="200" spans="1:5" ht="16.2" thickBot="1" x14ac:dyDescent="0.35">
      <c r="A200" s="34" t="s">
        <v>889</v>
      </c>
      <c r="B200" s="35" t="s">
        <v>890</v>
      </c>
      <c r="C200" s="36">
        <f>SUM(C201:C204)</f>
        <v>0</v>
      </c>
      <c r="D200" s="36">
        <f>SUM(D201:D204)</f>
        <v>0</v>
      </c>
      <c r="E200" s="37">
        <f>SUM(E201:E204)</f>
        <v>0</v>
      </c>
    </row>
    <row r="201" spans="1:5" ht="15.6" thickBot="1" x14ac:dyDescent="0.35">
      <c r="A201" s="38" t="s">
        <v>891</v>
      </c>
      <c r="B201" s="39" t="s">
        <v>663</v>
      </c>
      <c r="C201" s="40">
        <v>0</v>
      </c>
      <c r="D201" s="40"/>
      <c r="E201" s="41">
        <f t="shared" ref="E201:E204" si="28">C201+D201</f>
        <v>0</v>
      </c>
    </row>
    <row r="202" spans="1:5" ht="15.6" thickBot="1" x14ac:dyDescent="0.35">
      <c r="A202" s="38" t="s">
        <v>892</v>
      </c>
      <c r="B202" s="39" t="s">
        <v>665</v>
      </c>
      <c r="C202" s="40">
        <v>0</v>
      </c>
      <c r="D202" s="40"/>
      <c r="E202" s="41">
        <f t="shared" si="28"/>
        <v>0</v>
      </c>
    </row>
    <row r="203" spans="1:5" ht="15.6" thickBot="1" x14ac:dyDescent="0.35">
      <c r="A203" s="38" t="s">
        <v>893</v>
      </c>
      <c r="B203" s="39" t="s">
        <v>667</v>
      </c>
      <c r="C203" s="40">
        <v>0</v>
      </c>
      <c r="D203" s="40"/>
      <c r="E203" s="41">
        <f t="shared" si="28"/>
        <v>0</v>
      </c>
    </row>
    <row r="204" spans="1:5" ht="15.6" thickBot="1" x14ac:dyDescent="0.35">
      <c r="A204" s="38" t="s">
        <v>894</v>
      </c>
      <c r="B204" s="39" t="s">
        <v>895</v>
      </c>
      <c r="C204" s="40">
        <v>0</v>
      </c>
      <c r="D204" s="40"/>
      <c r="E204" s="41">
        <f t="shared" si="28"/>
        <v>0</v>
      </c>
    </row>
    <row r="205" spans="1:5" ht="16.2" thickBot="1" x14ac:dyDescent="0.35">
      <c r="A205" s="34" t="s">
        <v>896</v>
      </c>
      <c r="B205" s="35" t="s">
        <v>897</v>
      </c>
      <c r="C205" s="36">
        <f>SUM(C206:C214)</f>
        <v>94573155</v>
      </c>
      <c r="D205" s="36">
        <f>SUM(D206:D214)</f>
        <v>0</v>
      </c>
      <c r="E205" s="37">
        <f>SUM(E206:E214)</f>
        <v>94573155</v>
      </c>
    </row>
    <row r="206" spans="1:5" ht="15.6" thickBot="1" x14ac:dyDescent="0.35">
      <c r="A206" s="38" t="s">
        <v>898</v>
      </c>
      <c r="B206" s="39" t="s">
        <v>899</v>
      </c>
      <c r="C206" s="40">
        <v>18448697</v>
      </c>
      <c r="D206" s="40"/>
      <c r="E206" s="41">
        <f t="shared" ref="E206:E214" si="29">C206+D206</f>
        <v>18448697</v>
      </c>
    </row>
    <row r="207" spans="1:5" ht="15.6" thickBot="1" x14ac:dyDescent="0.35">
      <c r="A207" s="38" t="s">
        <v>900</v>
      </c>
      <c r="B207" s="39" t="s">
        <v>901</v>
      </c>
      <c r="C207" s="40">
        <v>243675</v>
      </c>
      <c r="D207" s="40"/>
      <c r="E207" s="41">
        <f t="shared" si="29"/>
        <v>243675</v>
      </c>
    </row>
    <row r="208" spans="1:5" ht="15.6" thickBot="1" x14ac:dyDescent="0.35">
      <c r="A208" s="38" t="s">
        <v>902</v>
      </c>
      <c r="B208" s="39" t="s">
        <v>903</v>
      </c>
      <c r="C208" s="40">
        <v>0</v>
      </c>
      <c r="D208" s="40"/>
      <c r="E208" s="41">
        <f t="shared" si="29"/>
        <v>0</v>
      </c>
    </row>
    <row r="209" spans="1:5" ht="15.6" thickBot="1" x14ac:dyDescent="0.35">
      <c r="A209" s="38" t="s">
        <v>904</v>
      </c>
      <c r="B209" s="39" t="s">
        <v>905</v>
      </c>
      <c r="C209" s="40">
        <v>0</v>
      </c>
      <c r="D209" s="40"/>
      <c r="E209" s="41">
        <f t="shared" si="29"/>
        <v>0</v>
      </c>
    </row>
    <row r="210" spans="1:5" ht="15.6" thickBot="1" x14ac:dyDescent="0.35">
      <c r="A210" s="38" t="s">
        <v>906</v>
      </c>
      <c r="B210" s="39" t="s">
        <v>907</v>
      </c>
      <c r="C210" s="40">
        <v>0</v>
      </c>
      <c r="D210" s="40"/>
      <c r="E210" s="41">
        <f t="shared" si="29"/>
        <v>0</v>
      </c>
    </row>
    <row r="211" spans="1:5" ht="15.6" thickBot="1" x14ac:dyDescent="0.35">
      <c r="A211" s="38" t="s">
        <v>908</v>
      </c>
      <c r="B211" s="39" t="s">
        <v>909</v>
      </c>
      <c r="C211" s="40">
        <v>0</v>
      </c>
      <c r="D211" s="40"/>
      <c r="E211" s="41">
        <f t="shared" si="29"/>
        <v>0</v>
      </c>
    </row>
    <row r="212" spans="1:5" ht="15.6" thickBot="1" x14ac:dyDescent="0.35">
      <c r="A212" s="38" t="s">
        <v>910</v>
      </c>
      <c r="B212" s="39" t="s">
        <v>911</v>
      </c>
      <c r="C212" s="40">
        <v>0</v>
      </c>
      <c r="D212" s="40"/>
      <c r="E212" s="41">
        <f t="shared" si="29"/>
        <v>0</v>
      </c>
    </row>
    <row r="213" spans="1:5" ht="15.6" thickBot="1" x14ac:dyDescent="0.35">
      <c r="A213" s="38" t="s">
        <v>912</v>
      </c>
      <c r="B213" s="39" t="s">
        <v>913</v>
      </c>
      <c r="C213" s="40">
        <v>43384</v>
      </c>
      <c r="D213" s="40"/>
      <c r="E213" s="41">
        <f t="shared" si="29"/>
        <v>43384</v>
      </c>
    </row>
    <row r="214" spans="1:5" ht="15.6" thickBot="1" x14ac:dyDescent="0.35">
      <c r="A214" s="38" t="s">
        <v>914</v>
      </c>
      <c r="B214" s="39" t="s">
        <v>915</v>
      </c>
      <c r="C214" s="40">
        <v>75837399</v>
      </c>
      <c r="D214" s="40"/>
      <c r="E214" s="41">
        <f t="shared" si="29"/>
        <v>75837399</v>
      </c>
    </row>
    <row r="215" spans="1:5" ht="47.4" thickBot="1" x14ac:dyDescent="0.35">
      <c r="A215" s="30">
        <v>5.9</v>
      </c>
      <c r="B215" s="42" t="s">
        <v>916</v>
      </c>
      <c r="C215" s="32">
        <v>0</v>
      </c>
      <c r="D215" s="32">
        <v>0</v>
      </c>
      <c r="E215" s="33">
        <v>0</v>
      </c>
    </row>
    <row r="216" spans="1:5" ht="16.2" thickBot="1" x14ac:dyDescent="0.35">
      <c r="A216" s="43">
        <v>6</v>
      </c>
      <c r="B216" s="44" t="s">
        <v>917</v>
      </c>
      <c r="C216" s="45">
        <f>SUM(C217+C232+C233+C236)</f>
        <v>143426303.38</v>
      </c>
      <c r="D216" s="45">
        <f>SUM(D217+D232+D233+D236)</f>
        <v>0</v>
      </c>
      <c r="E216" s="46">
        <f>SUM(E217+E232+E233+E236)</f>
        <v>143426303.38</v>
      </c>
    </row>
    <row r="217" spans="1:5" ht="16.2" thickBot="1" x14ac:dyDescent="0.35">
      <c r="A217" s="30">
        <v>6.1</v>
      </c>
      <c r="B217" s="42" t="s">
        <v>917</v>
      </c>
      <c r="C217" s="32">
        <f>SUM(C218+C220+C222+C224+C226+C228+C230)</f>
        <v>136261988.38</v>
      </c>
      <c r="D217" s="32">
        <f>SUM(D218+D220+D222+D224+D226+D228+D230)</f>
        <v>0</v>
      </c>
      <c r="E217" s="33">
        <f>SUM(E218+E220+E222+E224+E226+E228+E230)</f>
        <v>136261988.38</v>
      </c>
    </row>
    <row r="218" spans="1:5" ht="16.2" thickBot="1" x14ac:dyDescent="0.35">
      <c r="A218" s="34" t="s">
        <v>918</v>
      </c>
      <c r="B218" s="35" t="s">
        <v>601</v>
      </c>
      <c r="C218" s="36">
        <f>SUM(C219)</f>
        <v>17156963</v>
      </c>
      <c r="D218" s="36">
        <f>SUM(D219)</f>
        <v>0</v>
      </c>
      <c r="E218" s="37">
        <f>SUM(E219)</f>
        <v>17156963</v>
      </c>
    </row>
    <row r="219" spans="1:5" ht="15.6" thickBot="1" x14ac:dyDescent="0.35">
      <c r="A219" s="38" t="s">
        <v>919</v>
      </c>
      <c r="B219" s="39" t="s">
        <v>603</v>
      </c>
      <c r="C219" s="40">
        <v>17156963</v>
      </c>
      <c r="D219" s="40"/>
      <c r="E219" s="41">
        <f>C219+D219</f>
        <v>17156963</v>
      </c>
    </row>
    <row r="220" spans="1:5" ht="16.2" thickBot="1" x14ac:dyDescent="0.35">
      <c r="A220" s="34" t="s">
        <v>920</v>
      </c>
      <c r="B220" s="35" t="s">
        <v>921</v>
      </c>
      <c r="C220" s="36">
        <f>SUM(C221)</f>
        <v>1435654</v>
      </c>
      <c r="D220" s="36">
        <f>SUM(D221)</f>
        <v>0</v>
      </c>
      <c r="E220" s="37">
        <f>SUM(E221)</f>
        <v>1435654</v>
      </c>
    </row>
    <row r="221" spans="1:5" ht="15.6" thickBot="1" x14ac:dyDescent="0.35">
      <c r="A221" s="38" t="s">
        <v>922</v>
      </c>
      <c r="B221" s="39" t="s">
        <v>921</v>
      </c>
      <c r="C221" s="40">
        <v>1435654</v>
      </c>
      <c r="D221" s="40"/>
      <c r="E221" s="41">
        <f>C221+D221</f>
        <v>1435654</v>
      </c>
    </row>
    <row r="222" spans="1:5" ht="16.2" thickBot="1" x14ac:dyDescent="0.35">
      <c r="A222" s="34" t="s">
        <v>923</v>
      </c>
      <c r="B222" s="35" t="s">
        <v>924</v>
      </c>
      <c r="C222" s="36">
        <f>SUM(C223)</f>
        <v>3250140.2800000003</v>
      </c>
      <c r="D222" s="36">
        <f>SUM(D223)</f>
        <v>0</v>
      </c>
      <c r="E222" s="37">
        <f>SUM(E223)</f>
        <v>3250140.2800000003</v>
      </c>
    </row>
    <row r="223" spans="1:5" ht="15.6" thickBot="1" x14ac:dyDescent="0.35">
      <c r="A223" s="38" t="s">
        <v>925</v>
      </c>
      <c r="B223" s="39" t="s">
        <v>924</v>
      </c>
      <c r="C223" s="40">
        <v>3250140.2800000003</v>
      </c>
      <c r="D223" s="40"/>
      <c r="E223" s="41">
        <f>C223+D223</f>
        <v>3250140.2800000003</v>
      </c>
    </row>
    <row r="224" spans="1:5" ht="16.2" thickBot="1" x14ac:dyDescent="0.35">
      <c r="A224" s="34" t="s">
        <v>926</v>
      </c>
      <c r="B224" s="35" t="s">
        <v>927</v>
      </c>
      <c r="C224" s="36">
        <f>SUM(C225)</f>
        <v>0</v>
      </c>
      <c r="D224" s="36">
        <f>SUM(D225)</f>
        <v>0</v>
      </c>
      <c r="E224" s="37">
        <f>SUM(E225)</f>
        <v>0</v>
      </c>
    </row>
    <row r="225" spans="1:5" ht="15.6" thickBot="1" x14ac:dyDescent="0.35">
      <c r="A225" s="38" t="s">
        <v>928</v>
      </c>
      <c r="B225" s="39" t="s">
        <v>929</v>
      </c>
      <c r="C225" s="40">
        <v>0</v>
      </c>
      <c r="D225" s="40"/>
      <c r="E225" s="41">
        <f>C225+D225</f>
        <v>0</v>
      </c>
    </row>
    <row r="226" spans="1:5" ht="16.2" thickBot="1" x14ac:dyDescent="0.35">
      <c r="A226" s="34" t="s">
        <v>930</v>
      </c>
      <c r="B226" s="35" t="s">
        <v>931</v>
      </c>
      <c r="C226" s="36">
        <f>SUM(C227)</f>
        <v>0</v>
      </c>
      <c r="D226" s="36">
        <f>SUM(D227)</f>
        <v>0</v>
      </c>
      <c r="E226" s="37">
        <f>SUM(E227)</f>
        <v>0</v>
      </c>
    </row>
    <row r="227" spans="1:5" ht="15.6" thickBot="1" x14ac:dyDescent="0.35">
      <c r="A227" s="38" t="s">
        <v>932</v>
      </c>
      <c r="B227" s="39" t="s">
        <v>931</v>
      </c>
      <c r="C227" s="40">
        <v>0</v>
      </c>
      <c r="D227" s="40"/>
      <c r="E227" s="41">
        <f>C227+D227</f>
        <v>0</v>
      </c>
    </row>
    <row r="228" spans="1:5" ht="16.2" thickBot="1" x14ac:dyDescent="0.35">
      <c r="A228" s="34" t="s">
        <v>933</v>
      </c>
      <c r="B228" s="35" t="s">
        <v>934</v>
      </c>
      <c r="C228" s="36">
        <f>SUM(C229)</f>
        <v>0</v>
      </c>
      <c r="D228" s="36">
        <f>SUM(D229)</f>
        <v>0</v>
      </c>
      <c r="E228" s="37">
        <f>SUM(E229)</f>
        <v>0</v>
      </c>
    </row>
    <row r="229" spans="1:5" ht="15.6" thickBot="1" x14ac:dyDescent="0.35">
      <c r="A229" s="38" t="s">
        <v>935</v>
      </c>
      <c r="B229" s="39" t="s">
        <v>934</v>
      </c>
      <c r="C229" s="40">
        <v>0</v>
      </c>
      <c r="D229" s="40"/>
      <c r="E229" s="41">
        <f>C229+D229</f>
        <v>0</v>
      </c>
    </row>
    <row r="230" spans="1:5" ht="16.2" thickBot="1" x14ac:dyDescent="0.35">
      <c r="A230" s="34" t="s">
        <v>936</v>
      </c>
      <c r="B230" s="35" t="s">
        <v>937</v>
      </c>
      <c r="C230" s="36">
        <f>SUM(C231)</f>
        <v>114419231.09999999</v>
      </c>
      <c r="D230" s="36">
        <f>SUM(D231)</f>
        <v>0</v>
      </c>
      <c r="E230" s="37">
        <f>SUM(E231)</f>
        <v>114419231.09999999</v>
      </c>
    </row>
    <row r="231" spans="1:5" ht="15.6" thickBot="1" x14ac:dyDescent="0.35">
      <c r="A231" s="38" t="s">
        <v>938</v>
      </c>
      <c r="B231" s="39" t="s">
        <v>939</v>
      </c>
      <c r="C231" s="40">
        <v>114419231.09999999</v>
      </c>
      <c r="D231" s="40"/>
      <c r="E231" s="41">
        <f>C231+D231</f>
        <v>114419231.09999999</v>
      </c>
    </row>
    <row r="232" spans="1:5" ht="16.2" thickBot="1" x14ac:dyDescent="0.35">
      <c r="A232" s="30">
        <v>6.2</v>
      </c>
      <c r="B232" s="42" t="s">
        <v>940</v>
      </c>
      <c r="C232" s="32">
        <v>0</v>
      </c>
      <c r="D232" s="32">
        <v>0</v>
      </c>
      <c r="E232" s="33">
        <v>0</v>
      </c>
    </row>
    <row r="233" spans="1:5" ht="16.2" thickBot="1" x14ac:dyDescent="0.35">
      <c r="A233" s="30">
        <v>6.3</v>
      </c>
      <c r="B233" s="42" t="s">
        <v>941</v>
      </c>
      <c r="C233" s="32">
        <f t="shared" ref="C233:E234" si="30">SUM(C234)</f>
        <v>7164315</v>
      </c>
      <c r="D233" s="32">
        <f t="shared" si="30"/>
        <v>0</v>
      </c>
      <c r="E233" s="33">
        <f t="shared" si="30"/>
        <v>7164315</v>
      </c>
    </row>
    <row r="234" spans="1:5" ht="16.2" thickBot="1" x14ac:dyDescent="0.35">
      <c r="A234" s="34" t="s">
        <v>942</v>
      </c>
      <c r="B234" s="35" t="s">
        <v>620</v>
      </c>
      <c r="C234" s="36">
        <f t="shared" si="30"/>
        <v>7164315</v>
      </c>
      <c r="D234" s="36">
        <f t="shared" si="30"/>
        <v>0</v>
      </c>
      <c r="E234" s="37">
        <f t="shared" si="30"/>
        <v>7164315</v>
      </c>
    </row>
    <row r="235" spans="1:5" ht="15.6" thickBot="1" x14ac:dyDescent="0.35">
      <c r="A235" s="38" t="s">
        <v>943</v>
      </c>
      <c r="B235" s="39" t="s">
        <v>944</v>
      </c>
      <c r="C235" s="40">
        <v>7164315</v>
      </c>
      <c r="D235" s="40"/>
      <c r="E235" s="41">
        <f>C235+D235</f>
        <v>7164315</v>
      </c>
    </row>
    <row r="236" spans="1:5" ht="47.4" thickBot="1" x14ac:dyDescent="0.35">
      <c r="A236" s="30">
        <v>6.9</v>
      </c>
      <c r="B236" s="42" t="s">
        <v>945</v>
      </c>
      <c r="C236" s="32">
        <f t="shared" ref="C236:E237" si="31">SUM(C237)</f>
        <v>0</v>
      </c>
      <c r="D236" s="32">
        <f t="shared" si="31"/>
        <v>0</v>
      </c>
      <c r="E236" s="33">
        <f t="shared" si="31"/>
        <v>0</v>
      </c>
    </row>
    <row r="237" spans="1:5" ht="31.8" thickBot="1" x14ac:dyDescent="0.35">
      <c r="A237" s="30" t="s">
        <v>946</v>
      </c>
      <c r="B237" s="42" t="s">
        <v>947</v>
      </c>
      <c r="C237" s="32">
        <f t="shared" si="31"/>
        <v>0</v>
      </c>
      <c r="D237" s="32">
        <f t="shared" si="31"/>
        <v>0</v>
      </c>
      <c r="E237" s="33">
        <f t="shared" si="31"/>
        <v>0</v>
      </c>
    </row>
    <row r="238" spans="1:5" ht="30.6" thickBot="1" x14ac:dyDescent="0.35">
      <c r="A238" s="38" t="s">
        <v>948</v>
      </c>
      <c r="B238" s="39" t="s">
        <v>949</v>
      </c>
      <c r="C238" s="40">
        <v>0</v>
      </c>
      <c r="D238" s="40"/>
      <c r="E238" s="41">
        <f>C238+D238</f>
        <v>0</v>
      </c>
    </row>
    <row r="239" spans="1:5" ht="31.8" thickBot="1" x14ac:dyDescent="0.35">
      <c r="A239" s="43">
        <v>7</v>
      </c>
      <c r="B239" s="44" t="s">
        <v>950</v>
      </c>
      <c r="C239" s="45">
        <f>SUM(C240+C241+C242+C243+C244+C245+C246+C247+C248+C249)</f>
        <v>0</v>
      </c>
      <c r="D239" s="45">
        <f>SUM(D240+D241+D242+D243+D244+D245+D246+D247+D248+D249)</f>
        <v>0</v>
      </c>
      <c r="E239" s="46">
        <f>SUM(E240+E241+E242+E243+E244+E245+E246+E247+E248+E249)</f>
        <v>0</v>
      </c>
    </row>
    <row r="240" spans="1:5" ht="31.8" thickBot="1" x14ac:dyDescent="0.35">
      <c r="A240" s="30">
        <v>7.1</v>
      </c>
      <c r="B240" s="42" t="s">
        <v>951</v>
      </c>
      <c r="C240" s="32">
        <v>0</v>
      </c>
      <c r="D240" s="32">
        <v>0</v>
      </c>
      <c r="E240" s="33">
        <v>0</v>
      </c>
    </row>
    <row r="241" spans="1:5" ht="31.8" thickBot="1" x14ac:dyDescent="0.35">
      <c r="A241" s="30">
        <v>7.2</v>
      </c>
      <c r="B241" s="42" t="s">
        <v>952</v>
      </c>
      <c r="C241" s="32">
        <v>0</v>
      </c>
      <c r="D241" s="32">
        <v>0</v>
      </c>
      <c r="E241" s="33">
        <v>0</v>
      </c>
    </row>
    <row r="242" spans="1:5" ht="47.4" thickBot="1" x14ac:dyDescent="0.35">
      <c r="A242" s="30">
        <v>7.3</v>
      </c>
      <c r="B242" s="42" t="s">
        <v>953</v>
      </c>
      <c r="C242" s="32">
        <v>0</v>
      </c>
      <c r="D242" s="32">
        <v>0</v>
      </c>
      <c r="E242" s="33">
        <v>0</v>
      </c>
    </row>
    <row r="243" spans="1:5" ht="47.4" thickBot="1" x14ac:dyDescent="0.35">
      <c r="A243" s="30">
        <v>7.4</v>
      </c>
      <c r="B243" s="42" t="s">
        <v>954</v>
      </c>
      <c r="C243" s="32">
        <v>0</v>
      </c>
      <c r="D243" s="32">
        <v>0</v>
      </c>
      <c r="E243" s="33">
        <v>0</v>
      </c>
    </row>
    <row r="244" spans="1:5" ht="47.4" thickBot="1" x14ac:dyDescent="0.35">
      <c r="A244" s="30">
        <v>7.5</v>
      </c>
      <c r="B244" s="42" t="s">
        <v>955</v>
      </c>
      <c r="C244" s="32">
        <v>0</v>
      </c>
      <c r="D244" s="32">
        <v>0</v>
      </c>
      <c r="E244" s="33">
        <v>0</v>
      </c>
    </row>
    <row r="245" spans="1:5" ht="47.4" thickBot="1" x14ac:dyDescent="0.35">
      <c r="A245" s="30">
        <v>7.6</v>
      </c>
      <c r="B245" s="42" t="s">
        <v>956</v>
      </c>
      <c r="C245" s="32">
        <v>0</v>
      </c>
      <c r="D245" s="32">
        <v>0</v>
      </c>
      <c r="E245" s="33">
        <v>0</v>
      </c>
    </row>
    <row r="246" spans="1:5" ht="47.4" thickBot="1" x14ac:dyDescent="0.35">
      <c r="A246" s="30">
        <v>7.7</v>
      </c>
      <c r="B246" s="42" t="s">
        <v>957</v>
      </c>
      <c r="C246" s="32">
        <v>0</v>
      </c>
      <c r="D246" s="32">
        <v>0</v>
      </c>
      <c r="E246" s="33">
        <v>0</v>
      </c>
    </row>
    <row r="247" spans="1:5" ht="47.4" thickBot="1" x14ac:dyDescent="0.35">
      <c r="A247" s="30">
        <v>7.8</v>
      </c>
      <c r="B247" s="42" t="s">
        <v>958</v>
      </c>
      <c r="C247" s="32">
        <v>0</v>
      </c>
      <c r="D247" s="32">
        <v>0</v>
      </c>
      <c r="E247" s="33">
        <v>0</v>
      </c>
    </row>
    <row r="248" spans="1:5" ht="16.2" thickBot="1" x14ac:dyDescent="0.35">
      <c r="A248" s="30">
        <v>7.9</v>
      </c>
      <c r="B248" s="42" t="s">
        <v>959</v>
      </c>
      <c r="C248" s="32">
        <f t="shared" ref="C248:E249" si="32">SUM(C249)</f>
        <v>0</v>
      </c>
      <c r="D248" s="32">
        <f t="shared" si="32"/>
        <v>0</v>
      </c>
      <c r="E248" s="33">
        <f t="shared" si="32"/>
        <v>0</v>
      </c>
    </row>
    <row r="249" spans="1:5" ht="16.2" thickBot="1" x14ac:dyDescent="0.35">
      <c r="A249" s="48" t="s">
        <v>960</v>
      </c>
      <c r="B249" s="35" t="s">
        <v>961</v>
      </c>
      <c r="C249" s="36">
        <f t="shared" si="32"/>
        <v>0</v>
      </c>
      <c r="D249" s="36">
        <f t="shared" si="32"/>
        <v>0</v>
      </c>
      <c r="E249" s="37">
        <f t="shared" si="32"/>
        <v>0</v>
      </c>
    </row>
    <row r="250" spans="1:5" ht="15.6" thickBot="1" x14ac:dyDescent="0.35">
      <c r="A250" s="38" t="s">
        <v>962</v>
      </c>
      <c r="B250" s="39" t="s">
        <v>963</v>
      </c>
      <c r="C250" s="40">
        <v>0</v>
      </c>
      <c r="D250" s="40"/>
      <c r="E250" s="41">
        <f>C250+D250</f>
        <v>0</v>
      </c>
    </row>
    <row r="251" spans="1:5" ht="47.4" thickBot="1" x14ac:dyDescent="0.35">
      <c r="A251" s="43">
        <v>8</v>
      </c>
      <c r="B251" s="44" t="s">
        <v>964</v>
      </c>
      <c r="C251" s="45">
        <f>SUM(C252+C263+C269+C274+C280)</f>
        <v>2219608790.3199997</v>
      </c>
      <c r="D251" s="45">
        <f>SUM(D252+D263+D269+D274+D280)</f>
        <v>0</v>
      </c>
      <c r="E251" s="46">
        <f>SUM(E252+E263+E269+E274+E280)</f>
        <v>2219608790.3199997</v>
      </c>
    </row>
    <row r="252" spans="1:5" ht="16.2" thickBot="1" x14ac:dyDescent="0.35">
      <c r="A252" s="30">
        <v>8.1</v>
      </c>
      <c r="B252" s="42" t="s">
        <v>965</v>
      </c>
      <c r="C252" s="32">
        <f>SUM(C253+C261)</f>
        <v>1398067372.25</v>
      </c>
      <c r="D252" s="32">
        <f>SUM(D253+D261)</f>
        <v>0</v>
      </c>
      <c r="E252" s="33">
        <f>SUM(E253+E261)</f>
        <v>1398067372.25</v>
      </c>
    </row>
    <row r="253" spans="1:5" ht="16.2" thickBot="1" x14ac:dyDescent="0.35">
      <c r="A253" s="34" t="s">
        <v>966</v>
      </c>
      <c r="B253" s="35" t="s">
        <v>967</v>
      </c>
      <c r="C253" s="36">
        <f>SUM(C254:C260)</f>
        <v>1192207706.0599999</v>
      </c>
      <c r="D253" s="36">
        <f>SUM(D254:D260)</f>
        <v>0</v>
      </c>
      <c r="E253" s="37">
        <f>SUM(E254:E260)</f>
        <v>1192207706.0599999</v>
      </c>
    </row>
    <row r="254" spans="1:5" ht="15.6" thickBot="1" x14ac:dyDescent="0.35">
      <c r="A254" s="38" t="s">
        <v>968</v>
      </c>
      <c r="B254" s="39" t="s">
        <v>969</v>
      </c>
      <c r="C254" s="40">
        <v>589914556.05999994</v>
      </c>
      <c r="D254" s="40"/>
      <c r="E254" s="41">
        <f t="shared" ref="E254:E260" si="33">C254+D254</f>
        <v>589914556.05999994</v>
      </c>
    </row>
    <row r="255" spans="1:5" ht="15.6" thickBot="1" x14ac:dyDescent="0.35">
      <c r="A255" s="38" t="s">
        <v>970</v>
      </c>
      <c r="B255" s="39" t="s">
        <v>971</v>
      </c>
      <c r="C255" s="40">
        <v>103718180</v>
      </c>
      <c r="D255" s="40"/>
      <c r="E255" s="41">
        <f t="shared" si="33"/>
        <v>103718180</v>
      </c>
    </row>
    <row r="256" spans="1:5" ht="15.6" thickBot="1" x14ac:dyDescent="0.35">
      <c r="A256" s="38" t="s">
        <v>972</v>
      </c>
      <c r="B256" s="39" t="s">
        <v>973</v>
      </c>
      <c r="C256" s="40">
        <v>63063286</v>
      </c>
      <c r="D256" s="40"/>
      <c r="E256" s="41">
        <f t="shared" si="33"/>
        <v>63063286</v>
      </c>
    </row>
    <row r="257" spans="1:5" ht="15.6" thickBot="1" x14ac:dyDescent="0.35">
      <c r="A257" s="38" t="s">
        <v>974</v>
      </c>
      <c r="B257" s="39" t="s">
        <v>975</v>
      </c>
      <c r="C257" s="40">
        <v>14997295</v>
      </c>
      <c r="D257" s="40"/>
      <c r="E257" s="41">
        <f t="shared" si="33"/>
        <v>14997295</v>
      </c>
    </row>
    <row r="258" spans="1:5" ht="15.6" thickBot="1" x14ac:dyDescent="0.35">
      <c r="A258" s="38" t="s">
        <v>976</v>
      </c>
      <c r="B258" s="39" t="s">
        <v>977</v>
      </c>
      <c r="C258" s="40">
        <v>34824345</v>
      </c>
      <c r="D258" s="40"/>
      <c r="E258" s="41">
        <f t="shared" si="33"/>
        <v>34824345</v>
      </c>
    </row>
    <row r="259" spans="1:5" ht="15.6" thickBot="1" x14ac:dyDescent="0.35">
      <c r="A259" s="38" t="s">
        <v>978</v>
      </c>
      <c r="B259" s="39" t="s">
        <v>979</v>
      </c>
      <c r="C259" s="40">
        <v>215377591</v>
      </c>
      <c r="D259" s="40"/>
      <c r="E259" s="41">
        <f t="shared" si="33"/>
        <v>215377591</v>
      </c>
    </row>
    <row r="260" spans="1:5" ht="15.6" thickBot="1" x14ac:dyDescent="0.35">
      <c r="A260" s="38" t="s">
        <v>980</v>
      </c>
      <c r="B260" s="39" t="s">
        <v>981</v>
      </c>
      <c r="C260" s="40">
        <v>170312453</v>
      </c>
      <c r="D260" s="40"/>
      <c r="E260" s="41">
        <f t="shared" si="33"/>
        <v>170312453</v>
      </c>
    </row>
    <row r="261" spans="1:5" ht="16.2" thickBot="1" x14ac:dyDescent="0.35">
      <c r="A261" s="34" t="s">
        <v>982</v>
      </c>
      <c r="B261" s="35" t="s">
        <v>983</v>
      </c>
      <c r="C261" s="36">
        <f>SUM(C262)</f>
        <v>205859666.19</v>
      </c>
      <c r="D261" s="36">
        <f>SUM(D262)</f>
        <v>0</v>
      </c>
      <c r="E261" s="37">
        <f>SUM(E262)</f>
        <v>205859666.19</v>
      </c>
    </row>
    <row r="262" spans="1:5" ht="15.6" thickBot="1" x14ac:dyDescent="0.35">
      <c r="A262" s="38" t="s">
        <v>984</v>
      </c>
      <c r="B262" s="39" t="s">
        <v>985</v>
      </c>
      <c r="C262" s="40">
        <v>205859666.19</v>
      </c>
      <c r="D262" s="40"/>
      <c r="E262" s="41">
        <f>C262+D262</f>
        <v>205859666.19</v>
      </c>
    </row>
    <row r="263" spans="1:5" ht="16.2" thickBot="1" x14ac:dyDescent="0.35">
      <c r="A263" s="30">
        <v>8.1999999999999993</v>
      </c>
      <c r="B263" s="42" t="s">
        <v>986</v>
      </c>
      <c r="C263" s="32">
        <f>SUM(C264)</f>
        <v>783134796</v>
      </c>
      <c r="D263" s="32">
        <f>SUM(D264)</f>
        <v>648650</v>
      </c>
      <c r="E263" s="33">
        <f>SUM(E264)</f>
        <v>783783446</v>
      </c>
    </row>
    <row r="264" spans="1:5" ht="16.2" thickBot="1" x14ac:dyDescent="0.35">
      <c r="A264" s="34" t="s">
        <v>987</v>
      </c>
      <c r="B264" s="35" t="s">
        <v>988</v>
      </c>
      <c r="C264" s="36">
        <f>SUM(C265:C268)</f>
        <v>783134796</v>
      </c>
      <c r="D264" s="36">
        <f>SUM(D265:D268)</f>
        <v>648650</v>
      </c>
      <c r="E264" s="37">
        <f>SUM(E265:E268)</f>
        <v>783783446</v>
      </c>
    </row>
    <row r="265" spans="1:5" ht="15.6" thickBot="1" x14ac:dyDescent="0.35">
      <c r="A265" s="38" t="s">
        <v>989</v>
      </c>
      <c r="B265" s="39" t="s">
        <v>990</v>
      </c>
      <c r="C265" s="40">
        <v>111063039</v>
      </c>
      <c r="D265" s="40">
        <v>648650</v>
      </c>
      <c r="E265" s="41">
        <f t="shared" ref="E265:E268" si="34">C265+D265</f>
        <v>111711689</v>
      </c>
    </row>
    <row r="266" spans="1:5" ht="15.6" thickBot="1" x14ac:dyDescent="0.35">
      <c r="A266" s="38" t="s">
        <v>991</v>
      </c>
      <c r="B266" s="39" t="s">
        <v>992</v>
      </c>
      <c r="C266" s="40">
        <v>1600000</v>
      </c>
      <c r="D266" s="40"/>
      <c r="E266" s="41">
        <f t="shared" si="34"/>
        <v>1600000</v>
      </c>
    </row>
    <row r="267" spans="1:5" ht="15.6" thickBot="1" x14ac:dyDescent="0.35">
      <c r="A267" s="38" t="s">
        <v>993</v>
      </c>
      <c r="B267" s="39" t="s">
        <v>994</v>
      </c>
      <c r="C267" s="40">
        <v>668471757</v>
      </c>
      <c r="D267" s="40"/>
      <c r="E267" s="41">
        <f t="shared" si="34"/>
        <v>668471757</v>
      </c>
    </row>
    <row r="268" spans="1:5" ht="30.6" thickBot="1" x14ac:dyDescent="0.35">
      <c r="A268" s="38" t="s">
        <v>995</v>
      </c>
      <c r="B268" s="39" t="s">
        <v>996</v>
      </c>
      <c r="C268" s="40">
        <v>2000000</v>
      </c>
      <c r="D268" s="40"/>
      <c r="E268" s="41">
        <f t="shared" si="34"/>
        <v>2000000</v>
      </c>
    </row>
    <row r="269" spans="1:5" ht="16.2" thickBot="1" x14ac:dyDescent="0.35">
      <c r="A269" s="30">
        <v>8.3000000000000007</v>
      </c>
      <c r="B269" s="42" t="s">
        <v>997</v>
      </c>
      <c r="C269" s="32">
        <f>SUM(C270)</f>
        <v>22080029.469999999</v>
      </c>
      <c r="D269" s="32">
        <f>SUM(D270)</f>
        <v>-648650</v>
      </c>
      <c r="E269" s="33">
        <f>SUM(E270)</f>
        <v>21431379.469999999</v>
      </c>
    </row>
    <row r="270" spans="1:5" ht="16.2" thickBot="1" x14ac:dyDescent="0.35">
      <c r="A270" s="34" t="s">
        <v>998</v>
      </c>
      <c r="B270" s="35" t="s">
        <v>999</v>
      </c>
      <c r="C270" s="36">
        <f>SUM(C271:C273)</f>
        <v>22080029.469999999</v>
      </c>
      <c r="D270" s="36">
        <f>SUM(D271:D273)</f>
        <v>-648650</v>
      </c>
      <c r="E270" s="37">
        <f>SUM(E271:E273)</f>
        <v>21431379.469999999</v>
      </c>
    </row>
    <row r="271" spans="1:5" ht="15.6" thickBot="1" x14ac:dyDescent="0.35">
      <c r="A271" s="38" t="s">
        <v>1000</v>
      </c>
      <c r="B271" s="39" t="s">
        <v>1001</v>
      </c>
      <c r="C271" s="40">
        <v>19636554.48</v>
      </c>
      <c r="D271" s="40">
        <v>981350</v>
      </c>
      <c r="E271" s="41">
        <f t="shared" ref="E271:E273" si="35">C271+D271</f>
        <v>20617904.48</v>
      </c>
    </row>
    <row r="272" spans="1:5" ht="15.6" thickBot="1" x14ac:dyDescent="0.35">
      <c r="A272" s="38" t="s">
        <v>1002</v>
      </c>
      <c r="B272" s="39" t="s">
        <v>1003</v>
      </c>
      <c r="C272" s="40">
        <v>2443474.9900000002</v>
      </c>
      <c r="D272" s="40">
        <v>-1630000</v>
      </c>
      <c r="E272" s="41">
        <f t="shared" si="35"/>
        <v>813474.99000000022</v>
      </c>
    </row>
    <row r="273" spans="1:5" ht="15.6" thickBot="1" x14ac:dyDescent="0.35">
      <c r="A273" s="38" t="s">
        <v>1004</v>
      </c>
      <c r="B273" s="39" t="s">
        <v>1005</v>
      </c>
      <c r="C273" s="40">
        <v>0</v>
      </c>
      <c r="D273" s="40"/>
      <c r="E273" s="41">
        <f t="shared" si="35"/>
        <v>0</v>
      </c>
    </row>
    <row r="274" spans="1:5" ht="16.2" thickBot="1" x14ac:dyDescent="0.35">
      <c r="A274" s="30">
        <v>8.4</v>
      </c>
      <c r="B274" s="42" t="s">
        <v>1006</v>
      </c>
      <c r="C274" s="36">
        <f>SUM(C275)</f>
        <v>16326592.6</v>
      </c>
      <c r="D274" s="36">
        <f>SUM(D275)</f>
        <v>0</v>
      </c>
      <c r="E274" s="37">
        <f>SUM(E275)</f>
        <v>16326592.6</v>
      </c>
    </row>
    <row r="275" spans="1:5" ht="16.2" thickBot="1" x14ac:dyDescent="0.35">
      <c r="A275" s="30" t="s">
        <v>1007</v>
      </c>
      <c r="B275" s="42" t="s">
        <v>1008</v>
      </c>
      <c r="C275" s="36">
        <f>SUM(C276:C279)</f>
        <v>16326592.6</v>
      </c>
      <c r="D275" s="36">
        <f>SUM(D276:D279)</f>
        <v>0</v>
      </c>
      <c r="E275" s="37">
        <f>SUM(E276:E279)</f>
        <v>16326592.6</v>
      </c>
    </row>
    <row r="276" spans="1:5" ht="15.6" thickBot="1" x14ac:dyDescent="0.35">
      <c r="A276" s="38" t="s">
        <v>1009</v>
      </c>
      <c r="B276" s="39" t="s">
        <v>1010</v>
      </c>
      <c r="C276" s="40">
        <v>22515</v>
      </c>
      <c r="D276" s="40"/>
      <c r="E276" s="41">
        <f t="shared" ref="E276:E279" si="36">C276+D276</f>
        <v>22515</v>
      </c>
    </row>
    <row r="277" spans="1:5" ht="15.6" thickBot="1" x14ac:dyDescent="0.35">
      <c r="A277" s="38" t="s">
        <v>1011</v>
      </c>
      <c r="B277" s="39" t="s">
        <v>1012</v>
      </c>
      <c r="C277" s="40">
        <v>3065257</v>
      </c>
      <c r="D277" s="40"/>
      <c r="E277" s="41">
        <f t="shared" si="36"/>
        <v>3065257</v>
      </c>
    </row>
    <row r="278" spans="1:5" ht="15.6" thickBot="1" x14ac:dyDescent="0.35">
      <c r="A278" s="38" t="s">
        <v>1013</v>
      </c>
      <c r="B278" s="39" t="s">
        <v>1014</v>
      </c>
      <c r="C278" s="40">
        <v>13238820.6</v>
      </c>
      <c r="D278" s="40"/>
      <c r="E278" s="41">
        <f t="shared" si="36"/>
        <v>13238820.6</v>
      </c>
    </row>
    <row r="279" spans="1:5" ht="15.6" thickBot="1" x14ac:dyDescent="0.35">
      <c r="A279" s="38" t="s">
        <v>1015</v>
      </c>
      <c r="B279" s="39" t="s">
        <v>1016</v>
      </c>
      <c r="C279" s="40">
        <v>0</v>
      </c>
      <c r="D279" s="40"/>
      <c r="E279" s="41">
        <f t="shared" si="36"/>
        <v>0</v>
      </c>
    </row>
    <row r="280" spans="1:5" ht="16.2" thickBot="1" x14ac:dyDescent="0.35">
      <c r="A280" s="30">
        <v>8.5</v>
      </c>
      <c r="B280" s="42" t="s">
        <v>1017</v>
      </c>
      <c r="C280" s="32">
        <v>0</v>
      </c>
      <c r="D280" s="32">
        <v>0</v>
      </c>
      <c r="E280" s="33">
        <v>0</v>
      </c>
    </row>
    <row r="281" spans="1:5" ht="31.8" thickBot="1" x14ac:dyDescent="0.35">
      <c r="A281" s="43">
        <v>9</v>
      </c>
      <c r="B281" s="44" t="s">
        <v>1018</v>
      </c>
      <c r="C281" s="45">
        <f>SUM(C282+C285+C290+C291)</f>
        <v>23000247.190000001</v>
      </c>
      <c r="D281" s="45">
        <f>SUM(D282+D285+D290+D291)</f>
        <v>0</v>
      </c>
      <c r="E281" s="46">
        <f>SUM(E282+E285+E290+E291)</f>
        <v>23000247.190000001</v>
      </c>
    </row>
    <row r="282" spans="1:5" ht="16.2" thickBot="1" x14ac:dyDescent="0.35">
      <c r="A282" s="30">
        <v>9.1</v>
      </c>
      <c r="B282" s="42" t="s">
        <v>1019</v>
      </c>
      <c r="C282" s="32">
        <f t="shared" ref="C282:E283" si="37">SUM(C283)</f>
        <v>0</v>
      </c>
      <c r="D282" s="32">
        <f t="shared" si="37"/>
        <v>0</v>
      </c>
      <c r="E282" s="33">
        <f t="shared" si="37"/>
        <v>0</v>
      </c>
    </row>
    <row r="283" spans="1:5" ht="16.2" thickBot="1" x14ac:dyDescent="0.35">
      <c r="A283" s="34" t="s">
        <v>1020</v>
      </c>
      <c r="B283" s="35" t="s">
        <v>1021</v>
      </c>
      <c r="C283" s="36">
        <f t="shared" si="37"/>
        <v>0</v>
      </c>
      <c r="D283" s="36">
        <f t="shared" si="37"/>
        <v>0</v>
      </c>
      <c r="E283" s="37">
        <f t="shared" si="37"/>
        <v>0</v>
      </c>
    </row>
    <row r="284" spans="1:5" ht="15.6" thickBot="1" x14ac:dyDescent="0.35">
      <c r="A284" s="38" t="s">
        <v>1022</v>
      </c>
      <c r="B284" s="39" t="s">
        <v>1021</v>
      </c>
      <c r="C284" s="40">
        <v>0</v>
      </c>
      <c r="D284" s="40"/>
      <c r="E284" s="41">
        <f>C284+D284</f>
        <v>0</v>
      </c>
    </row>
    <row r="285" spans="1:5" ht="16.2" thickBot="1" x14ac:dyDescent="0.35">
      <c r="A285" s="30">
        <v>9.3000000000000007</v>
      </c>
      <c r="B285" s="42" t="s">
        <v>1023</v>
      </c>
      <c r="C285" s="32">
        <f t="shared" ref="C285:E286" si="38">SUM(C286)</f>
        <v>23000247.190000001</v>
      </c>
      <c r="D285" s="32">
        <f t="shared" si="38"/>
        <v>0</v>
      </c>
      <c r="E285" s="33">
        <f t="shared" si="38"/>
        <v>23000247.190000001</v>
      </c>
    </row>
    <row r="286" spans="1:5" ht="16.2" thickBot="1" x14ac:dyDescent="0.35">
      <c r="A286" s="34" t="s">
        <v>1024</v>
      </c>
      <c r="B286" s="35" t="s">
        <v>1025</v>
      </c>
      <c r="C286" s="36">
        <f t="shared" si="38"/>
        <v>23000247.190000001</v>
      </c>
      <c r="D286" s="36">
        <f t="shared" si="38"/>
        <v>0</v>
      </c>
      <c r="E286" s="37">
        <f t="shared" si="38"/>
        <v>23000247.190000001</v>
      </c>
    </row>
    <row r="287" spans="1:5" ht="15.6" thickBot="1" x14ac:dyDescent="0.35">
      <c r="A287" s="38" t="s">
        <v>1026</v>
      </c>
      <c r="B287" s="39" t="s">
        <v>1025</v>
      </c>
      <c r="C287" s="40">
        <v>23000247.190000001</v>
      </c>
      <c r="D287" s="40"/>
      <c r="E287" s="41">
        <f>C287+D287</f>
        <v>23000247.190000001</v>
      </c>
    </row>
    <row r="288" spans="1:5" ht="16.2" thickBot="1" x14ac:dyDescent="0.35">
      <c r="A288" s="34" t="s">
        <v>1027</v>
      </c>
      <c r="B288" s="35" t="s">
        <v>1028</v>
      </c>
      <c r="C288" s="36">
        <v>0</v>
      </c>
      <c r="D288" s="36">
        <v>0</v>
      </c>
      <c r="E288" s="37">
        <v>0</v>
      </c>
    </row>
    <row r="289" spans="1:5" ht="15.6" thickBot="1" x14ac:dyDescent="0.35">
      <c r="A289" s="38" t="s">
        <v>1029</v>
      </c>
      <c r="B289" s="39" t="s">
        <v>1028</v>
      </c>
      <c r="C289" s="40">
        <v>0</v>
      </c>
      <c r="D289" s="40"/>
      <c r="E289" s="41">
        <f>C289+D289</f>
        <v>0</v>
      </c>
    </row>
    <row r="290" spans="1:5" ht="16.2" thickBot="1" x14ac:dyDescent="0.35">
      <c r="A290" s="30">
        <v>9.5</v>
      </c>
      <c r="B290" s="42" t="s">
        <v>1030</v>
      </c>
      <c r="C290" s="32">
        <v>0</v>
      </c>
      <c r="D290" s="32">
        <v>0</v>
      </c>
      <c r="E290" s="33">
        <v>0</v>
      </c>
    </row>
    <row r="291" spans="1:5" ht="31.8" thickBot="1" x14ac:dyDescent="0.35">
      <c r="A291" s="30">
        <v>9.6999999999999993</v>
      </c>
      <c r="B291" s="42" t="s">
        <v>1031</v>
      </c>
      <c r="C291" s="32">
        <v>0</v>
      </c>
      <c r="D291" s="32">
        <v>0</v>
      </c>
      <c r="E291" s="33">
        <v>0</v>
      </c>
    </row>
    <row r="292" spans="1:5" ht="16.2" thickBot="1" x14ac:dyDescent="0.35">
      <c r="A292" s="43">
        <v>10</v>
      </c>
      <c r="B292" s="44" t="s">
        <v>1032</v>
      </c>
      <c r="C292" s="45">
        <f>SUM(C293+C299+C300)</f>
        <v>0</v>
      </c>
      <c r="D292" s="45">
        <f>SUM(D293+D299+D300)</f>
        <v>0</v>
      </c>
      <c r="E292" s="46">
        <f>SUM(E293+E299+E300)</f>
        <v>0</v>
      </c>
    </row>
    <row r="293" spans="1:5" ht="16.2" thickBot="1" x14ac:dyDescent="0.35">
      <c r="A293" s="30">
        <v>10.1</v>
      </c>
      <c r="B293" s="42" t="s">
        <v>1033</v>
      </c>
      <c r="C293" s="32">
        <f>SUM(C294)</f>
        <v>0</v>
      </c>
      <c r="D293" s="32">
        <f>SUM(D294)</f>
        <v>0</v>
      </c>
      <c r="E293" s="33">
        <f>SUM(E294)</f>
        <v>0</v>
      </c>
    </row>
    <row r="294" spans="1:5" ht="16.2" thickBot="1" x14ac:dyDescent="0.35">
      <c r="A294" s="34" t="s">
        <v>1034</v>
      </c>
      <c r="B294" s="35" t="s">
        <v>1035</v>
      </c>
      <c r="C294" s="36">
        <f>SUM(C295:C298)</f>
        <v>0</v>
      </c>
      <c r="D294" s="36">
        <f>SUM(D295:D298)</f>
        <v>0</v>
      </c>
      <c r="E294" s="37">
        <f>SUM(E295:E298)</f>
        <v>0</v>
      </c>
    </row>
    <row r="295" spans="1:5" ht="15.6" thickBot="1" x14ac:dyDescent="0.35">
      <c r="A295" s="38" t="s">
        <v>1036</v>
      </c>
      <c r="B295" s="39" t="s">
        <v>1037</v>
      </c>
      <c r="C295" s="40">
        <v>0</v>
      </c>
      <c r="D295" s="40"/>
      <c r="E295" s="41">
        <f t="shared" ref="E295:E298" si="39">C295+D295</f>
        <v>0</v>
      </c>
    </row>
    <row r="296" spans="1:5" ht="15.6" thickBot="1" x14ac:dyDescent="0.35">
      <c r="A296" s="38" t="s">
        <v>1038</v>
      </c>
      <c r="B296" s="39" t="s">
        <v>1039</v>
      </c>
      <c r="C296" s="40">
        <v>0</v>
      </c>
      <c r="D296" s="40"/>
      <c r="E296" s="41">
        <f t="shared" si="39"/>
        <v>0</v>
      </c>
    </row>
    <row r="297" spans="1:5" ht="15.6" thickBot="1" x14ac:dyDescent="0.35">
      <c r="A297" s="38" t="s">
        <v>1040</v>
      </c>
      <c r="B297" s="39" t="s">
        <v>1041</v>
      </c>
      <c r="C297" s="40">
        <v>0</v>
      </c>
      <c r="D297" s="40"/>
      <c r="E297" s="41">
        <f t="shared" si="39"/>
        <v>0</v>
      </c>
    </row>
    <row r="298" spans="1:5" ht="15.6" thickBot="1" x14ac:dyDescent="0.35">
      <c r="A298" s="38" t="s">
        <v>1042</v>
      </c>
      <c r="B298" s="39" t="s">
        <v>1043</v>
      </c>
      <c r="C298" s="40">
        <v>0</v>
      </c>
      <c r="D298" s="40"/>
      <c r="E298" s="41">
        <f t="shared" si="39"/>
        <v>0</v>
      </c>
    </row>
    <row r="299" spans="1:5" ht="16.2" thickBot="1" x14ac:dyDescent="0.35">
      <c r="A299" s="30">
        <v>10.199999999999999</v>
      </c>
      <c r="B299" s="42" t="s">
        <v>1044</v>
      </c>
      <c r="C299" s="32">
        <v>0</v>
      </c>
      <c r="D299" s="32">
        <v>0</v>
      </c>
      <c r="E299" s="33">
        <v>0</v>
      </c>
    </row>
    <row r="300" spans="1:5" ht="16.2" thickBot="1" x14ac:dyDescent="0.35">
      <c r="A300" s="49">
        <v>10.3</v>
      </c>
      <c r="B300" s="50" t="s">
        <v>1045</v>
      </c>
      <c r="C300" s="51">
        <v>0</v>
      </c>
      <c r="D300" s="51">
        <v>0</v>
      </c>
      <c r="E300" s="52">
        <v>0</v>
      </c>
    </row>
  </sheetData>
  <autoFilter ref="A3:E300" xr:uid="{00000000-0001-0000-0200-000000000000}"/>
  <mergeCells count="7">
    <mergeCell ref="A1:E1"/>
    <mergeCell ref="A2:E2"/>
    <mergeCell ref="A3:A4"/>
    <mergeCell ref="B3:B4"/>
    <mergeCell ref="C3:C4"/>
    <mergeCell ref="D3:D4"/>
    <mergeCell ref="E3:E4"/>
  </mergeCells>
  <pageMargins left="0.70866141732283472" right="0.70866141732283472" top="0.74803149606299213" bottom="0.74803149606299213" header="0.31496062992125984" footer="0.31496062992125984"/>
  <pageSetup scale="60" fitToHeight="0" orientation="portrait" r:id="rId1"/>
  <headerFooter>
    <oddFooter>&amp;RPag.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Resumen de ampliación</vt:lpstr>
      <vt:lpstr>Cubo</vt:lpstr>
      <vt:lpstr>Fuente de f</vt:lpstr>
      <vt:lpstr>Capitulo</vt:lpstr>
      <vt:lpstr>Administrativa</vt:lpstr>
      <vt:lpstr>Programa proyecto</vt:lpstr>
      <vt:lpstr>Por tipo</vt:lpstr>
      <vt:lpstr>Funcion y finalidad</vt:lpstr>
      <vt:lpstr>Objeto</vt:lpstr>
      <vt:lpstr>Economica</vt:lpstr>
      <vt:lpstr>Capitulo 6000</vt:lpstr>
      <vt:lpstr>Capitulo 9000</vt:lpstr>
      <vt:lpstr>Subsidios</vt:lpstr>
      <vt:lpstr>Estado del presupuesto</vt:lpstr>
      <vt:lpstr>Ley de ingresos</vt:lpstr>
      <vt:lpstr>'Capitulo 6000'!Área_de_impresión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RODRIGUEZ RUBIO</dc:creator>
  <cp:lastModifiedBy>ELIZABETH RODRIGUEZ RUBIO</cp:lastModifiedBy>
  <cp:lastPrinted>2024-09-09T21:56:30Z</cp:lastPrinted>
  <dcterms:created xsi:type="dcterms:W3CDTF">2024-09-03T20:10:06Z</dcterms:created>
  <dcterms:modified xsi:type="dcterms:W3CDTF">2024-09-09T23:31:42Z</dcterms:modified>
</cp:coreProperties>
</file>