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LJ0543\Desktop\"/>
    </mc:Choice>
  </mc:AlternateContent>
  <xr:revisionPtr revIDLastSave="0" documentId="13_ncr:1_{437D3ABC-3BC0-4176-A713-E8A9585BB4A3}" xr6:coauthVersionLast="47" xr6:coauthVersionMax="47" xr10:uidLastSave="{00000000-0000-0000-0000-000000000000}"/>
  <workbookProtection workbookAlgorithmName="SHA-512" workbookHashValue="1IFdQJHcZvvPkTP4M0x9ebUHwxPk6+fr8of4sN4bjmeDf8OI96Py3U0dOtRVeSAofEqd9pmYP/rAjuEcrSQklw==" workbookSaltValue="fjpcyOgSanvKlpcdvwXK4g==" workbookSpinCount="100000" lockStructure="1"/>
  <bookViews>
    <workbookView xWindow="-110" yWindow="-110" windowWidth="19420" windowHeight="11620" tabRatio="846" firstSheet="2" activeTab="2" xr2:uid="{09C2CE92-43CF-4659-ACDA-E27286CBE18D}"/>
  </bookViews>
  <sheets>
    <sheet name="Hoja1" sheetId="15" state="hidden" r:id="rId1"/>
    <sheet name="BASE" sheetId="1" state="hidden" r:id="rId2"/>
    <sheet name="Fuente " sheetId="2" r:id="rId3"/>
    <sheet name="Capitulo" sheetId="3" r:id="rId4"/>
    <sheet name="Administrativa" sheetId="4" r:id="rId5"/>
    <sheet name="Programa y Proyecto" sheetId="5" r:id="rId6"/>
    <sheet name="Tipo" sheetId="6" r:id="rId7"/>
    <sheet name="Economica" sheetId="8" r:id="rId8"/>
    <sheet name="Objeto" sheetId="7" r:id="rId9"/>
    <sheet name="Capitulo 6000" sheetId="9" r:id="rId10"/>
    <sheet name="Capitulo 9000" sheetId="10" r:id="rId11"/>
    <sheet name="Apoyos" sheetId="11" r:id="rId12"/>
    <sheet name="Fun y sub" sheetId="12" r:id="rId13"/>
    <sheet name="Estado del presupuesto" sheetId="13" r:id="rId14"/>
    <sheet name="Ley de ingresos" sheetId="14" r:id="rId15"/>
  </sheets>
  <definedNames>
    <definedName name="_xlnm._FilterDatabase" localSheetId="1" hidden="1">BASE!$A$1:$AW$399</definedName>
    <definedName name="_xlnm.Print_Area" localSheetId="14">'Ley de ingresos'!$A$1:$E$305</definedName>
  </definedNames>
  <calcPr calcId="191029"/>
  <pivotCaches>
    <pivotCache cacheId="0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00" i="1" l="1"/>
  <c r="E303" i="14"/>
  <c r="E302" i="14"/>
  <c r="E301" i="14"/>
  <c r="E300" i="14"/>
  <c r="E299" i="14" s="1"/>
  <c r="E298" i="14" s="1"/>
  <c r="E297" i="14" s="1"/>
  <c r="D299" i="14"/>
  <c r="D298" i="14" s="1"/>
  <c r="D297" i="14" s="1"/>
  <c r="C299" i="14"/>
  <c r="C298" i="14" s="1"/>
  <c r="C297" i="14" s="1"/>
  <c r="E294" i="14"/>
  <c r="E292" i="14"/>
  <c r="E291" i="14"/>
  <c r="E290" i="14" s="1"/>
  <c r="D291" i="14"/>
  <c r="C291" i="14"/>
  <c r="D290" i="14"/>
  <c r="C290" i="14"/>
  <c r="E289" i="14"/>
  <c r="E288" i="14"/>
  <c r="E287" i="14" s="1"/>
  <c r="E286" i="14" s="1"/>
  <c r="D288" i="14"/>
  <c r="D287" i="14" s="1"/>
  <c r="D286" i="14" s="1"/>
  <c r="C288" i="14"/>
  <c r="C287" i="14"/>
  <c r="C286" i="14"/>
  <c r="E284" i="14"/>
  <c r="E283" i="14"/>
  <c r="E282" i="14"/>
  <c r="E281" i="14"/>
  <c r="E280" i="14"/>
  <c r="E279" i="14" s="1"/>
  <c r="E278" i="14" s="1"/>
  <c r="D279" i="14"/>
  <c r="D278" i="14" s="1"/>
  <c r="C279" i="14"/>
  <c r="C278" i="14" s="1"/>
  <c r="E277" i="14"/>
  <c r="E276" i="14"/>
  <c r="E274" i="14" s="1"/>
  <c r="E273" i="14" s="1"/>
  <c r="E275" i="14"/>
  <c r="D274" i="14"/>
  <c r="D273" i="14" s="1"/>
  <c r="C274" i="14"/>
  <c r="C273" i="14" s="1"/>
  <c r="E272" i="14"/>
  <c r="E271" i="14"/>
  <c r="E270" i="14"/>
  <c r="E269" i="14"/>
  <c r="E268" i="14"/>
  <c r="E267" i="14" s="1"/>
  <c r="D268" i="14"/>
  <c r="C268" i="14"/>
  <c r="D267" i="14"/>
  <c r="C267" i="14"/>
  <c r="E266" i="14"/>
  <c r="E265" i="14"/>
  <c r="D265" i="14"/>
  <c r="C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 s="1"/>
  <c r="E252" i="14" s="1"/>
  <c r="D253" i="14"/>
  <c r="D252" i="14" s="1"/>
  <c r="D251" i="14" s="1"/>
  <c r="C253" i="14"/>
  <c r="C252" i="14" s="1"/>
  <c r="E250" i="14"/>
  <c r="E249" i="14"/>
  <c r="E248" i="14" s="1"/>
  <c r="E239" i="14" s="1"/>
  <c r="D249" i="14"/>
  <c r="D248" i="14" s="1"/>
  <c r="D239" i="14" s="1"/>
  <c r="C249" i="14"/>
  <c r="C248" i="14"/>
  <c r="C239" i="14"/>
  <c r="E238" i="14"/>
  <c r="E237" i="14" s="1"/>
  <c r="E236" i="14" s="1"/>
  <c r="D237" i="14"/>
  <c r="C237" i="14"/>
  <c r="D236" i="14"/>
  <c r="C236" i="14"/>
  <c r="E235" i="14"/>
  <c r="E234" i="14"/>
  <c r="E233" i="14" s="1"/>
  <c r="D234" i="14"/>
  <c r="C234" i="14"/>
  <c r="D233" i="14"/>
  <c r="C233" i="14"/>
  <c r="E231" i="14"/>
  <c r="E230" i="14"/>
  <c r="D230" i="14"/>
  <c r="C230" i="14"/>
  <c r="E229" i="14"/>
  <c r="E228" i="14"/>
  <c r="D228" i="14"/>
  <c r="C228" i="14"/>
  <c r="E227" i="14"/>
  <c r="E226" i="14"/>
  <c r="D226" i="14"/>
  <c r="C226" i="14"/>
  <c r="E225" i="14"/>
  <c r="E224" i="14"/>
  <c r="D224" i="14"/>
  <c r="C224" i="14"/>
  <c r="E223" i="14"/>
  <c r="E222" i="14"/>
  <c r="D222" i="14"/>
  <c r="C222" i="14"/>
  <c r="E221" i="14"/>
  <c r="E220" i="14"/>
  <c r="D220" i="14"/>
  <c r="C220" i="14"/>
  <c r="E219" i="14"/>
  <c r="E218" i="14"/>
  <c r="E217" i="14" s="1"/>
  <c r="D218" i="14"/>
  <c r="D217" i="14" s="1"/>
  <c r="D216" i="14" s="1"/>
  <c r="C218" i="14"/>
  <c r="C217" i="14"/>
  <c r="C216" i="14"/>
  <c r="E214" i="14"/>
  <c r="E213" i="14"/>
  <c r="E212" i="14"/>
  <c r="E211" i="14"/>
  <c r="E210" i="14"/>
  <c r="E209" i="14"/>
  <c r="E208" i="14"/>
  <c r="E207" i="14"/>
  <c r="E206" i="14"/>
  <c r="E205" i="14" s="1"/>
  <c r="D205" i="14"/>
  <c r="C205" i="14"/>
  <c r="E204" i="14"/>
  <c r="E203" i="14"/>
  <c r="E202" i="14"/>
  <c r="E201" i="14"/>
  <c r="E200" i="14"/>
  <c r="D200" i="14"/>
  <c r="C200" i="14"/>
  <c r="E199" i="14"/>
  <c r="E198" i="14"/>
  <c r="E197" i="14"/>
  <c r="E196" i="14"/>
  <c r="E195" i="14"/>
  <c r="E194" i="14"/>
  <c r="E193" i="14" s="1"/>
  <c r="E192" i="14" s="1"/>
  <c r="D194" i="14"/>
  <c r="C194" i="14"/>
  <c r="D193" i="14"/>
  <c r="C193" i="14"/>
  <c r="D192" i="14"/>
  <c r="C192" i="14"/>
  <c r="E191" i="14"/>
  <c r="E190" i="14" s="1"/>
  <c r="E189" i="14" s="1"/>
  <c r="D190" i="14"/>
  <c r="C190" i="14"/>
  <c r="D189" i="14"/>
  <c r="C189" i="14"/>
  <c r="E188" i="14"/>
  <c r="E187" i="14" s="1"/>
  <c r="D187" i="14"/>
  <c r="C187" i="14"/>
  <c r="E186" i="14"/>
  <c r="E185" i="14" s="1"/>
  <c r="D185" i="14"/>
  <c r="C185" i="14"/>
  <c r="C174" i="14" s="1"/>
  <c r="E184" i="14"/>
  <c r="E183" i="14"/>
  <c r="E182" i="14"/>
  <c r="E181" i="14" s="1"/>
  <c r="D181" i="14"/>
  <c r="C181" i="14"/>
  <c r="E180" i="14"/>
  <c r="E179" i="14"/>
  <c r="D179" i="14"/>
  <c r="C179" i="14"/>
  <c r="E178" i="14"/>
  <c r="E177" i="14" s="1"/>
  <c r="D177" i="14"/>
  <c r="C177" i="14"/>
  <c r="E176" i="14"/>
  <c r="E175" i="14"/>
  <c r="D175" i="14"/>
  <c r="D174" i="14" s="1"/>
  <c r="C175" i="14"/>
  <c r="E173" i="14"/>
  <c r="E172" i="14"/>
  <c r="E171" i="14"/>
  <c r="E170" i="14"/>
  <c r="E168" i="14" s="1"/>
  <c r="E167" i="14" s="1"/>
  <c r="E169" i="14"/>
  <c r="D168" i="14"/>
  <c r="D167" i="14" s="1"/>
  <c r="C168" i="14"/>
  <c r="C167" i="14"/>
  <c r="E166" i="14"/>
  <c r="E165" i="14"/>
  <c r="E164" i="14"/>
  <c r="E163" i="14"/>
  <c r="E162" i="14"/>
  <c r="E161" i="14"/>
  <c r="E160" i="14" s="1"/>
  <c r="D160" i="14"/>
  <c r="C160" i="14"/>
  <c r="E159" i="14"/>
  <c r="E158" i="14"/>
  <c r="E157" i="14"/>
  <c r="E156" i="14"/>
  <c r="E155" i="14" s="1"/>
  <c r="D155" i="14"/>
  <c r="C155" i="14"/>
  <c r="E154" i="14"/>
  <c r="E153" i="14"/>
  <c r="E152" i="14"/>
  <c r="E151" i="14" s="1"/>
  <c r="D151" i="14"/>
  <c r="C151" i="14"/>
  <c r="E150" i="14"/>
  <c r="E149" i="14"/>
  <c r="E148" i="14"/>
  <c r="E147" i="14"/>
  <c r="E146" i="14"/>
  <c r="E145" i="14"/>
  <c r="E144" i="14"/>
  <c r="E143" i="14"/>
  <c r="E142" i="14" s="1"/>
  <c r="D142" i="14"/>
  <c r="C142" i="14"/>
  <c r="E141" i="14"/>
  <c r="E140" i="14"/>
  <c r="E139" i="14"/>
  <c r="E138" i="14"/>
  <c r="E137" i="14"/>
  <c r="E136" i="14"/>
  <c r="E135" i="14"/>
  <c r="E134" i="14"/>
  <c r="E132" i="14" s="1"/>
  <c r="E133" i="14"/>
  <c r="D132" i="14"/>
  <c r="C132" i="14"/>
  <c r="E131" i="14"/>
  <c r="E130" i="14"/>
  <c r="E129" i="14"/>
  <c r="E128" i="14"/>
  <c r="E125" i="14" s="1"/>
  <c r="E127" i="14"/>
  <c r="E126" i="14"/>
  <c r="D125" i="14"/>
  <c r="C125" i="14"/>
  <c r="E124" i="14"/>
  <c r="E123" i="14"/>
  <c r="E122" i="14"/>
  <c r="E121" i="14"/>
  <c r="E120" i="14" s="1"/>
  <c r="D120" i="14"/>
  <c r="C120" i="14"/>
  <c r="E119" i="14"/>
  <c r="E118" i="14"/>
  <c r="E117" i="14"/>
  <c r="E116" i="14"/>
  <c r="D116" i="14"/>
  <c r="C116" i="14"/>
  <c r="E115" i="14"/>
  <c r="E114" i="14"/>
  <c r="E113" i="14"/>
  <c r="E112" i="14" s="1"/>
  <c r="D112" i="14"/>
  <c r="C112" i="14"/>
  <c r="E111" i="14"/>
  <c r="E110" i="14"/>
  <c r="E109" i="14"/>
  <c r="E108" i="14"/>
  <c r="E107" i="14"/>
  <c r="E106" i="14" s="1"/>
  <c r="D106" i="14"/>
  <c r="C106" i="14"/>
  <c r="E105" i="14"/>
  <c r="E104" i="14"/>
  <c r="E103" i="14"/>
  <c r="E102" i="14"/>
  <c r="E101" i="14" s="1"/>
  <c r="D101" i="14"/>
  <c r="C101" i="14"/>
  <c r="E100" i="14"/>
  <c r="E93" i="14" s="1"/>
  <c r="E99" i="14"/>
  <c r="E98" i="14"/>
  <c r="E97" i="14"/>
  <c r="E96" i="14"/>
  <c r="E95" i="14"/>
  <c r="E94" i="14"/>
  <c r="D93" i="14"/>
  <c r="C93" i="14"/>
  <c r="E92" i="14"/>
  <c r="E91" i="14"/>
  <c r="E90" i="14"/>
  <c r="E89" i="14" s="1"/>
  <c r="D89" i="14"/>
  <c r="C89" i="14"/>
  <c r="C83" i="14" s="1"/>
  <c r="E88" i="14"/>
  <c r="E84" i="14" s="1"/>
  <c r="E87" i="14"/>
  <c r="E86" i="14"/>
  <c r="E85" i="14"/>
  <c r="D84" i="14"/>
  <c r="C84" i="14"/>
  <c r="D83" i="14"/>
  <c r="E82" i="14"/>
  <c r="E81" i="14"/>
  <c r="E80" i="14"/>
  <c r="E79" i="14"/>
  <c r="E78" i="14"/>
  <c r="E77" i="14"/>
  <c r="D77" i="14"/>
  <c r="C77" i="14"/>
  <c r="E76" i="14"/>
  <c r="E75" i="14"/>
  <c r="E74" i="14"/>
  <c r="E73" i="14"/>
  <c r="E72" i="14" s="1"/>
  <c r="D72" i="14"/>
  <c r="D63" i="14" s="1"/>
  <c r="C72" i="14"/>
  <c r="C63" i="14" s="1"/>
  <c r="E71" i="14"/>
  <c r="E70" i="14"/>
  <c r="D70" i="14"/>
  <c r="C70" i="14"/>
  <c r="E69" i="14"/>
  <c r="E68" i="14"/>
  <c r="E67" i="14"/>
  <c r="E66" i="14"/>
  <c r="E64" i="14" s="1"/>
  <c r="E65" i="14"/>
  <c r="D64" i="14"/>
  <c r="C64" i="14"/>
  <c r="E60" i="14"/>
  <c r="E59" i="14"/>
  <c r="D59" i="14"/>
  <c r="C59" i="14"/>
  <c r="C58" i="14" s="1"/>
  <c r="C57" i="14" s="1"/>
  <c r="E58" i="14"/>
  <c r="E57" i="14" s="1"/>
  <c r="D58" i="14"/>
  <c r="D57" i="14" s="1"/>
  <c r="E51" i="14"/>
  <c r="D51" i="14"/>
  <c r="C51" i="14"/>
  <c r="E49" i="14"/>
  <c r="E48" i="14"/>
  <c r="E47" i="14" s="1"/>
  <c r="E46" i="14" s="1"/>
  <c r="D47" i="14"/>
  <c r="C47" i="14"/>
  <c r="D46" i="14"/>
  <c r="C46" i="14"/>
  <c r="E45" i="14"/>
  <c r="E44" i="14" s="1"/>
  <c r="D44" i="14"/>
  <c r="C44" i="14"/>
  <c r="E43" i="14"/>
  <c r="E42" i="14" s="1"/>
  <c r="D42" i="14"/>
  <c r="C42" i="14"/>
  <c r="C31" i="14" s="1"/>
  <c r="E41" i="14"/>
  <c r="E40" i="14"/>
  <c r="E39" i="14"/>
  <c r="E38" i="14" s="1"/>
  <c r="D38" i="14"/>
  <c r="C38" i="14"/>
  <c r="E37" i="14"/>
  <c r="E36" i="14"/>
  <c r="D36" i="14"/>
  <c r="C36" i="14"/>
  <c r="E35" i="14"/>
  <c r="E34" i="14" s="1"/>
  <c r="D34" i="14"/>
  <c r="C34" i="14"/>
  <c r="E33" i="14"/>
  <c r="E32" i="14"/>
  <c r="E31" i="14" s="1"/>
  <c r="D32" i="14"/>
  <c r="D31" i="14" s="1"/>
  <c r="C32" i="14"/>
  <c r="E26" i="14"/>
  <c r="E25" i="14"/>
  <c r="E24" i="14"/>
  <c r="E23" i="14"/>
  <c r="D23" i="14"/>
  <c r="C23" i="14"/>
  <c r="E22" i="14"/>
  <c r="E21" i="14"/>
  <c r="E20" i="14" s="1"/>
  <c r="D20" i="14"/>
  <c r="C20" i="14"/>
  <c r="E19" i="14"/>
  <c r="E18" i="14"/>
  <c r="E17" i="14" s="1"/>
  <c r="E16" i="14" s="1"/>
  <c r="D17" i="14"/>
  <c r="C17" i="14"/>
  <c r="D16" i="14"/>
  <c r="C16" i="14"/>
  <c r="C6" i="14" s="1"/>
  <c r="E15" i="14"/>
  <c r="E8" i="14" s="1"/>
  <c r="E7" i="14" s="1"/>
  <c r="E14" i="14"/>
  <c r="E13" i="14"/>
  <c r="E12" i="14"/>
  <c r="E11" i="14"/>
  <c r="E10" i="14"/>
  <c r="E9" i="14"/>
  <c r="D8" i="14"/>
  <c r="D7" i="14" s="1"/>
  <c r="D6" i="14" s="1"/>
  <c r="C8" i="14"/>
  <c r="C7" i="14"/>
  <c r="E174" i="14" l="1"/>
  <c r="E251" i="14"/>
  <c r="E83" i="14"/>
  <c r="E6" i="14"/>
  <c r="E216" i="14"/>
  <c r="D5" i="14"/>
  <c r="E63" i="14"/>
  <c r="E62" i="14" s="1"/>
  <c r="C62" i="14"/>
  <c r="C5" i="14" s="1"/>
  <c r="D62" i="14"/>
  <c r="C251" i="14"/>
  <c r="E5" i="14" l="1"/>
  <c r="AU334" i="1" l="1"/>
  <c r="AV334" i="1" s="1"/>
  <c r="AU3" i="1"/>
  <c r="AV3" i="1" s="1"/>
  <c r="AU14" i="1"/>
  <c r="AV14" i="1" s="1"/>
  <c r="AU5" i="1"/>
  <c r="AV5" i="1" s="1"/>
  <c r="AU27" i="1"/>
  <c r="AV27" i="1" s="1"/>
  <c r="AU30" i="1"/>
  <c r="AV30" i="1" s="1"/>
  <c r="AU24" i="1"/>
  <c r="AV24" i="1" s="1"/>
  <c r="AU9" i="1"/>
  <c r="AV9" i="1" s="1"/>
  <c r="AU310" i="1"/>
  <c r="AV310" i="1" s="1"/>
  <c r="AU11" i="1"/>
  <c r="AV11" i="1" s="1"/>
  <c r="AU286" i="1"/>
  <c r="AV286" i="1" s="1"/>
  <c r="AU323" i="1"/>
  <c r="AV323" i="1" s="1"/>
  <c r="AU25" i="1"/>
  <c r="AV25" i="1" s="1"/>
  <c r="AU35" i="1"/>
  <c r="AV35" i="1" s="1"/>
  <c r="AU16" i="1"/>
  <c r="AV16" i="1" s="1"/>
  <c r="AU17" i="1"/>
  <c r="AV17" i="1" s="1"/>
  <c r="AU18" i="1"/>
  <c r="AV18" i="1" s="1"/>
  <c r="AU19" i="1"/>
  <c r="AV19" i="1" s="1"/>
  <c r="AU20" i="1"/>
  <c r="AV20" i="1" s="1"/>
  <c r="AU21" i="1"/>
  <c r="AV21" i="1" s="1"/>
  <c r="AU22" i="1"/>
  <c r="AV22" i="1" s="1"/>
  <c r="AU23" i="1"/>
  <c r="AV23" i="1" s="1"/>
  <c r="AU195" i="1"/>
  <c r="AV195" i="1" s="1"/>
  <c r="AU313" i="1"/>
  <c r="AV313" i="1" s="1"/>
  <c r="AU26" i="1"/>
  <c r="AV26" i="1" s="1"/>
  <c r="AU312" i="1"/>
  <c r="AV312" i="1" s="1"/>
  <c r="AU210" i="1"/>
  <c r="AV210" i="1" s="1"/>
  <c r="AU29" i="1"/>
  <c r="AV29" i="1" s="1"/>
  <c r="AU311" i="1"/>
  <c r="AV311" i="1" s="1"/>
  <c r="AU277" i="1"/>
  <c r="AV277" i="1" s="1"/>
  <c r="AU32" i="1"/>
  <c r="AV32" i="1" s="1"/>
  <c r="AU33" i="1"/>
  <c r="AV33" i="1" s="1"/>
  <c r="AU34" i="1"/>
  <c r="AV34" i="1" s="1"/>
  <c r="AU31" i="1"/>
  <c r="AV31" i="1" s="1"/>
  <c r="AU36" i="1"/>
  <c r="AV36" i="1" s="1"/>
  <c r="AU37" i="1"/>
  <c r="AV37" i="1" s="1"/>
  <c r="AU38" i="1"/>
  <c r="AV38" i="1" s="1"/>
  <c r="AU39" i="1"/>
  <c r="AV39" i="1" s="1"/>
  <c r="AU327" i="1"/>
  <c r="AV327" i="1" s="1"/>
  <c r="AU41" i="1"/>
  <c r="AV41" i="1" s="1"/>
  <c r="AU339" i="1"/>
  <c r="AV339" i="1" s="1"/>
  <c r="AU43" i="1"/>
  <c r="AV43" i="1" s="1"/>
  <c r="AU44" i="1"/>
  <c r="AV44" i="1" s="1"/>
  <c r="AU45" i="1"/>
  <c r="AV45" i="1" s="1"/>
  <c r="AU46" i="1"/>
  <c r="AV46" i="1" s="1"/>
  <c r="AU47" i="1"/>
  <c r="AV47" i="1" s="1"/>
  <c r="AU48" i="1"/>
  <c r="AV48" i="1" s="1"/>
  <c r="AU49" i="1"/>
  <c r="AV49" i="1" s="1"/>
  <c r="AU50" i="1"/>
  <c r="AV50" i="1" s="1"/>
  <c r="AU51" i="1"/>
  <c r="AV51" i="1" s="1"/>
  <c r="AU52" i="1"/>
  <c r="AV52" i="1" s="1"/>
  <c r="AU53" i="1"/>
  <c r="AV53" i="1" s="1"/>
  <c r="AU54" i="1"/>
  <c r="AV54" i="1" s="1"/>
  <c r="AU55" i="1"/>
  <c r="AV55" i="1" s="1"/>
  <c r="AU56" i="1"/>
  <c r="AV56" i="1" s="1"/>
  <c r="AU57" i="1"/>
  <c r="AV57" i="1" s="1"/>
  <c r="AU58" i="1"/>
  <c r="AV58" i="1" s="1"/>
  <c r="AU59" i="1"/>
  <c r="AV59" i="1" s="1"/>
  <c r="AU60" i="1"/>
  <c r="AV60" i="1" s="1"/>
  <c r="AU61" i="1"/>
  <c r="AV61" i="1" s="1"/>
  <c r="AU62" i="1"/>
  <c r="AV62" i="1" s="1"/>
  <c r="AU63" i="1"/>
  <c r="AV63" i="1" s="1"/>
  <c r="AU64" i="1"/>
  <c r="AV64" i="1" s="1"/>
  <c r="AU65" i="1"/>
  <c r="AV65" i="1" s="1"/>
  <c r="AU66" i="1"/>
  <c r="AV66" i="1" s="1"/>
  <c r="AU67" i="1"/>
  <c r="AV67" i="1" s="1"/>
  <c r="AU68" i="1"/>
  <c r="AV68" i="1" s="1"/>
  <c r="AU69" i="1"/>
  <c r="AV69" i="1" s="1"/>
  <c r="AU70" i="1"/>
  <c r="AV70" i="1" s="1"/>
  <c r="AU71" i="1"/>
  <c r="AV71" i="1" s="1"/>
  <c r="AU72" i="1"/>
  <c r="AV72" i="1" s="1"/>
  <c r="AU73" i="1"/>
  <c r="AV73" i="1" s="1"/>
  <c r="AU74" i="1"/>
  <c r="AV74" i="1" s="1"/>
  <c r="AU75" i="1"/>
  <c r="AV75" i="1" s="1"/>
  <c r="AU76" i="1"/>
  <c r="AV76" i="1" s="1"/>
  <c r="AU77" i="1"/>
  <c r="AV77" i="1" s="1"/>
  <c r="AU78" i="1"/>
  <c r="AV78" i="1" s="1"/>
  <c r="AU79" i="1"/>
  <c r="AV79" i="1" s="1"/>
  <c r="AU80" i="1"/>
  <c r="AV80" i="1" s="1"/>
  <c r="AU81" i="1"/>
  <c r="AV81" i="1" s="1"/>
  <c r="AU82" i="1"/>
  <c r="AV82" i="1" s="1"/>
  <c r="AU83" i="1"/>
  <c r="AV83" i="1" s="1"/>
  <c r="AU84" i="1"/>
  <c r="AV84" i="1" s="1"/>
  <c r="AU85" i="1"/>
  <c r="AV85" i="1" s="1"/>
  <c r="AU86" i="1"/>
  <c r="AV86" i="1" s="1"/>
  <c r="AU87" i="1"/>
  <c r="AV87" i="1" s="1"/>
  <c r="AU88" i="1"/>
  <c r="AV88" i="1" s="1"/>
  <c r="AU89" i="1"/>
  <c r="AV89" i="1" s="1"/>
  <c r="AU90" i="1"/>
  <c r="AV90" i="1" s="1"/>
  <c r="AU91" i="1"/>
  <c r="AV91" i="1" s="1"/>
  <c r="AU92" i="1"/>
  <c r="AV92" i="1" s="1"/>
  <c r="AU93" i="1"/>
  <c r="AV93" i="1" s="1"/>
  <c r="AU94" i="1"/>
  <c r="AV94" i="1" s="1"/>
  <c r="AU95" i="1"/>
  <c r="AV95" i="1" s="1"/>
  <c r="AU96" i="1"/>
  <c r="AV96" i="1" s="1"/>
  <c r="AU97" i="1"/>
  <c r="AV97" i="1" s="1"/>
  <c r="AU98" i="1"/>
  <c r="AV98" i="1" s="1"/>
  <c r="AU99" i="1"/>
  <c r="AV99" i="1" s="1"/>
  <c r="AU100" i="1"/>
  <c r="AV100" i="1" s="1"/>
  <c r="AU101" i="1"/>
  <c r="AV101" i="1" s="1"/>
  <c r="AU102" i="1"/>
  <c r="AV102" i="1" s="1"/>
  <c r="AU103" i="1"/>
  <c r="AV103" i="1" s="1"/>
  <c r="AU104" i="1"/>
  <c r="AV104" i="1" s="1"/>
  <c r="AU105" i="1"/>
  <c r="AV105" i="1" s="1"/>
  <c r="AU106" i="1"/>
  <c r="AV106" i="1" s="1"/>
  <c r="AU107" i="1"/>
  <c r="AV107" i="1" s="1"/>
  <c r="AU108" i="1"/>
  <c r="AV108" i="1" s="1"/>
  <c r="AU109" i="1"/>
  <c r="AV109" i="1" s="1"/>
  <c r="AU110" i="1"/>
  <c r="AV110" i="1" s="1"/>
  <c r="AU111" i="1"/>
  <c r="AV111" i="1" s="1"/>
  <c r="AU112" i="1"/>
  <c r="AV112" i="1" s="1"/>
  <c r="AU113" i="1"/>
  <c r="AV113" i="1" s="1"/>
  <c r="AU114" i="1"/>
  <c r="AV114" i="1" s="1"/>
  <c r="AU115" i="1"/>
  <c r="AV115" i="1" s="1"/>
  <c r="AU116" i="1"/>
  <c r="AV116" i="1" s="1"/>
  <c r="AU117" i="1"/>
  <c r="AV117" i="1" s="1"/>
  <c r="AU118" i="1"/>
  <c r="AV118" i="1" s="1"/>
  <c r="AU119" i="1"/>
  <c r="AV119" i="1" s="1"/>
  <c r="AU120" i="1"/>
  <c r="AV120" i="1" s="1"/>
  <c r="AU121" i="1"/>
  <c r="AV121" i="1" s="1"/>
  <c r="AU122" i="1"/>
  <c r="AV122" i="1" s="1"/>
  <c r="AU123" i="1"/>
  <c r="AV123" i="1" s="1"/>
  <c r="AU124" i="1"/>
  <c r="AV124" i="1" s="1"/>
  <c r="AU125" i="1"/>
  <c r="AV125" i="1" s="1"/>
  <c r="AU126" i="1"/>
  <c r="AV126" i="1" s="1"/>
  <c r="AU127" i="1"/>
  <c r="AV127" i="1" s="1"/>
  <c r="AU128" i="1"/>
  <c r="AV128" i="1" s="1"/>
  <c r="AU129" i="1"/>
  <c r="AV129" i="1" s="1"/>
  <c r="AU130" i="1"/>
  <c r="AV130" i="1" s="1"/>
  <c r="AU131" i="1"/>
  <c r="AV131" i="1" s="1"/>
  <c r="AU132" i="1"/>
  <c r="AV132" i="1" s="1"/>
  <c r="AU133" i="1"/>
  <c r="AV133" i="1" s="1"/>
  <c r="AU134" i="1"/>
  <c r="AV134" i="1" s="1"/>
  <c r="AU135" i="1"/>
  <c r="AV135" i="1" s="1"/>
  <c r="AU136" i="1"/>
  <c r="AV136" i="1" s="1"/>
  <c r="AU137" i="1"/>
  <c r="AV137" i="1" s="1"/>
  <c r="AU138" i="1"/>
  <c r="AV138" i="1" s="1"/>
  <c r="AU139" i="1"/>
  <c r="AV139" i="1" s="1"/>
  <c r="AU140" i="1"/>
  <c r="AV140" i="1" s="1"/>
  <c r="AU141" i="1"/>
  <c r="AV141" i="1" s="1"/>
  <c r="AU142" i="1"/>
  <c r="AV142" i="1" s="1"/>
  <c r="AU143" i="1"/>
  <c r="AV143" i="1" s="1"/>
  <c r="AU144" i="1"/>
  <c r="AV144" i="1" s="1"/>
  <c r="AU145" i="1"/>
  <c r="AV145" i="1" s="1"/>
  <c r="AU146" i="1"/>
  <c r="AV146" i="1" s="1"/>
  <c r="AU147" i="1"/>
  <c r="AV147" i="1" s="1"/>
  <c r="AU148" i="1"/>
  <c r="AV148" i="1" s="1"/>
  <c r="AU149" i="1"/>
  <c r="AV149" i="1" s="1"/>
  <c r="AU150" i="1"/>
  <c r="AV150" i="1" s="1"/>
  <c r="AU151" i="1"/>
  <c r="AV151" i="1" s="1"/>
  <c r="AU152" i="1"/>
  <c r="AV152" i="1" s="1"/>
  <c r="AU153" i="1"/>
  <c r="AV153" i="1" s="1"/>
  <c r="AU154" i="1"/>
  <c r="AV154" i="1" s="1"/>
  <c r="AU155" i="1"/>
  <c r="AV155" i="1" s="1"/>
  <c r="AU156" i="1"/>
  <c r="AV156" i="1" s="1"/>
  <c r="AU157" i="1"/>
  <c r="AV157" i="1" s="1"/>
  <c r="AU158" i="1"/>
  <c r="AV158" i="1" s="1"/>
  <c r="AU159" i="1"/>
  <c r="AV159" i="1" s="1"/>
  <c r="AU160" i="1"/>
  <c r="AV160" i="1" s="1"/>
  <c r="AU161" i="1"/>
  <c r="AV161" i="1" s="1"/>
  <c r="AU162" i="1"/>
  <c r="AV162" i="1" s="1"/>
  <c r="AU163" i="1"/>
  <c r="AV163" i="1" s="1"/>
  <c r="AU164" i="1"/>
  <c r="AV164" i="1" s="1"/>
  <c r="AU165" i="1"/>
  <c r="AV165" i="1" s="1"/>
  <c r="AU166" i="1"/>
  <c r="AV166" i="1" s="1"/>
  <c r="AU167" i="1"/>
  <c r="AV167" i="1" s="1"/>
  <c r="AU168" i="1"/>
  <c r="AV168" i="1" s="1"/>
  <c r="AU169" i="1"/>
  <c r="AV169" i="1" s="1"/>
  <c r="AU170" i="1"/>
  <c r="AV170" i="1" s="1"/>
  <c r="AU171" i="1"/>
  <c r="AV171" i="1" s="1"/>
  <c r="AU172" i="1"/>
  <c r="AV172" i="1" s="1"/>
  <c r="AU173" i="1"/>
  <c r="AV173" i="1" s="1"/>
  <c r="AU174" i="1"/>
  <c r="AV174" i="1" s="1"/>
  <c r="AU175" i="1"/>
  <c r="AV175" i="1" s="1"/>
  <c r="AU176" i="1"/>
  <c r="AV176" i="1" s="1"/>
  <c r="AU177" i="1"/>
  <c r="AV177" i="1" s="1"/>
  <c r="AU178" i="1"/>
  <c r="AV178" i="1" s="1"/>
  <c r="AU179" i="1"/>
  <c r="AV179" i="1" s="1"/>
  <c r="AU180" i="1"/>
  <c r="AV180" i="1" s="1"/>
  <c r="AU181" i="1"/>
  <c r="AV181" i="1" s="1"/>
  <c r="AU182" i="1"/>
  <c r="AV182" i="1" s="1"/>
  <c r="AU183" i="1"/>
  <c r="AV183" i="1" s="1"/>
  <c r="AU184" i="1"/>
  <c r="AV184" i="1" s="1"/>
  <c r="AU185" i="1"/>
  <c r="AV185" i="1" s="1"/>
  <c r="AU186" i="1"/>
  <c r="AV186" i="1" s="1"/>
  <c r="AU187" i="1"/>
  <c r="AV187" i="1" s="1"/>
  <c r="AU188" i="1"/>
  <c r="AV188" i="1" s="1"/>
  <c r="AU189" i="1"/>
  <c r="AV189" i="1" s="1"/>
  <c r="AU190" i="1"/>
  <c r="AV190" i="1" s="1"/>
  <c r="AU191" i="1"/>
  <c r="AV191" i="1" s="1"/>
  <c r="AU192" i="1"/>
  <c r="AV192" i="1" s="1"/>
  <c r="AU193" i="1"/>
  <c r="AV193" i="1" s="1"/>
  <c r="AU194" i="1"/>
  <c r="AV194" i="1" s="1"/>
  <c r="AU12" i="1"/>
  <c r="AV12" i="1" s="1"/>
  <c r="AU196" i="1"/>
  <c r="AV196" i="1" s="1"/>
  <c r="AU197" i="1"/>
  <c r="AV197" i="1" s="1"/>
  <c r="AU198" i="1"/>
  <c r="AV198" i="1" s="1"/>
  <c r="AU199" i="1"/>
  <c r="AV199" i="1" s="1"/>
  <c r="AU200" i="1"/>
  <c r="AV200" i="1" s="1"/>
  <c r="AU201" i="1"/>
  <c r="AV201" i="1" s="1"/>
  <c r="AU202" i="1"/>
  <c r="AV202" i="1" s="1"/>
  <c r="AU203" i="1"/>
  <c r="AV203" i="1" s="1"/>
  <c r="AU204" i="1"/>
  <c r="AV204" i="1" s="1"/>
  <c r="AU205" i="1"/>
  <c r="AV205" i="1" s="1"/>
  <c r="AU206" i="1"/>
  <c r="AV206" i="1" s="1"/>
  <c r="AU207" i="1"/>
  <c r="AV207" i="1" s="1"/>
  <c r="AU208" i="1"/>
  <c r="AV208" i="1" s="1"/>
  <c r="AU209" i="1"/>
  <c r="AV209" i="1" s="1"/>
  <c r="AU211" i="1"/>
  <c r="AV211" i="1" s="1"/>
  <c r="AU212" i="1"/>
  <c r="AV212" i="1" s="1"/>
  <c r="AU213" i="1"/>
  <c r="AV213" i="1" s="1"/>
  <c r="AU214" i="1"/>
  <c r="AV214" i="1" s="1"/>
  <c r="AU215" i="1"/>
  <c r="AV215" i="1" s="1"/>
  <c r="AU216" i="1"/>
  <c r="AV216" i="1" s="1"/>
  <c r="AU217" i="1"/>
  <c r="AV217" i="1" s="1"/>
  <c r="AU218" i="1"/>
  <c r="AV218" i="1" s="1"/>
  <c r="AU219" i="1"/>
  <c r="AV219" i="1" s="1"/>
  <c r="AU220" i="1"/>
  <c r="AV220" i="1" s="1"/>
  <c r="AU221" i="1"/>
  <c r="AV221" i="1" s="1"/>
  <c r="AU222" i="1"/>
  <c r="AV222" i="1" s="1"/>
  <c r="AU223" i="1"/>
  <c r="AV223" i="1" s="1"/>
  <c r="AU224" i="1"/>
  <c r="AV224" i="1" s="1"/>
  <c r="AU225" i="1"/>
  <c r="AV225" i="1" s="1"/>
  <c r="AU226" i="1"/>
  <c r="AV226" i="1" s="1"/>
  <c r="AU227" i="1"/>
  <c r="AV227" i="1" s="1"/>
  <c r="AU228" i="1"/>
  <c r="AV228" i="1" s="1"/>
  <c r="AU229" i="1"/>
  <c r="AV229" i="1" s="1"/>
  <c r="AU230" i="1"/>
  <c r="AV230" i="1" s="1"/>
  <c r="AU231" i="1"/>
  <c r="AV231" i="1" s="1"/>
  <c r="AU232" i="1"/>
  <c r="AV232" i="1" s="1"/>
  <c r="AU233" i="1"/>
  <c r="AV233" i="1" s="1"/>
  <c r="AU234" i="1"/>
  <c r="AV234" i="1" s="1"/>
  <c r="AU235" i="1"/>
  <c r="AV235" i="1" s="1"/>
  <c r="AU236" i="1"/>
  <c r="AV236" i="1" s="1"/>
  <c r="AU237" i="1"/>
  <c r="AV237" i="1" s="1"/>
  <c r="AU238" i="1"/>
  <c r="AV238" i="1" s="1"/>
  <c r="AU239" i="1"/>
  <c r="AV239" i="1" s="1"/>
  <c r="AU240" i="1"/>
  <c r="AV240" i="1" s="1"/>
  <c r="AU241" i="1"/>
  <c r="AV241" i="1" s="1"/>
  <c r="AU242" i="1"/>
  <c r="AV242" i="1" s="1"/>
  <c r="AU243" i="1"/>
  <c r="AV243" i="1" s="1"/>
  <c r="AU244" i="1"/>
  <c r="AV244" i="1" s="1"/>
  <c r="AU245" i="1"/>
  <c r="AV245" i="1" s="1"/>
  <c r="AU246" i="1"/>
  <c r="AV246" i="1" s="1"/>
  <c r="AU247" i="1"/>
  <c r="AV247" i="1" s="1"/>
  <c r="AU248" i="1"/>
  <c r="AV248" i="1" s="1"/>
  <c r="AU249" i="1"/>
  <c r="AV249" i="1" s="1"/>
  <c r="AU250" i="1"/>
  <c r="AV250" i="1" s="1"/>
  <c r="AU251" i="1"/>
  <c r="AV251" i="1" s="1"/>
  <c r="AU252" i="1"/>
  <c r="AV252" i="1" s="1"/>
  <c r="AU253" i="1"/>
  <c r="AV253" i="1" s="1"/>
  <c r="AU254" i="1"/>
  <c r="AV254" i="1" s="1"/>
  <c r="AU255" i="1"/>
  <c r="AV255" i="1" s="1"/>
  <c r="AU256" i="1"/>
  <c r="AV256" i="1" s="1"/>
  <c r="AU257" i="1"/>
  <c r="AV257" i="1" s="1"/>
  <c r="AU258" i="1"/>
  <c r="AV258" i="1" s="1"/>
  <c r="AU259" i="1"/>
  <c r="AV259" i="1" s="1"/>
  <c r="AU260" i="1"/>
  <c r="AV260" i="1" s="1"/>
  <c r="AU261" i="1"/>
  <c r="AV261" i="1" s="1"/>
  <c r="AU262" i="1"/>
  <c r="AV262" i="1" s="1"/>
  <c r="AU263" i="1"/>
  <c r="AV263" i="1" s="1"/>
  <c r="AU264" i="1"/>
  <c r="AV264" i="1" s="1"/>
  <c r="AU265" i="1"/>
  <c r="AV265" i="1" s="1"/>
  <c r="AU266" i="1"/>
  <c r="AV266" i="1" s="1"/>
  <c r="AU267" i="1"/>
  <c r="AV267" i="1" s="1"/>
  <c r="AU268" i="1"/>
  <c r="AV268" i="1" s="1"/>
  <c r="AU269" i="1"/>
  <c r="AV269" i="1" s="1"/>
  <c r="AU270" i="1"/>
  <c r="AV270" i="1" s="1"/>
  <c r="AU271" i="1"/>
  <c r="AV271" i="1" s="1"/>
  <c r="AU272" i="1"/>
  <c r="AV272" i="1" s="1"/>
  <c r="AU273" i="1"/>
  <c r="AV273" i="1" s="1"/>
  <c r="AU274" i="1"/>
  <c r="AV274" i="1" s="1"/>
  <c r="AU275" i="1"/>
  <c r="AV275" i="1" s="1"/>
  <c r="AU276" i="1"/>
  <c r="AV276" i="1" s="1"/>
  <c r="AU40" i="1"/>
  <c r="AV40" i="1" s="1"/>
  <c r="AU278" i="1"/>
  <c r="AV278" i="1" s="1"/>
  <c r="AU279" i="1"/>
  <c r="AV279" i="1" s="1"/>
  <c r="AU280" i="1"/>
  <c r="AV280" i="1" s="1"/>
  <c r="AU281" i="1"/>
  <c r="AV281" i="1" s="1"/>
  <c r="AU282" i="1"/>
  <c r="AV282" i="1" s="1"/>
  <c r="AU283" i="1"/>
  <c r="AV283" i="1" s="1"/>
  <c r="AU284" i="1"/>
  <c r="AV284" i="1" s="1"/>
  <c r="AU285" i="1"/>
  <c r="AV285" i="1" s="1"/>
  <c r="AU42" i="1"/>
  <c r="AV42" i="1" s="1"/>
  <c r="AU287" i="1"/>
  <c r="AV287" i="1" s="1"/>
  <c r="AU288" i="1"/>
  <c r="AV288" i="1" s="1"/>
  <c r="AU289" i="1"/>
  <c r="AV289" i="1" s="1"/>
  <c r="AU290" i="1"/>
  <c r="AV290" i="1" s="1"/>
  <c r="AU291" i="1"/>
  <c r="AV291" i="1" s="1"/>
  <c r="AU292" i="1"/>
  <c r="AV292" i="1" s="1"/>
  <c r="AU293" i="1"/>
  <c r="AV293" i="1" s="1"/>
  <c r="AU294" i="1"/>
  <c r="AV294" i="1" s="1"/>
  <c r="AU295" i="1"/>
  <c r="AV295" i="1" s="1"/>
  <c r="AU296" i="1"/>
  <c r="AV296" i="1" s="1"/>
  <c r="AU297" i="1"/>
  <c r="AV297" i="1" s="1"/>
  <c r="AU298" i="1"/>
  <c r="AV298" i="1" s="1"/>
  <c r="AU299" i="1"/>
  <c r="AV299" i="1" s="1"/>
  <c r="AU300" i="1"/>
  <c r="AV300" i="1" s="1"/>
  <c r="AU301" i="1"/>
  <c r="AV301" i="1" s="1"/>
  <c r="AU302" i="1"/>
  <c r="AV302" i="1" s="1"/>
  <c r="AU303" i="1"/>
  <c r="AV303" i="1" s="1"/>
  <c r="AU304" i="1"/>
  <c r="AV304" i="1" s="1"/>
  <c r="AU305" i="1"/>
  <c r="AV305" i="1" s="1"/>
  <c r="AU306" i="1"/>
  <c r="AV306" i="1" s="1"/>
  <c r="AU307" i="1"/>
  <c r="AV307" i="1" s="1"/>
  <c r="AU335" i="1"/>
  <c r="AV335" i="1" s="1"/>
  <c r="AU309" i="1"/>
  <c r="AV309" i="1" s="1"/>
  <c r="AU4" i="1"/>
  <c r="AV4" i="1" s="1"/>
  <c r="AU6" i="1"/>
  <c r="AV6" i="1" s="1"/>
  <c r="AU10" i="1"/>
  <c r="AV10" i="1" s="1"/>
  <c r="AU2" i="1"/>
  <c r="AV2" i="1" s="1"/>
  <c r="AU7" i="1"/>
  <c r="AV7" i="1" s="1"/>
  <c r="AU315" i="1"/>
  <c r="AV315" i="1" s="1"/>
  <c r="AU13" i="1"/>
  <c r="AV13" i="1" s="1"/>
  <c r="AU317" i="1"/>
  <c r="AV317" i="1" s="1"/>
  <c r="AU318" i="1"/>
  <c r="AV318" i="1" s="1"/>
  <c r="AU319" i="1"/>
  <c r="AV319" i="1" s="1"/>
  <c r="AU320" i="1"/>
  <c r="AV320" i="1" s="1"/>
  <c r="AU321" i="1"/>
  <c r="AV321" i="1" s="1"/>
  <c r="AU322" i="1"/>
  <c r="AV322" i="1" s="1"/>
  <c r="AU28" i="1"/>
  <c r="AV28" i="1" s="1"/>
  <c r="AU324" i="1"/>
  <c r="AV324" i="1" s="1"/>
  <c r="AU325" i="1"/>
  <c r="AV325" i="1" s="1"/>
  <c r="AU326" i="1"/>
  <c r="AV326" i="1" s="1"/>
  <c r="AU15" i="1"/>
  <c r="AV15" i="1" s="1"/>
  <c r="AU328" i="1"/>
  <c r="AV328" i="1" s="1"/>
  <c r="AU329" i="1"/>
  <c r="AV329" i="1" s="1"/>
  <c r="AU330" i="1"/>
  <c r="AV330" i="1" s="1"/>
  <c r="AU331" i="1"/>
  <c r="AV331" i="1" s="1"/>
  <c r="AU332" i="1"/>
  <c r="AV332" i="1" s="1"/>
  <c r="AU333" i="1"/>
  <c r="AV333" i="1" s="1"/>
  <c r="AU308" i="1"/>
  <c r="AV308" i="1" s="1"/>
  <c r="AU314" i="1"/>
  <c r="AV314" i="1" s="1"/>
  <c r="AU336" i="1"/>
  <c r="AV336" i="1" s="1"/>
  <c r="AU337" i="1"/>
  <c r="AV337" i="1" s="1"/>
  <c r="AU338" i="1"/>
  <c r="AV338" i="1" s="1"/>
  <c r="AU387" i="1"/>
  <c r="AV387" i="1" s="1"/>
  <c r="AU343" i="1"/>
  <c r="AV343" i="1" s="1"/>
  <c r="AU340" i="1"/>
  <c r="AV340" i="1" s="1"/>
  <c r="AU388" i="1"/>
  <c r="AV388" i="1" s="1"/>
  <c r="AU342" i="1"/>
  <c r="AV342" i="1" s="1"/>
  <c r="AU344" i="1"/>
  <c r="AV344" i="1" s="1"/>
  <c r="AU345" i="1"/>
  <c r="AV345" i="1" s="1"/>
  <c r="AU346" i="1"/>
  <c r="AV346" i="1" s="1"/>
  <c r="AU347" i="1"/>
  <c r="AV347" i="1" s="1"/>
  <c r="AU348" i="1"/>
  <c r="AV348" i="1" s="1"/>
  <c r="AU349" i="1"/>
  <c r="AV349" i="1" s="1"/>
  <c r="AU350" i="1"/>
  <c r="AV350" i="1" s="1"/>
  <c r="AU351" i="1"/>
  <c r="AV351" i="1" s="1"/>
  <c r="AU352" i="1"/>
  <c r="AV352" i="1" s="1"/>
  <c r="AU353" i="1"/>
  <c r="AV353" i="1" s="1"/>
  <c r="AU354" i="1"/>
  <c r="AV354" i="1" s="1"/>
  <c r="AU355" i="1"/>
  <c r="AV355" i="1" s="1"/>
  <c r="AU356" i="1"/>
  <c r="AV356" i="1" s="1"/>
  <c r="AU357" i="1"/>
  <c r="AV357" i="1" s="1"/>
  <c r="AU358" i="1"/>
  <c r="AV358" i="1" s="1"/>
  <c r="AU359" i="1"/>
  <c r="AV359" i="1" s="1"/>
  <c r="AU360" i="1"/>
  <c r="AV360" i="1" s="1"/>
  <c r="AU361" i="1"/>
  <c r="AV361" i="1" s="1"/>
  <c r="AU362" i="1"/>
  <c r="AV362" i="1" s="1"/>
  <c r="AU363" i="1"/>
  <c r="AV363" i="1" s="1"/>
  <c r="AU364" i="1"/>
  <c r="AV364" i="1" s="1"/>
  <c r="AU365" i="1"/>
  <c r="AV365" i="1" s="1"/>
  <c r="AU366" i="1"/>
  <c r="AV366" i="1" s="1"/>
  <c r="AU367" i="1"/>
  <c r="AV367" i="1" s="1"/>
  <c r="AU368" i="1"/>
  <c r="AV368" i="1" s="1"/>
  <c r="AU369" i="1"/>
  <c r="AV369" i="1" s="1"/>
  <c r="AU370" i="1"/>
  <c r="AV370" i="1" s="1"/>
  <c r="AU371" i="1"/>
  <c r="AV371" i="1" s="1"/>
  <c r="AU372" i="1"/>
  <c r="AV372" i="1" s="1"/>
  <c r="AU373" i="1"/>
  <c r="AV373" i="1" s="1"/>
  <c r="AU374" i="1"/>
  <c r="AV374" i="1" s="1"/>
  <c r="AU375" i="1"/>
  <c r="AV375" i="1" s="1"/>
  <c r="AU376" i="1"/>
  <c r="AV376" i="1" s="1"/>
  <c r="AU377" i="1"/>
  <c r="AV377" i="1" s="1"/>
  <c r="AU378" i="1"/>
  <c r="AV378" i="1" s="1"/>
  <c r="AU379" i="1"/>
  <c r="AV379" i="1" s="1"/>
  <c r="AU380" i="1"/>
  <c r="AV380" i="1" s="1"/>
  <c r="AU381" i="1"/>
  <c r="AV381" i="1" s="1"/>
  <c r="AU382" i="1"/>
  <c r="AV382" i="1" s="1"/>
  <c r="AU383" i="1"/>
  <c r="AV383" i="1" s="1"/>
  <c r="AU384" i="1"/>
  <c r="AV384" i="1" s="1"/>
  <c r="AU385" i="1"/>
  <c r="AV385" i="1" s="1"/>
  <c r="AU386" i="1"/>
  <c r="AV386" i="1" s="1"/>
  <c r="AU8" i="1"/>
  <c r="AV8" i="1" s="1"/>
  <c r="AU341" i="1"/>
  <c r="AV341" i="1" s="1"/>
  <c r="AU389" i="1"/>
  <c r="AV389" i="1" s="1"/>
  <c r="AU390" i="1"/>
  <c r="AV390" i="1" s="1"/>
  <c r="AU391" i="1"/>
  <c r="AV391" i="1" s="1"/>
  <c r="AU392" i="1"/>
  <c r="AV392" i="1" s="1"/>
  <c r="AU393" i="1"/>
  <c r="AV393" i="1" s="1"/>
  <c r="AU394" i="1"/>
  <c r="AV394" i="1" s="1"/>
  <c r="AU395" i="1"/>
  <c r="AV395" i="1" s="1"/>
  <c r="AU396" i="1"/>
  <c r="AV396" i="1" s="1"/>
  <c r="AU397" i="1"/>
  <c r="AV397" i="1" s="1"/>
  <c r="AU398" i="1"/>
  <c r="AV398" i="1" s="1"/>
  <c r="AU399" i="1"/>
  <c r="AV399" i="1" s="1"/>
  <c r="AW44" i="1" l="1"/>
  <c r="AW378" i="1" l="1"/>
  <c r="AW5" i="1"/>
  <c r="AW30" i="1"/>
  <c r="AW24" i="1"/>
  <c r="AW9" i="1"/>
  <c r="AW11" i="1"/>
  <c r="AW323" i="1"/>
  <c r="AW17" i="1"/>
  <c r="AW18" i="1"/>
  <c r="AW19" i="1"/>
  <c r="AW20" i="1"/>
  <c r="AW21" i="1"/>
  <c r="AW22" i="1"/>
  <c r="AW23" i="1"/>
  <c r="AW313" i="1"/>
  <c r="AW26" i="1"/>
  <c r="AW312" i="1"/>
  <c r="AW29" i="1"/>
  <c r="AW311" i="1"/>
  <c r="AW32" i="1"/>
  <c r="AW33" i="1"/>
  <c r="AW34" i="1"/>
  <c r="AW36" i="1"/>
  <c r="AW37" i="1"/>
  <c r="AW38" i="1"/>
  <c r="AW39" i="1"/>
  <c r="AW327" i="1"/>
  <c r="AW41" i="1"/>
  <c r="AW43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2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40" i="1"/>
  <c r="AW278" i="1"/>
  <c r="AW279" i="1"/>
  <c r="AW280" i="1"/>
  <c r="AW281" i="1"/>
  <c r="AW282" i="1"/>
  <c r="AW283" i="1"/>
  <c r="AW284" i="1"/>
  <c r="AW285" i="1"/>
  <c r="AW42" i="1"/>
  <c r="AW287" i="1"/>
  <c r="AW288" i="1"/>
  <c r="AW289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9" i="1"/>
  <c r="AW4" i="1"/>
  <c r="AW6" i="1"/>
  <c r="AW10" i="1"/>
  <c r="AW2" i="1"/>
  <c r="AW7" i="1"/>
  <c r="AW315" i="1"/>
  <c r="AW13" i="1"/>
  <c r="AW317" i="1"/>
  <c r="AW318" i="1"/>
  <c r="AW319" i="1"/>
  <c r="AW320" i="1"/>
  <c r="AW321" i="1"/>
  <c r="AW322" i="1"/>
  <c r="AW28" i="1"/>
  <c r="AW324" i="1"/>
  <c r="AW325" i="1"/>
  <c r="AW15" i="1"/>
  <c r="AW328" i="1"/>
  <c r="AW329" i="1"/>
  <c r="AW330" i="1"/>
  <c r="AW331" i="1"/>
  <c r="AW332" i="1"/>
  <c r="AW333" i="1"/>
  <c r="AW308" i="1"/>
  <c r="AW314" i="1"/>
  <c r="AW336" i="1"/>
  <c r="AW337" i="1"/>
  <c r="AW338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9" i="1"/>
  <c r="AW380" i="1"/>
  <c r="AW381" i="1"/>
  <c r="AW382" i="1"/>
  <c r="AW383" i="1"/>
  <c r="AW384" i="1"/>
  <c r="AW385" i="1"/>
  <c r="AW386" i="1"/>
  <c r="AW8" i="1"/>
  <c r="AW341" i="1"/>
  <c r="AW389" i="1"/>
  <c r="AW390" i="1"/>
  <c r="AW391" i="1"/>
  <c r="AW392" i="1"/>
  <c r="AW393" i="1"/>
  <c r="AW394" i="1"/>
  <c r="AW395" i="1"/>
  <c r="AW396" i="1"/>
  <c r="AW397" i="1"/>
  <c r="AW398" i="1"/>
  <c r="AW399" i="1"/>
  <c r="AW387" i="1"/>
  <c r="AW343" i="1"/>
  <c r="AW340" i="1"/>
  <c r="AW388" i="1"/>
  <c r="AW342" i="1"/>
  <c r="AU316" i="1"/>
  <c r="AW3" i="1" l="1"/>
  <c r="AW290" i="1"/>
  <c r="AW16" i="1"/>
  <c r="AW25" i="1"/>
  <c r="AW27" i="1"/>
  <c r="AW310" i="1"/>
  <c r="AW339" i="1"/>
  <c r="AW31" i="1"/>
  <c r="AW277" i="1"/>
  <c r="AW210" i="1"/>
  <c r="AW195" i="1"/>
  <c r="AW35" i="1"/>
  <c r="AW14" i="1"/>
  <c r="AV316" i="1"/>
  <c r="AW286" i="1" l="1"/>
  <c r="AW316" i="1"/>
</calcChain>
</file>

<file path=xl/sharedStrings.xml><?xml version="1.0" encoding="utf-8"?>
<sst xmlns="http://schemas.openxmlformats.org/spreadsheetml/2006/main" count="10323" uniqueCount="1115">
  <si>
    <t>Codigo Origen</t>
  </si>
  <si>
    <t>Etiquetado</t>
  </si>
  <si>
    <t>Codigo Finalidad</t>
  </si>
  <si>
    <t>Nombre finalidad</t>
  </si>
  <si>
    <t>Codigo Funcion</t>
  </si>
  <si>
    <t>Nombre Funcion</t>
  </si>
  <si>
    <t>Codigo Subfuncion</t>
  </si>
  <si>
    <t>Nombre Subfuncion</t>
  </si>
  <si>
    <t>Codigo Clasifi. Prog</t>
  </si>
  <si>
    <t>Detalle Clasifi Prog</t>
  </si>
  <si>
    <t>Cod. Dependencia</t>
  </si>
  <si>
    <t>Codigo Programa</t>
  </si>
  <si>
    <t>Codigo Proyecto</t>
  </si>
  <si>
    <t>Cod. Unidad Ejectura</t>
  </si>
  <si>
    <t>Tipo Gasto Nombre</t>
  </si>
  <si>
    <t>Concepto codigo</t>
  </si>
  <si>
    <t>Concepto nombre</t>
  </si>
  <si>
    <t>Partida generica codigo</t>
  </si>
  <si>
    <t>Partida generica nombre</t>
  </si>
  <si>
    <t>Partida</t>
  </si>
  <si>
    <t>Descripción</t>
  </si>
  <si>
    <t>Codigo Destino</t>
  </si>
  <si>
    <t>Concepto Destino</t>
  </si>
  <si>
    <t>Capitulo codigo</t>
  </si>
  <si>
    <t>Capitulo nombre</t>
  </si>
  <si>
    <t>Origen (FF)</t>
  </si>
  <si>
    <t>Dependencia</t>
  </si>
  <si>
    <t>Nombre programa</t>
  </si>
  <si>
    <t>Proyecto</t>
  </si>
  <si>
    <t>Centro costos</t>
  </si>
  <si>
    <t>Importe Ajustado</t>
  </si>
  <si>
    <t>Presupuestado</t>
  </si>
  <si>
    <t>Pre-Comprometido</t>
  </si>
  <si>
    <t>Comprometido</t>
  </si>
  <si>
    <t>Devengado</t>
  </si>
  <si>
    <t>Ejercido</t>
  </si>
  <si>
    <t>Pagado</t>
  </si>
  <si>
    <t>Ampliación</t>
  </si>
  <si>
    <t>Ampliación por transferencia</t>
  </si>
  <si>
    <t>Disminución</t>
  </si>
  <si>
    <t>Disminución por transferencia</t>
  </si>
  <si>
    <t>Ajuste por</t>
  </si>
  <si>
    <t>1.5-01-24</t>
  </si>
  <si>
    <t>No</t>
  </si>
  <si>
    <t>GOBIERNO</t>
  </si>
  <si>
    <t>COORDINACIÓN DE LA POLÍTICA DE GOBIERNO</t>
  </si>
  <si>
    <t>1.3.4</t>
  </si>
  <si>
    <t>FUNCIÓN PÚBLICA</t>
  </si>
  <si>
    <t>M</t>
  </si>
  <si>
    <t xml:space="preserve">Actividades de apoyo administrativo desarrolladas </t>
  </si>
  <si>
    <t>04_25</t>
  </si>
  <si>
    <t>005_25</t>
  </si>
  <si>
    <t>OTROS SERVICIOS GENERALES</t>
  </si>
  <si>
    <t>SERVICIOS GENERALES</t>
  </si>
  <si>
    <t>Reintegro de Remanentes de Recursos Federales y Estatales</t>
  </si>
  <si>
    <t>SIN DESCRIPCIÓN PARA DESTINOS 00</t>
  </si>
  <si>
    <t>PARTICIPACIONES FEDERALES 2024</t>
  </si>
  <si>
    <t>TESORERÍA MUNICIPAL</t>
  </si>
  <si>
    <t>GOBIERNO INTELIGENTE</t>
  </si>
  <si>
    <t>PROYECTO DE PRESUPUESTO</t>
  </si>
  <si>
    <t>DIRECCIÓN GENERAL DE FINANZAS</t>
  </si>
  <si>
    <t>1.6-01-25</t>
  </si>
  <si>
    <t>E</t>
  </si>
  <si>
    <t>Actividades del sector público, que realiza en for</t>
  </si>
  <si>
    <t>05_25</t>
  </si>
  <si>
    <t>007_25</t>
  </si>
  <si>
    <t>REMUNERACIONES AL PERSONAL DE CARACTER TRANSITORIO</t>
  </si>
  <si>
    <t>SERVICIOS PERSONALES</t>
  </si>
  <si>
    <t>SUELDOS BASE AL PERSONAL EVENTUAL</t>
  </si>
  <si>
    <t>EVENTUAL</t>
  </si>
  <si>
    <t>PARTICIPACIONES ESTATALES 2025</t>
  </si>
  <si>
    <t>OFICIALÍA MAYOR ADMINISTRATIVA</t>
  </si>
  <si>
    <t>DIRECCIÓN GENERAL DE ADMINISTRACIÓN</t>
  </si>
  <si>
    <t>REMUNERACIONES ADICIONALES Y ESPECIALES</t>
  </si>
  <si>
    <t>PRIMAS VACACIONALES</t>
  </si>
  <si>
    <t>GRATIFICACIÓN DE FIN DE AÑO</t>
  </si>
  <si>
    <t>COMPENSACIONES</t>
  </si>
  <si>
    <t>PLANTILLA</t>
  </si>
  <si>
    <t>SEGURIDAD SOCIAL</t>
  </si>
  <si>
    <t>CUOTAS AL IMSS POR ENFERMEDADES Y MATERNIDAD (Modalidad 38)</t>
  </si>
  <si>
    <t>APORTACIONES A FONDOS DE VIVIENDA</t>
  </si>
  <si>
    <t>CUOTAS PARA LA VIVIENDA (IPEJAL 3%)</t>
  </si>
  <si>
    <t>APORTACIONES AL SISTEMA DE RETIRO SEDAR</t>
  </si>
  <si>
    <t>ASUNTOS DE ORDEN PÚBLICO Y DE SEGURIDAD INTERIOR</t>
  </si>
  <si>
    <t>1.7.1</t>
  </si>
  <si>
    <t>POLICÍA</t>
  </si>
  <si>
    <t>R</t>
  </si>
  <si>
    <t>Solamente actividades específicas, distintas a las</t>
  </si>
  <si>
    <t>REMUNERACIONES AL PERSONAL DE CARACTER PERMANENTE</t>
  </si>
  <si>
    <t>SUELDO BASE AL PERSONAL PERMANENTE</t>
  </si>
  <si>
    <t>COMISARIA</t>
  </si>
  <si>
    <t>SEGURIDAD CIUDADANA</t>
  </si>
  <si>
    <t>DESPLIEGUE OPERATIVO COMISARIA DE LA POLICIA</t>
  </si>
  <si>
    <t>1.1-00-25</t>
  </si>
  <si>
    <t>004_25</t>
  </si>
  <si>
    <t>MOBILIARIO Y EQUIPO DE ADMINISTRACION</t>
  </si>
  <si>
    <t>BIENES MUEBLES, INMUEBLES E INTANGIBLES</t>
  </si>
  <si>
    <t>OTROS MOBILIARIOS Y EQUIPOS DE ADMINISTRACIÓN</t>
  </si>
  <si>
    <t>RECURSOS FISCALES 2025</t>
  </si>
  <si>
    <t>DESPACHO DE LA TESORERÍA MUNICIPAL</t>
  </si>
  <si>
    <t>DIRECCIÓN DE PROCESOS ADMINISTRATIVOS Y</t>
  </si>
  <si>
    <t>ACTIVOS INTANGIBLES</t>
  </si>
  <si>
    <t>SOFTWARE</t>
  </si>
  <si>
    <t>PROYECTOS PRODUCTIVOS Y ACCIONES DE FOMENTO</t>
  </si>
  <si>
    <t>INVERSIÓN PÚBLICA</t>
  </si>
  <si>
    <t>EJECUCIÓN DE PROYECTOS PRODUCTIVOS NO INCLUIDOS EN CONCEPTOS ANTERIORES DE ESTE CAPÍTULO</t>
  </si>
  <si>
    <t>CAT</t>
  </si>
  <si>
    <t>INVERSION PUBLICA</t>
  </si>
  <si>
    <t>PLANTAS DE TRATAMIENTO</t>
  </si>
  <si>
    <t>MATERIALES DE ADMINISTRACION, EMISION DE DOCUMENTOS Y ARTICULOS OFICIALES</t>
  </si>
  <si>
    <t>MATERIALES Y SUMINISTROS</t>
  </si>
  <si>
    <t>MATERIALES, ÚTILES Y EQUIPOS MENORES DE OFICINA</t>
  </si>
  <si>
    <t>MATERIALES, ÚTILES Y EQUIPOS MENORES DE TECNOLOGÍAS DE LA INFORMACIÓN Y COMUNICACIONES</t>
  </si>
  <si>
    <t>ALIMENTOS Y UTENSILIOS</t>
  </si>
  <si>
    <t>PRODUCTOS ALIMENTICIOS PARA PERSONAS</t>
  </si>
  <si>
    <t>PRODUCTOS QUIMICOS, FARMACEUTICOS Y DE LABORATORIO</t>
  </si>
  <si>
    <t>MEDICINAS Y PRODUCTOS FARMACÉUTICOS</t>
  </si>
  <si>
    <t>VESTUARIO, BLANCOS, PRENDAS DE PROTECCION Y ARTICULOS DEPORTIVOS</t>
  </si>
  <si>
    <t>PRENDAS DE SEGURIDAD Y PROTECCIÓN PERSONAL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</si>
  <si>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</si>
  <si>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</si>
  <si>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</si>
  <si>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 EDUCACIONAL Y RECREATIVO</t>
  </si>
  <si>
    <t>REFACCIONES Y ACCESORIOS MENORES DE EQUIPO DE CÓMPUTO Y TECNOLOGÍAS DE LA INFORMACIÓN</t>
  </si>
  <si>
    <t>SERVICIOS BASICOS</t>
  </si>
  <si>
    <t>SERVICIOS POSTALES Y TELEGRÁFICOS</t>
  </si>
  <si>
    <t>SERVICIOS DE ARRENDAMIENTO</t>
  </si>
  <si>
    <t>ARRENDAMIENTO DE ACTIVOS INTANGIBLES</t>
  </si>
  <si>
    <t>OTROS ARRENDAMIENTOS</t>
  </si>
  <si>
    <t>SERVICIOS PROFESIONALES, CIENTIFICOS, TECNICOS Y OTROS SERVICIOS</t>
  </si>
  <si>
    <t>SERVICIOS LEGALES, DE CONTABILIDAD, AUDITORÍA Y RELACIONADOS</t>
  </si>
  <si>
    <t>SERVICIOS DE CONSULTORÍA ADMINISTRATIVA, PROCESOS, TÉCNICA Y EN TECNOLOGÍAS DE LA INFORMACIÓN</t>
  </si>
  <si>
    <t>SERVICIOS FINANCIEROS, BANCARIOS Y COMERCIALES</t>
  </si>
  <si>
    <t>SERVICIOS FINANCIEROS Y BANCARIOS</t>
  </si>
  <si>
    <t>SERVICIOS DE COBRANZA, INVESTIGACIÓN CREDITICIA Y SIMILAR</t>
  </si>
  <si>
    <t>SERVICIOS DE INSTALACION, REPARACION, MANTENIMIENTO Y CONSERVACION</t>
  </si>
  <si>
    <t>CONSERVACIÓN Y MANTENIMIENTO MENOR DE INMUEBLES</t>
  </si>
  <si>
    <t>SERVICIOS DE TRASLADO Y VIATICOS</t>
  </si>
  <si>
    <t>PASAJES AÉREOS</t>
  </si>
  <si>
    <t>VIÁTICOS EN EL PAÍS</t>
  </si>
  <si>
    <t>SENTENCIAS Y RESOLUCIONES POR AUTORIDAD COMPETENTE</t>
  </si>
  <si>
    <t>OTROS GASTOS POR RESPONSABILIDADES</t>
  </si>
  <si>
    <t>EQUIPO DE CÓMPUTO DE TECNOLOGÍAS DE LA INFORMACIÓN</t>
  </si>
  <si>
    <t>SERVICIOS PROFESIONALES, CIENTÍFICOS Y TÉCNICOS INTEGRALES</t>
  </si>
  <si>
    <t>MODERNIZACION CATASTRAL</t>
  </si>
  <si>
    <t>TRANSFERENCIAS AL RESTO DEL SECTOR PUBLICO</t>
  </si>
  <si>
    <t>TRANSFERENCIAS, ASIGNACIONES, SUBSIDIOS Y OTRAS  AYUDAS</t>
  </si>
  <si>
    <t>TRANSFERENCIAS OTORGADAS A ENTIDADES PARAESTATALES NO EMPRESARIALES Y NO FINANCIERAS</t>
  </si>
  <si>
    <t>TRANSFERENCIAS, ASIGNACIONES, SUBSIDIOS Y OTRAS AYUDAS</t>
  </si>
  <si>
    <t>TRANSFERENCIAS A FIDEICOMISOS DE ENTIDADES FEDERATIVAS Y MUNICIPIOS</t>
  </si>
  <si>
    <t>006_25</t>
  </si>
  <si>
    <t>MATERIALES PARA EL REGISTRO E IDENTIFICACIÓN DE BIENES Y PERSONAS</t>
  </si>
  <si>
    <t>RECURSOS RECAUDADOS DE MANERA EFICIENTE PROGRAMADOS</t>
  </si>
  <si>
    <t>DIRECCIÓN GENERAL DE INGRESOS</t>
  </si>
  <si>
    <t>DIVERSAS DEVOLUCIONES</t>
  </si>
  <si>
    <t>K</t>
  </si>
  <si>
    <t>Proyectos de inversión sujetos a registro en la Ca</t>
  </si>
  <si>
    <t>11_25</t>
  </si>
  <si>
    <t>033_25</t>
  </si>
  <si>
    <t>OBRA PUBLICA EN BIENES DE DOMINIO PUBLICO</t>
  </si>
  <si>
    <t>EDIFICACIÓN NO  HABITACIONAL</t>
  </si>
  <si>
    <t>COORDINACIÓN GENERAL DE GESTIÓN DEL TERRITORIO Y OBRAS PÚBLICAS</t>
  </si>
  <si>
    <t>INFRAESTRUCTURA Y SERVICIOS PÚBLICOS</t>
  </si>
  <si>
    <t>OBRAS MULTIANUALES</t>
  </si>
  <si>
    <t>DIRECCIÓN GENERAL DE OBRAS PÚBLICAS</t>
  </si>
  <si>
    <t>CONSTRUCCIÓN DE OBRAS PARA EL ABASTECIMIENTO DE AGUA, PETRÓLEO, GAS, ELECTRICIDAD Y TELECOMUNICACIONES</t>
  </si>
  <si>
    <t>CONSTRUCCIÓN DE VÍAS DE COMUNICACIÓN</t>
  </si>
  <si>
    <t>PRESUPUESTO PARTICIPATIVO</t>
  </si>
  <si>
    <t>OBRAS DE INFRAESTRUCTURA MUNICIPAL</t>
  </si>
  <si>
    <t>02_25</t>
  </si>
  <si>
    <t>002_25</t>
  </si>
  <si>
    <t>MUEBLES DE OFICINA Y ESTANTERÍA</t>
  </si>
  <si>
    <t>EQUIPAMIENTO DEL ARCHIVO MUNICIPAL</t>
  </si>
  <si>
    <t>SECRETARÍA GENERAL DEL AYUNTAMIENTO</t>
  </si>
  <si>
    <t>DESPACHO DE LA SECRETARÍA GENERAL</t>
  </si>
  <si>
    <t>DIRECCIÓN GENERAL DE LA SECRETARÍA TÉCNI</t>
  </si>
  <si>
    <t>BIENES INMUEBLES</t>
  </si>
  <si>
    <t>TERRENOS</t>
  </si>
  <si>
    <t>OTROS SERVICIOS DE TRASLADO Y HOSPEDAJE</t>
  </si>
  <si>
    <t>SERVICIOS OFICIALES</t>
  </si>
  <si>
    <t>GASTOS DE ORDEN  SOCIAL Y CULTURAL</t>
  </si>
  <si>
    <t>IMPUESTOS Y DERECHOS</t>
  </si>
  <si>
    <t>BIENES ADQUIRIDOS</t>
  </si>
  <si>
    <t>MUEBLES, EXCEPTO DE OFICINA Y ESTANTERÍA</t>
  </si>
  <si>
    <t>MAQUINARIA, OTROS EQUIPOS Y HERRAMIENTAS</t>
  </si>
  <si>
    <t>SISTEMAS DE AIRE ACONDICIONADO, CALEFACCIÓN Y DE REFRIGERACIÓN INDUSTRIAL Y COMERCIAL</t>
  </si>
  <si>
    <t>MATERIAL DE LIMPIEZA</t>
  </si>
  <si>
    <t>MATERIALES Y ARTÍCULOS DE CONSTRUCCIÓN Y DE REPARACIÓN.</t>
  </si>
  <si>
    <t>PRODUCTOS MINERALES NO METÁLICOS</t>
  </si>
  <si>
    <t>CEMENTO Y PRODUCTOS DE CONCRETO</t>
  </si>
  <si>
    <t>MADERA Y PRODUCTOS DE MADERA</t>
  </si>
  <si>
    <t>VIDRIO Y PRODUCTOS DE VIDRIO</t>
  </si>
  <si>
    <t>MATERIAL ELÉCTRICO Y ELECTRÓNICO</t>
  </si>
  <si>
    <t>ARTÍCULOS METÁLICOS PARA LA CONSTRUCCIÓN</t>
  </si>
  <si>
    <t>OTROS MATERIALES Y ARTÍCULOS DE CONSTRUCCIÓN Y REPARACIÓN</t>
  </si>
  <si>
    <t>FERTILIZANTES, PESTICIDAS Y OTROS AGROQUÍMICOS</t>
  </si>
  <si>
    <t>FIBRAS SINTÉTICAS, HULES PLÁSTICOS Y DERIVADOS</t>
  </si>
  <si>
    <t>COMBUSTIBLES, LUBRICANTES Y ADITIVOS</t>
  </si>
  <si>
    <t>REFACCIONES Y ACCESORIOS MENORES DE EQUIPO DE TRANSPORTE</t>
  </si>
  <si>
    <t>REFACCIONES Y ACCESORIOS MENORES DE MAQUINARIA Y OTROS EQUIPOS</t>
  </si>
  <si>
    <t>ENERGÍA ELÉCTRICA</t>
  </si>
  <si>
    <t>TELEFONÍA TRADICIONAL</t>
  </si>
  <si>
    <t>SERVICIOS DE TELECOMUNICACIONES Y SATÉLITES</t>
  </si>
  <si>
    <t>ARRENDAMIENTO DE EDIFICIOS</t>
  </si>
  <si>
    <t>SERVICIOS DE CAPACITACIÓN</t>
  </si>
  <si>
    <t>SEGUROS DE RESPONSABILIDAD PATRIMONIAL Y FIANZAS</t>
  </si>
  <si>
    <t>SEGURO DE BIENES PATRIMONIALES</t>
  </si>
  <si>
    <t>COMISIONES POR VENTAS</t>
  </si>
  <si>
    <t>REPARACIÓN Y MANTENIMIENTO DE EQUIPO DE TRANSPORTE</t>
  </si>
  <si>
    <t>INSTALACIÓN, REPARACIÓN Y MANTENIMIENTO DE MAQUINARIA, OTROS EQUIPOS Y HERRAMIENTA</t>
  </si>
  <si>
    <t>SERVICIOS FUNERARIOS Y DE CEMENTERIOS</t>
  </si>
  <si>
    <t>DIVERSOS GASTOS POR INCIDENTE VIAL</t>
  </si>
  <si>
    <t>HONORARIOS ASIMILABLES A SALARIOS</t>
  </si>
  <si>
    <t>RETRIBUCIONES POR SERVICIOS DE CARÁCTER SOCIAL</t>
  </si>
  <si>
    <t>HORAS EXTRAORDINARIAS</t>
  </si>
  <si>
    <t>APORTACIONES AL SISTEMA DE RETIRO DE PENSIONES</t>
  </si>
  <si>
    <t>APORTACIONES PARA SEGUROS</t>
  </si>
  <si>
    <t>OTRAS PRESTACIONES SOCIALES Y ECONOMICAS</t>
  </si>
  <si>
    <t>INDEMNIZACIONES</t>
  </si>
  <si>
    <t>OTRAS PRESTACIONES SOCIALES Y ECONÓMICAS</t>
  </si>
  <si>
    <t>06_25</t>
  </si>
  <si>
    <t>008_25</t>
  </si>
  <si>
    <t>JEFATURA DE GABINETE</t>
  </si>
  <si>
    <t>COMUNICACIÓN ESTRATÉGICA DEL GOBIERNO</t>
  </si>
  <si>
    <t>COORDINACION GENERAL DE COMUNICACIÓN EST</t>
  </si>
  <si>
    <t>SERVICIOS DE COMUNICACION SOCIAL Y PUBLICIDAD</t>
  </si>
  <si>
    <t>DIFUSIÓN POR RADIO, TELEVISIÓN Y OTROS MEDIOS DE MENSAJES SOBRE PROGRAMAS Y ACTIVIDADES GUBERNAMENTALES</t>
  </si>
  <si>
    <t>SERVICIOS DE CREATIVIDAD, PREPRODUCCIÓN Y PRODUCCIÓN DE PUBLICIDAD, EXCEPTO INTERNET</t>
  </si>
  <si>
    <t>SERVICIOS DE LA INDUSTRIA FÍLMICA, DEL SONIDO Y DEL VIDEO</t>
  </si>
  <si>
    <t>SERVICIO DE CREACIÓN Y DIFUSIÓN DE CONTENIDO EXCLUSIVAMENTE A  TRAVÉS DE INTERNET</t>
  </si>
  <si>
    <t>009_25</t>
  </si>
  <si>
    <t>VESTUARIO Y UNIFORMES</t>
  </si>
  <si>
    <t>SEGUIMIENTO A LA POLÍTICA PÚBLICA DE GOBIERNO E IMAGEN INSTITUCIONAL</t>
  </si>
  <si>
    <t>DESPACHO DE LA JEFATURA DE GABINETE</t>
  </si>
  <si>
    <t>SERVICIOS DE APOYO ADMINISTRATIVO, FOTOCOPIADO E IMPRESIÓN</t>
  </si>
  <si>
    <t>AYUDAS SOCIALES</t>
  </si>
  <si>
    <t>AYUDAS SOCIALES A INSTITUCIONES SIN FINES DE LUCRO</t>
  </si>
  <si>
    <t>FIL</t>
  </si>
  <si>
    <t>010_25</t>
  </si>
  <si>
    <t>PROCESOS ESTADISTICOS DEL MUNICIPIO</t>
  </si>
  <si>
    <t>DIRECCIÓN DE CENSOS Y ESTADISTICAS</t>
  </si>
  <si>
    <t>011_25</t>
  </si>
  <si>
    <t>ATENCIÓN A EVENTOS DEL GOBIERNO MUNICIPAL  Y AGENDA GUBERNAMENTAL</t>
  </si>
  <si>
    <t>DIRECCIÓN GENERAL DE RELACIONES PÚBLICAS</t>
  </si>
  <si>
    <t>UTENSILIOS PARA EL SERVICIO DE ALIMENTACIÓN</t>
  </si>
  <si>
    <t>SERVICIOS DE LIMPIEZA Y MANEJO DE DESECHOS</t>
  </si>
  <si>
    <t>INFORME DE GOBIERNO</t>
  </si>
  <si>
    <t>POSADA GENERAL</t>
  </si>
  <si>
    <t>07_25</t>
  </si>
  <si>
    <t>012_25</t>
  </si>
  <si>
    <t>ORGANO INTERNO DE CONTROL</t>
  </si>
  <si>
    <t>CONTROL, VIGILANCIA Y SUPERVISIÓN DE LAS ACTIVIDADES,PROGRAMAS Y POLITICAS MUNICIPALES</t>
  </si>
  <si>
    <t>DESPACHO DEL ORGANO INTERNO DE CONTROL</t>
  </si>
  <si>
    <t>09_25</t>
  </si>
  <si>
    <t>017_25</t>
  </si>
  <si>
    <t>MAQUINARIA Y EQUIPO AGROPECUARIO</t>
  </si>
  <si>
    <t>SERVICIO DE MANTENIMIENTO EN LOS ESPACIOS PÚBLICOS</t>
  </si>
  <si>
    <t>DIRECCIÓN ADMINISTRATIVA</t>
  </si>
  <si>
    <t>HERRAMIENTAS Y MÁQUINAS-HERRAMIENTA</t>
  </si>
  <si>
    <t>ARRENDAMIENTO DE MAQUINARIA, OTROS EQUIPOS Y HERRAMIENTAS</t>
  </si>
  <si>
    <t>SERVICIOS DE PROTECCIÓN Y SEGURIDAD</t>
  </si>
  <si>
    <t>020_25</t>
  </si>
  <si>
    <t>MAQUINARIA Y EQUIPO INDUSTRIAL</t>
  </si>
  <si>
    <t>SACRIFICIO DE BOVINOS Y PORCINOS EN EL RASTRO MUNICIPAL</t>
  </si>
  <si>
    <t>DIRECCIÓN DE RASTROS MUNICIPALES</t>
  </si>
  <si>
    <t>PRODUCTOS ALIMENTICIOS PARA ANIMALES</t>
  </si>
  <si>
    <t>13_25</t>
  </si>
  <si>
    <t>038_25</t>
  </si>
  <si>
    <t>EXPEDICION DE PASAPORTES</t>
  </si>
  <si>
    <t>COORDINACIÓN GENERAL DE TRAMITES Y SERVICIOS</t>
  </si>
  <si>
    <t>ATENCIÓN DE TRAMITES Y SERVICIOS DEL GOBIERNO MUNICIPAL</t>
  </si>
  <si>
    <t>DIRECCION DE ENLACE DE PASAPORTES</t>
  </si>
  <si>
    <t>1.3.5</t>
  </si>
  <si>
    <t>ASUNTOS JURÍDICOS</t>
  </si>
  <si>
    <t>03_25</t>
  </si>
  <si>
    <t>003_25</t>
  </si>
  <si>
    <t>SINDICATURA MUNICIPAL</t>
  </si>
  <si>
    <t>DEFENSORÍA LEGAL</t>
  </si>
  <si>
    <t>DESPACHO DE LA SINDICATURA</t>
  </si>
  <si>
    <t>08_25</t>
  </si>
  <si>
    <t>013_25</t>
  </si>
  <si>
    <t>FORMATOS IPH</t>
  </si>
  <si>
    <t>CAPACITACIÓN</t>
  </si>
  <si>
    <t>COMISARIA DE LA POLICIA PREVENTIVA MUNIC</t>
  </si>
  <si>
    <t>PASAJES TERRESTRES</t>
  </si>
  <si>
    <t>EQUIPAMIENTO</t>
  </si>
  <si>
    <t>MATERIALES Y SUMINISTROS PARA SEGURIDAD</t>
  </si>
  <si>
    <t>MATERIALES DE SEGURIDAD PÚBLICA</t>
  </si>
  <si>
    <t>MATRIALES Y SUMINISTROS PARA SEGURIDAD</t>
  </si>
  <si>
    <t>1.7.2</t>
  </si>
  <si>
    <t>PROTECCIÓN CIVIL</t>
  </si>
  <si>
    <t>DESPLIEGUE OPERATIVO PROTECCIÓN CIVIL Y SERVICIOS MEDICOS</t>
  </si>
  <si>
    <t>015_25</t>
  </si>
  <si>
    <t>MATERIAL ESTADÍSTICO Y GEOGRÁFICO</t>
  </si>
  <si>
    <t>ADMINISTRACIÓN CENTRAL DE PROTECCIÓN CIVIL Y BOMBEROS</t>
  </si>
  <si>
    <t>DIRECCIÓN GENERAL DE PROTECCIÓN CIVIL Y</t>
  </si>
  <si>
    <t>INSTALACIÓN, REPARACIÓN Y MANTENIMIENTO DE MOBILIARIO Y EQUIPO DE ADMINISTRACIÓN, EDUCACIONAL Y RECREATIVO</t>
  </si>
  <si>
    <t>OTROS EQUIPOS</t>
  </si>
  <si>
    <t>EQUIPOS DE PROTECCIÓN  Y HERRAMIENTA MANUAL</t>
  </si>
  <si>
    <t>MATERIALES, ACCESORIOS Y SUMINISTROS MÉDICOS</t>
  </si>
  <si>
    <t>1.7.3</t>
  </si>
  <si>
    <t>OTROS ASUNTOS DE ORDEN PÚBLICO Y SEGURIDAD</t>
  </si>
  <si>
    <t>014_25</t>
  </si>
  <si>
    <t>PRENDAS DE PROTECCIÓN PARA SEGURIDAD PÚBLICA Y NACIONAL</t>
  </si>
  <si>
    <t>DESPACHO DE LA COORDINACIÓN GENERAL DE PREVENCIÓN Y PROTECCIÓN CIUDADANA</t>
  </si>
  <si>
    <t>DESPACHO DE LA COORDINACIÓN GENERAL DE P</t>
  </si>
  <si>
    <t>DESARROLLO SOCIAL</t>
  </si>
  <si>
    <t>PROTECCIÓN AMBIENTAL</t>
  </si>
  <si>
    <t>2.1.1</t>
  </si>
  <si>
    <t>ORDENACIÓN DE DESECHOS</t>
  </si>
  <si>
    <t>019_25</t>
  </si>
  <si>
    <t>RECOLECCION DE RESIDUOS SOLIDOS URBANOS</t>
  </si>
  <si>
    <t>DIRECCIÓN DE ASEO PÚBLICO</t>
  </si>
  <si>
    <t>2.1.5</t>
  </si>
  <si>
    <t>PROTECCIÓN DE LA DIVERSIDAD BIOLÓGICA Y DEL PAISAJE</t>
  </si>
  <si>
    <t>022_25</t>
  </si>
  <si>
    <t>CIUDAD SUSTENTABLE</t>
  </si>
  <si>
    <t>CONTROL DE FELINOS, CANINOS Y VIDA SILVESTRE EN EL MUNICIPIO</t>
  </si>
  <si>
    <t>UNIDAD DE ACOPIO Y SALUD ANIMAL TLAJOMUL</t>
  </si>
  <si>
    <t>EQUIPO E INSTRUMENTAL MEDICO Y DE LABORATORIO</t>
  </si>
  <si>
    <t>EQUIPO MÉDICO Y DE LABORATORIO</t>
  </si>
  <si>
    <t>INSTRUMENTAL MÉDICO Y DE LABORATORIO</t>
  </si>
  <si>
    <t>VIVIENDA Y SERVICIOS A LA COMUNIDAD</t>
  </si>
  <si>
    <t>2.2.7</t>
  </si>
  <si>
    <t>DESARROLLO REGIONAL</t>
  </si>
  <si>
    <t>021_25</t>
  </si>
  <si>
    <t>GESTIÓN INTEGRAL DEL AGUA</t>
  </si>
  <si>
    <t>SUMINISTRO DE AGUA</t>
  </si>
  <si>
    <t>DIRECCIÓN GENERAL DE AGUA POTABLE Y SANE</t>
  </si>
  <si>
    <t>PRODUCTOS QUÍMICOS BÁSICOS</t>
  </si>
  <si>
    <t>MATERIALES, ACCESORIOS Y SUMINISTROS DE LABORATORIO</t>
  </si>
  <si>
    <t>SERVICIOS DE DISEÑO, ARQUITECTURA, INGENIERÍA Y ACTIVIDADES RELACIONADAS</t>
  </si>
  <si>
    <t>SERVICIOS DE VIGILANCIA</t>
  </si>
  <si>
    <t>REACTIVOS</t>
  </si>
  <si>
    <t>CORRECTIVOS</t>
  </si>
  <si>
    <t>2.2.4</t>
  </si>
  <si>
    <t>ALUMBRADO PÚBLICO</t>
  </si>
  <si>
    <t>018_25</t>
  </si>
  <si>
    <t>SERVICIO DE MANTENIMIENTO DE ALUMBRADO PÚBLICO</t>
  </si>
  <si>
    <t>DIRECCIÓN DE ALUMBRADO PÚBLICO</t>
  </si>
  <si>
    <t>RENOVACIÓN DE LUMINARIAS LED</t>
  </si>
  <si>
    <t>SALUD</t>
  </si>
  <si>
    <t>2.3.1</t>
  </si>
  <si>
    <t>PRESTACIÓN DE SERVICIOS DE SALUD A LA COMUNIDAD</t>
  </si>
  <si>
    <t>016_25</t>
  </si>
  <si>
    <t>SERVICIOS MÉDICOS DE CALIDAD</t>
  </si>
  <si>
    <t>DIRECCIÓN GENERAL DE SALUD PÚBLICA</t>
  </si>
  <si>
    <t>EQUIPO DE GENERACIÓN ELÉCTRICA, APARATOS Y ACCESORIOS ELÉCTRICOS</t>
  </si>
  <si>
    <t>MATERIALES COMPLEMENTARIOS</t>
  </si>
  <si>
    <t>INSTALACIÓN, REPARACIÓN Y MANTENIMIENTO DE EQUIPO E INSTRUMENTAL MÉDICO Y DE LABORATORIO</t>
  </si>
  <si>
    <t>REPARACIÓN Y MANTENIMIENTO DE EQUIPO DE DEFENSA Y SEGURIDAD</t>
  </si>
  <si>
    <t>RECREACIÓN, CULTURA Y OTRAS MANIFESTACIONES SOCIALES</t>
  </si>
  <si>
    <t>2.4.2</t>
  </si>
  <si>
    <t>CULTURA</t>
  </si>
  <si>
    <t>F</t>
  </si>
  <si>
    <t>Actividades destinadas a la promoción y fomento de</t>
  </si>
  <si>
    <t>10_25</t>
  </si>
  <si>
    <t>029_25</t>
  </si>
  <si>
    <t>COORDINACIÓN GENERAL DE CERCANÍA Y CORRESPONSABILIDAD SOCIAL</t>
  </si>
  <si>
    <t>CORRESPONSABILIDAD SOCIAL (TRANSVERSAL)</t>
  </si>
  <si>
    <t>POLITICA CULTURAL DE TLAJOMULCO DE ZUÑIGA</t>
  </si>
  <si>
    <t>DIRECCIÓN GENERAL DE CULTURA</t>
  </si>
  <si>
    <t>FESTIVAL MAROMETA</t>
  </si>
  <si>
    <t>DIA DEL MAESTRO</t>
  </si>
  <si>
    <t>EXPOSICIONES</t>
  </si>
  <si>
    <t>2.4.1</t>
  </si>
  <si>
    <t>DEPORTE Y RECREACIÓN</t>
  </si>
  <si>
    <t>024_25</t>
  </si>
  <si>
    <t>SOCIEDAD COHESIVA Y RESILENTE</t>
  </si>
  <si>
    <t>ACTIVIDADES DEPORTIVAS Y RECREATIVAS EN EL MUNICIPIO</t>
  </si>
  <si>
    <t>CONSEJO MUNICIPAL DEL DEPORTE (COMUDE)</t>
  </si>
  <si>
    <t>EDUCACIÓN</t>
  </si>
  <si>
    <t>2.5.1</t>
  </si>
  <si>
    <t>EDUCACIÓN BÁSICA</t>
  </si>
  <si>
    <t>S</t>
  </si>
  <si>
    <t>Definidos en el Presupuesto de Egresos y los que s</t>
  </si>
  <si>
    <t>031_25</t>
  </si>
  <si>
    <t>APOYO A INSTITUCIONES EDUCATIVAS</t>
  </si>
  <si>
    <t>DIRECCIÓN GENERAL DE POLÍTICA SOCIAL</t>
  </si>
  <si>
    <t>AYUDAS SOCIALES A INSTITUCIONES DE ENSEÑANZA</t>
  </si>
  <si>
    <t>PROTECCIÓN SOCIAL</t>
  </si>
  <si>
    <t>2.6.8</t>
  </si>
  <si>
    <t>OTROS GRUPOS VULNERABLES</t>
  </si>
  <si>
    <t>023_25</t>
  </si>
  <si>
    <t>ATENCIÓN PARA PERSONAS CON DISCAPACIDAD INTELECTUAL</t>
  </si>
  <si>
    <t>CENTRO DE ESTIMULACIÓN PARA PERSONAS CON</t>
  </si>
  <si>
    <t>026_25</t>
  </si>
  <si>
    <t>ATENCION A MUJERES DEL MUNICIPIO</t>
  </si>
  <si>
    <t>INSTITUTO MUNICIPAL DE LA MUJER TLAJOMUL</t>
  </si>
  <si>
    <t>2.6.3</t>
  </si>
  <si>
    <t>FAMILIA E HIJOS</t>
  </si>
  <si>
    <t>027_25</t>
  </si>
  <si>
    <t>SISTEMA INTEGRAL PARA EL DESARROLLO DE LA FAMILIA</t>
  </si>
  <si>
    <t>SISTEMA INTEGRAL PARA EL DESARROLLO DE L</t>
  </si>
  <si>
    <t>OTROS ASUNTOS SOCIALES</t>
  </si>
  <si>
    <t>2.7.1</t>
  </si>
  <si>
    <t>025_25</t>
  </si>
  <si>
    <t>PROGRAMAS Y ACCIONES CULTURALES, RECREATIVOS Y DEPORTIVAS</t>
  </si>
  <si>
    <t>INSTITUTO DE ALTERNATIVAS PARA LOS JÓVEN</t>
  </si>
  <si>
    <t>028_25</t>
  </si>
  <si>
    <t>RED DE BASES DEL MUNICIPIO</t>
  </si>
  <si>
    <t>DIRECCIÓN DE RED DE BASES</t>
  </si>
  <si>
    <t>MATERIALES Y ÚTILES DE ENSEÑANZA</t>
  </si>
  <si>
    <t>ARTÍCULOS DEPORTIVOS</t>
  </si>
  <si>
    <t>030_25</t>
  </si>
  <si>
    <t>APOYO A LAS AGENCIAS Y DELEGACIONES DEL MUNICIPIO</t>
  </si>
  <si>
    <t>DIRECCION GENERAL DE DESARROLLO Y CERCAN</t>
  </si>
  <si>
    <t>AYUDAS SOCIALES A PERSONAS</t>
  </si>
  <si>
    <t>CHAMBA PARA TODOS</t>
  </si>
  <si>
    <t>BECAS Y OTRAS AYUDAS PARA PROGRAMAS DE CAPACITACIÓN</t>
  </si>
  <si>
    <t>PROGRAMA ABC Y REZAGO EDUCATIVO</t>
  </si>
  <si>
    <t>SERVICIOS DE INVESTIGACION CIENTIFICA Y DESARROLLO</t>
  </si>
  <si>
    <t>PROGRAMA BECAS A SECUNDARIA</t>
  </si>
  <si>
    <t>PROGRAMA ESCOLAR</t>
  </si>
  <si>
    <t>RENTA TU CASA</t>
  </si>
  <si>
    <t>N</t>
  </si>
  <si>
    <t>01_25</t>
  </si>
  <si>
    <t>001_25</t>
  </si>
  <si>
    <t>AYUDAS POR DESASTRES NATURALES Y OTROS SINIESTROS</t>
  </si>
  <si>
    <t>PRESIDENCIA</t>
  </si>
  <si>
    <t>FOEDEN</t>
  </si>
  <si>
    <t>SECRETARÍA PARTICULAR</t>
  </si>
  <si>
    <t>APOYO ECONÓMICO A PERSONAS FÍSICAS, ASOCIACIONES E INSTITUCIONES SIN FINES DE LUCRO</t>
  </si>
  <si>
    <t>ALDEA PASITOS</t>
  </si>
  <si>
    <t>FESTIVAL DEL CINE EN GUADALAJARA</t>
  </si>
  <si>
    <t>TELETON</t>
  </si>
  <si>
    <t>MEJORAMIENTO URBANO</t>
  </si>
  <si>
    <t>032_25</t>
  </si>
  <si>
    <t>ACTIVOS BIOLOGICOS</t>
  </si>
  <si>
    <t>ÁRBOLES Y PLANTAS</t>
  </si>
  <si>
    <t>POLITICA AMBIENTAL DEL MUNICIPIO</t>
  </si>
  <si>
    <t>DIRECCIÓN DE ECOLOGÍA Y PROTECCIÓN AMBIE</t>
  </si>
  <si>
    <t>OTROS PRODUCTOS QUÍMICOS</t>
  </si>
  <si>
    <t>COBRE IONIZADO</t>
  </si>
  <si>
    <t>PROGRAMA DE APOYO A LADRILLEROS</t>
  </si>
  <si>
    <t>DESARROLLO ECONÓMICO</t>
  </si>
  <si>
    <t>ASUNTOS ECONÓMICOS, COMERCIALES Y LABORALES EN GENERAL</t>
  </si>
  <si>
    <t>3.1.1</t>
  </si>
  <si>
    <t>ASUNTOS ECONÓMICOS Y COMERCIALES EN GENERAL</t>
  </si>
  <si>
    <t>12_25</t>
  </si>
  <si>
    <t>034_25</t>
  </si>
  <si>
    <t>COORDINACIÓN GENERAL DE POTENCIA ECONÓMICA</t>
  </si>
  <si>
    <t>DESARROLLO ECONÓMICO Y EMPLEO</t>
  </si>
  <si>
    <t>ADMINISTRACIÓN CENTRAL DE LA COORDINACIÓN GENERAL DE POTENCIA ECONÓMICA</t>
  </si>
  <si>
    <t>DESPACHO DE LA COORDINACIÓN DE POTENCIA</t>
  </si>
  <si>
    <t>FERIAS DEL EMPLEO</t>
  </si>
  <si>
    <t>036_25</t>
  </si>
  <si>
    <t>SUBSIDIOS Y SUBVENCIONES</t>
  </si>
  <si>
    <t>SUBSIDIOS PARA CUBRIR DIFERENCIALES DE TASAS DE PRECIOS</t>
  </si>
  <si>
    <t>CREDITO A EMPRENDEDORES</t>
  </si>
  <si>
    <t>PROMOCIÓN ECONOMICA Y DE EMPLEO EN EL MUNICIPIO</t>
  </si>
  <si>
    <t>DIRECCIÓN GENERAL DE PROMOCIÓN ECONÓMICA</t>
  </si>
  <si>
    <t>OTROS SUBSIDIOS</t>
  </si>
  <si>
    <t>INCUBADORA</t>
  </si>
  <si>
    <t>AGROPECUARIA, SILVICULTURA, PESCA Y CAZA</t>
  </si>
  <si>
    <t>3.2.1</t>
  </si>
  <si>
    <t>AGROPECUARIA</t>
  </si>
  <si>
    <t>035_25</t>
  </si>
  <si>
    <t>DESARROLLO RURAL Y AGRICOLA EN EL MUNICIPIO</t>
  </si>
  <si>
    <t>DIRECCIÓN GENERAL DE DESARROLLO RURAL</t>
  </si>
  <si>
    <t>MATERIAS PRIMAS Y MATERIALES DE PRODUCCION Y COMERCIALIZACION</t>
  </si>
  <si>
    <t>PRODUCTOS QUÍMICOS, FARMACÉUTICOS Y DE LABORATORIO ADQUIRIDOS COMO MATERIA PRIMA</t>
  </si>
  <si>
    <t>OTROS PRODUCTOS ADQUIRIDOS COMO MATERIA PRIMA</t>
  </si>
  <si>
    <t>EXPO AGROPECUARIA</t>
  </si>
  <si>
    <t>SUBSIDIOS A LA PRODUCCIÓN</t>
  </si>
  <si>
    <t>PRODUCTORES DE MAIZ</t>
  </si>
  <si>
    <t>CAL AGRICOLA</t>
  </si>
  <si>
    <t>INDEMNIZACIÓN AL PRODUCTOR GANADERO</t>
  </si>
  <si>
    <t>PESCADORES</t>
  </si>
  <si>
    <t>TURISMO</t>
  </si>
  <si>
    <t>3.7.1</t>
  </si>
  <si>
    <t>037_25</t>
  </si>
  <si>
    <t>MOBILIARIO Y EQUIPO EDUCACIONAL Y RECREATIVO</t>
  </si>
  <si>
    <t>CÁMARAS FOTOGRÁFICAS Y DE VIDEO</t>
  </si>
  <si>
    <t>PROMOCIÓN CULTURAL Y APOYO A LAS TRADICIONES</t>
  </si>
  <si>
    <t>DIRECCIÓN GENERAL DE TURISMO Y PROMOCIÓN</t>
  </si>
  <si>
    <t>CAJITITLAN</t>
  </si>
  <si>
    <t>ALIMENTO PARA ESCUELA DE CHARRERIA</t>
  </si>
  <si>
    <t>LIMPIEZA DE MINAS DE BASALTO</t>
  </si>
  <si>
    <t>CABALGATA</t>
  </si>
  <si>
    <t>FESTIVAL DEL SABOR</t>
  </si>
  <si>
    <t>FESTIVAL DEL PANADERO</t>
  </si>
  <si>
    <t>FESTIVAL DEL MARIACHI</t>
  </si>
  <si>
    <t>FESTIVAL DEL TACO</t>
  </si>
  <si>
    <t>FESTIVAL DEL CEMPASUCHIL</t>
  </si>
  <si>
    <t>CIERRE ANUAL DE LA ESCUELA DE CHARRERIA</t>
  </si>
  <si>
    <t>ARBOL NAVIDEÑO</t>
  </si>
  <si>
    <t>CHARRERIA</t>
  </si>
  <si>
    <t>MICTLAN</t>
  </si>
  <si>
    <t>ROSCA DE REYES</t>
  </si>
  <si>
    <t>APOYO A LAS TRADICIONES</t>
  </si>
  <si>
    <t>CIENCIA, TECNOLOGÍA E INNOVACIÓN</t>
  </si>
  <si>
    <t>3.8.4</t>
  </si>
  <si>
    <t>INNOVACIÓN</t>
  </si>
  <si>
    <t>14_25</t>
  </si>
  <si>
    <t>039_25</t>
  </si>
  <si>
    <t>COORDINACIÓN GENERAL DE INTELIGENCIA E INNOVACIÓN SOCIAL</t>
  </si>
  <si>
    <t>INFRAESTRUCTURA TECNOLOGICA ENTREGADA</t>
  </si>
  <si>
    <t>DESPACHO DE LA COORDINACIÓN DE INTELIGEN</t>
  </si>
  <si>
    <t>EQUIPOS Y APARATOS AUDIOVISUALES</t>
  </si>
  <si>
    <t>ARRENDAMIENTO DE MOBILIARIO Y EQUIPO DE ADMINISTRACIÓN, EDUCACIONAL Y RECREATIVO</t>
  </si>
  <si>
    <t>INSTALACIÓN, REPARACIÓN Y MANTENIMIENTO DE EQUIPO DE CÓMPUTO Y TECNOLOGÍA DE LA INFORMACIÓN</t>
  </si>
  <si>
    <t>EQUIPO DE COMUNICACIÓN Y TELECOMUNICACIÓN</t>
  </si>
  <si>
    <t>SISTEMAS INFORMATICOS MODERNIZADOS RECIBIDOS</t>
  </si>
  <si>
    <t>LICENCIAS INFORMÁTICAS E INTELECTUALES</t>
  </si>
  <si>
    <t>SERVICIOS DE ACCESO DE INTERNET, REDES Y PROCESAMIENTO DE INFORMACIÓN</t>
  </si>
  <si>
    <t>C4</t>
  </si>
  <si>
    <t>2.5-02-25</t>
  </si>
  <si>
    <t>Si</t>
  </si>
  <si>
    <t>FONDO DE APORTACIÓN AL FORTALECIMIENTO MUNICIPAL 2025 (FORTAMUN)</t>
  </si>
  <si>
    <t>ARRENDAMIENTO DE EQUIPO DE TRANSPORTE</t>
  </si>
  <si>
    <t>SERVICIO DE UNIDADES MOVILES ARRENDADAS</t>
  </si>
  <si>
    <t>1.6-01-24</t>
  </si>
  <si>
    <t>PARTICIPACIONES ESTATALES 2024</t>
  </si>
  <si>
    <t>2.5-02-24</t>
  </si>
  <si>
    <t>FONDO DE APORTACIÓN AL FORTALECIMIENTO MUNICIPAL 2024 (FORTAMUN)</t>
  </si>
  <si>
    <t>1.5-01-25</t>
  </si>
  <si>
    <t>AMORTIZACION DE LA DEUDA PUBLICA</t>
  </si>
  <si>
    <t>DEUDA  PÚBLICA</t>
  </si>
  <si>
    <t>AMORTIZACIÓN DE LA DEUDA INTERNA CON INSTITUCIONES DE CRÉDITO</t>
  </si>
  <si>
    <t>DEUDA PUBLICA</t>
  </si>
  <si>
    <t>PARTICIPACIONES FEDERALES 2025</t>
  </si>
  <si>
    <t>INTERESES DE LA DEUDA PUBLICA</t>
  </si>
  <si>
    <t>INTERESES DE LA DEUDA INTERNA CON INSTITUCIONES  DE CRÉDITO</t>
  </si>
  <si>
    <t>DIETAS</t>
  </si>
  <si>
    <t>2.5-03-24</t>
  </si>
  <si>
    <t>PRODDER 2024 (APORTACIÓN FEDERAL)</t>
  </si>
  <si>
    <t>2.6-05-24</t>
  </si>
  <si>
    <t>PROGRAMA ESTRATEGIA ALE 2024 (APORTACIÓN ESTATAL)</t>
  </si>
  <si>
    <t>2.6-01-24</t>
  </si>
  <si>
    <t>SUBSIDIO POLICÍA METROPOLITANA 2024 (APORTACIÓN ESTATAL)</t>
  </si>
  <si>
    <t>2.5-06-24</t>
  </si>
  <si>
    <t>REGULARIZACIÓN DE VEHICULOS USADOS DE PROCEDENCIA EXTRANJERA 2023 (APORTACIÓN FEDERAL)</t>
  </si>
  <si>
    <t>2.5-01-24</t>
  </si>
  <si>
    <t>FONDO DE APORTACIÓN A LA INFRAESTRUCTURA SOCIAL MUNICIPAL 2024 (FAISM-DF)</t>
  </si>
  <si>
    <t>2.5-01-25</t>
  </si>
  <si>
    <t>FONDO DE APORTACIÓN A LA INFRAESTRUCTURA SOCIAL MUNICIPAL 2025 (FAISMUN)</t>
  </si>
  <si>
    <t>Disponible</t>
  </si>
  <si>
    <t>Modificación</t>
  </si>
  <si>
    <t>Nuevo Disponible</t>
  </si>
  <si>
    <t>Desastres naturales</t>
  </si>
  <si>
    <t>Total general</t>
  </si>
  <si>
    <t>Ampliación o Reducción</t>
  </si>
  <si>
    <t>RECONOCIMIENTO CONTRA DERECHOS</t>
  </si>
  <si>
    <t>1ra Modificación</t>
  </si>
  <si>
    <t>SUBSIDIO POLICÍA METROPOLITANA 2025 (APORTACIÓN ESTATAL)</t>
  </si>
  <si>
    <t>Fuente de Financiamiento</t>
  </si>
  <si>
    <t xml:space="preserve">1ra Modificación </t>
  </si>
  <si>
    <t>Capitulo</t>
  </si>
  <si>
    <t xml:space="preserve">Nombre </t>
  </si>
  <si>
    <t>PROGRAMA Y PROYECTO</t>
  </si>
  <si>
    <t>AMORTIZACIÓN DE LA DEUDA Y DISMINUCIÓN DE PASIVOS</t>
  </si>
  <si>
    <t>GASTO CAPITAL</t>
  </si>
  <si>
    <t>GASTO CORRIENTE</t>
  </si>
  <si>
    <t>TIPO DEL GASTO</t>
  </si>
  <si>
    <t xml:space="preserve">Capitulo </t>
  </si>
  <si>
    <t>CAPITULO 6000</t>
  </si>
  <si>
    <t>CAPITULO 9000</t>
  </si>
  <si>
    <t>Apoyos y subsidios</t>
  </si>
  <si>
    <t>Estado del presupuesto</t>
  </si>
  <si>
    <t>ESTÍMULOS</t>
  </si>
  <si>
    <t>COORDINACIÓN GENERAL DE PREVENCIÓN Y SERVICIOS DE EMERGENCIA</t>
  </si>
  <si>
    <t>INSTITUTO MUNICIPAL DE LA MUJER TLAJOMULQUENSE</t>
  </si>
  <si>
    <t>CENTRO DE ESTIMULACIÓN PARA PERSONAS CON DISCAPACIDAD INTELECTUAL (CENDI)</t>
  </si>
  <si>
    <t>SISTEMA INTEGRAL PARA EL DESARROLLO DE LA FAMILIA (DIF)</t>
  </si>
  <si>
    <t>INSTITUTO DE ALTERNATIVAS PARA LOS JÓVEN (INDAJO)</t>
  </si>
  <si>
    <t xml:space="preserve">CONSEJO MUNICIPAL DEL DEPORTE </t>
  </si>
  <si>
    <t>SISTEMA INTEGRAL PARA EL DESARROLLO DE LA FAMILIA  (DIF)</t>
  </si>
  <si>
    <t>Centro costos ANTERIOR</t>
  </si>
  <si>
    <t>DIRECCIÓN  FINANZAS</t>
  </si>
  <si>
    <t>DIRECCIÓN DE INGRESOS</t>
  </si>
  <si>
    <t>DIRECCIÓN DE RELACIONES PÚBLICAS</t>
  </si>
  <si>
    <t>DIRECCIÓN EJECUTIVA DE LA SECRETARIA GENERAL</t>
  </si>
  <si>
    <t>DIRECCIÓN DE ADMINISTRACIÓN</t>
  </si>
  <si>
    <t>DIRECCIÓN DE GESTION DEL MEDIO AMBIENTE</t>
  </si>
  <si>
    <t>DIRECCIÓN DE OBRAS PÚBLICAS</t>
  </si>
  <si>
    <t>DIRECCIÓN DE TURISMO Y PROMOCIÓN A LAS TRADICIONES</t>
  </si>
  <si>
    <t>DESPACHO DE LA COORDINACIÓN GENERAL DE POTENCIA</t>
  </si>
  <si>
    <t>DIRECCIÓN DE PROMOCIÓN ECONÓMICA</t>
  </si>
  <si>
    <t>DIRECCIÓN DE DESARROLLO RURAL</t>
  </si>
  <si>
    <t>DIRECCIÓN DE PROTECCIÓN CIVIL Y BOMBEROS</t>
  </si>
  <si>
    <t>DIRECCIÓN DE SALUD PÚBLICA</t>
  </si>
  <si>
    <t>DIRECCION DE ENLACE CON LA SECRETARIA DE RELACIONES EXTERIORES</t>
  </si>
  <si>
    <t>DIRECCIÓN DE RED DE BASES Y COLMENAS</t>
  </si>
  <si>
    <t>DIRECCIÓN DE CULTURA</t>
  </si>
  <si>
    <t>DIRECCION DE DESARROLLO Y CERCANIA SOCIAL</t>
  </si>
  <si>
    <t>DIRECCIÓN DE POLÍTICA SOCIAL</t>
  </si>
  <si>
    <t>DESPACHO DE LA COORDINACIÓN GENERAL DE INTELIGENCIA E INNOVACION SOCIAL</t>
  </si>
  <si>
    <t>DIRECCIÓN DE AGUA POTABLE</t>
  </si>
  <si>
    <t>COORDINACION GENERAL DE COMUNICACIÓN ESTRATEGICA</t>
  </si>
  <si>
    <t xml:space="preserve">Ampliación o Reducción </t>
  </si>
  <si>
    <t xml:space="preserve">Importe Ajustado </t>
  </si>
  <si>
    <t>COORDINACIÓN GENERAL DE FORTALECIMIENTO A LOS SERVICIOS PÚBLICOS MUNICIPALES</t>
  </si>
  <si>
    <t>PROGRAMAS CUIDADORAS</t>
  </si>
  <si>
    <t>MUNICIPIO DE TLAJOMULCO DE ZÚÑIGA, JALISCO</t>
  </si>
  <si>
    <t>1RA MODIFICACION A LA LEY DE INGRESOS PARA EL EJERCICIO FISCAL 2025</t>
  </si>
  <si>
    <t>CRI/LI</t>
  </si>
  <si>
    <t>DESCRIPCIÓN</t>
  </si>
  <si>
    <t>ESTIMADO</t>
  </si>
  <si>
    <t>1RA MODIFICACION</t>
  </si>
  <si>
    <t>AMPLIACIÓN</t>
  </si>
  <si>
    <t>TOTAL</t>
  </si>
  <si>
    <t>IMPUESTOS</t>
  </si>
  <si>
    <t>IMPUESTOS SOBRE LOS INGRESOS</t>
  </si>
  <si>
    <t>1.1.1</t>
  </si>
  <si>
    <t>Impuestos sobre espectáculos públicos</t>
  </si>
  <si>
    <t>1.1.1.1</t>
  </si>
  <si>
    <t>Función de circo y espectáculos de carpa</t>
  </si>
  <si>
    <t>1.1.1.2</t>
  </si>
  <si>
    <t>Conciertos, presentación de artistas, audiciones musicales, funciones de box, lucha libre, futbol, básquetbol, beisbol y otros espectáculos deportivos.</t>
  </si>
  <si>
    <t>1.1.1.3</t>
  </si>
  <si>
    <t>Peleas de gallos, palenques, carreras de caballos y similares</t>
  </si>
  <si>
    <t>1.1.1.4</t>
  </si>
  <si>
    <t>Eventos y espectáculos deportivos</t>
  </si>
  <si>
    <t>1.1.1.5</t>
  </si>
  <si>
    <t>Espectáculos culturales, teatrales, ballet, ópera y taurinos</t>
  </si>
  <si>
    <t>1.1.1.6</t>
  </si>
  <si>
    <t>Espectáculos taurinos y ecuestres</t>
  </si>
  <si>
    <t>1.1.1.7</t>
  </si>
  <si>
    <t>Otros espectáculos públicos</t>
  </si>
  <si>
    <t>IMPUESTOS SOBRE EL PATRIMONIO</t>
  </si>
  <si>
    <t>1.2.1</t>
  </si>
  <si>
    <t>Impuesto predial</t>
  </si>
  <si>
    <t>1.2.1.1</t>
  </si>
  <si>
    <t>Predios rústicos</t>
  </si>
  <si>
    <t>1.2.1.2</t>
  </si>
  <si>
    <t>Predios urbanos</t>
  </si>
  <si>
    <t>1.2.2</t>
  </si>
  <si>
    <t>Impuesto sobre transmisiones patrimoniales</t>
  </si>
  <si>
    <t>1.2.2.1</t>
  </si>
  <si>
    <t>Adquisición de departamentos, viviendas y casas para habitación</t>
  </si>
  <si>
    <t>1.2.2.2</t>
  </si>
  <si>
    <t>Regularización de terrenos</t>
  </si>
  <si>
    <t>1.2.3</t>
  </si>
  <si>
    <t>Impuestos sobre negocios jurídicos</t>
  </si>
  <si>
    <t>1.2.3.1</t>
  </si>
  <si>
    <t>Construcción de inmuebles</t>
  </si>
  <si>
    <t>1.2.3.2</t>
  </si>
  <si>
    <t>Reconstrucción de inmuebles</t>
  </si>
  <si>
    <t>1.2.3.3</t>
  </si>
  <si>
    <t>Ampliación de inmuebles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</si>
  <si>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</si>
  <si>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</si>
  <si>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</si>
  <si>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</si>
  <si>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</si>
  <si>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Recargos</t>
  </si>
  <si>
    <t>1.7.1.1</t>
  </si>
  <si>
    <t>Falta de pago</t>
  </si>
  <si>
    <t>Multas</t>
  </si>
  <si>
    <t>1.7.2.1</t>
  </si>
  <si>
    <t>Infracciones</t>
  </si>
  <si>
    <t>Intereses</t>
  </si>
  <si>
    <t>1.7.3.1</t>
  </si>
  <si>
    <t>Plazo de créditos fiscales</t>
  </si>
  <si>
    <t>1.7.4</t>
  </si>
  <si>
    <t>Gastos de ejecución y de embargo</t>
  </si>
  <si>
    <t>1.7.4.1</t>
  </si>
  <si>
    <t>Gastos de notificación</t>
  </si>
  <si>
    <t>1.7.4.2</t>
  </si>
  <si>
    <t>Gastos de embargo</t>
  </si>
  <si>
    <t>1.7.4.3</t>
  </si>
  <si>
    <t>Otros gastos del procedimiento</t>
  </si>
  <si>
    <t>1.7.5</t>
  </si>
  <si>
    <t>Actualización</t>
  </si>
  <si>
    <t>1.7.5.1</t>
  </si>
  <si>
    <t>1.7.9</t>
  </si>
  <si>
    <t>Otros no especificados</t>
  </si>
  <si>
    <t>1.7.9.1</t>
  </si>
  <si>
    <t>Otros  accesorios</t>
  </si>
  <si>
    <t>OTROS IMPUESTOS</t>
  </si>
  <si>
    <t>1.8.1</t>
  </si>
  <si>
    <t>Impuestos extraordinarios</t>
  </si>
  <si>
    <t>1.8.1.1</t>
  </si>
  <si>
    <t>1.8.1.2</t>
  </si>
  <si>
    <t>Otros Impuestos</t>
  </si>
  <si>
    <t>IMPUESTOS NO COMPRENDIDOS EN LA LEY DE INGRESOS VIGENTE, CAUSADOS EN EJERCICIOS FISCALES ANTERIORES PENDIENTES DE LIQUIDACION O PAGO</t>
  </si>
  <si>
    <t>CUOTAS Y APORTACIONES DE SEGURIDAD SOCIAL</t>
  </si>
  <si>
    <t>APORTACIONES PARA FONDOS DE VIVIENDA</t>
  </si>
  <si>
    <t xml:space="preserve">CUOTAS PARA LA SEGURIDAD SOCIAL 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</si>
  <si>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</si>
  <si>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</si>
  <si>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</si>
  <si>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</si>
  <si>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</si>
  <si>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</t>
  </si>
  <si>
    <t>3.1.1.1</t>
  </si>
  <si>
    <t>Contribuciones de mejoras por obras públicas</t>
  </si>
  <si>
    <t>CONTRIBUCIONES DE MEJORAS NO COMPRENDIDAS EN LA LEY DE INGRESOS VIGENTE, CAUSADOS EN EJERCICIOS FISCALES ANTERIORES PENDIENTES DE LIQUIDACION O PAGO</t>
  </si>
  <si>
    <t>DERECHOS</t>
  </si>
  <si>
    <t>DERECHOS POR EL USO, GOCE, APROVECHAMIENTO O EXPLOTACIÓN DE BIENES DE DOMINIO PÚBLICO</t>
  </si>
  <si>
    <t>4.1.1</t>
  </si>
  <si>
    <t>Uso del piso</t>
  </si>
  <si>
    <t>4.1.1.1</t>
  </si>
  <si>
    <t>Estacionamientos exclusivos</t>
  </si>
  <si>
    <t>4.1.1.2</t>
  </si>
  <si>
    <t>Puestos permanentes y eventuales</t>
  </si>
  <si>
    <t>4.1.1.3</t>
  </si>
  <si>
    <t>Actividades comerciales e industriales</t>
  </si>
  <si>
    <t>4.1.1.4</t>
  </si>
  <si>
    <t>Espectáculos y diversiones públicas</t>
  </si>
  <si>
    <t>4.1.1.5</t>
  </si>
  <si>
    <t>Otros fines o actividades no previstas</t>
  </si>
  <si>
    <t>4.1.2</t>
  </si>
  <si>
    <t>Estacionamientos</t>
  </si>
  <si>
    <t>4.1.2.1</t>
  </si>
  <si>
    <t>Concesión de estacionamientos</t>
  </si>
  <si>
    <t>4.1.3</t>
  </si>
  <si>
    <t>De los Cementerios de dominio público</t>
  </si>
  <si>
    <t>4.1.3.1</t>
  </si>
  <si>
    <t>Lotes uso perpetuidad y temporal</t>
  </si>
  <si>
    <t>4.1.3.2</t>
  </si>
  <si>
    <t>Mantenimiento</t>
  </si>
  <si>
    <t>4.1.3.3</t>
  </si>
  <si>
    <t>Venta de gavetas a perpetuidad</t>
  </si>
  <si>
    <t>4.1.3.4</t>
  </si>
  <si>
    <t>Otros en cementerios</t>
  </si>
  <si>
    <t>4.1.4</t>
  </si>
  <si>
    <t>Uso, goce, aprovechamiento o explotación de otros bienes de dominio público</t>
  </si>
  <si>
    <t>4.1.4.1</t>
  </si>
  <si>
    <t>Arrendamiento o concesión de locales en mercados</t>
  </si>
  <si>
    <t>4.1.4.2</t>
  </si>
  <si>
    <t xml:space="preserve">Arrendamiento o concesión de kioscos en plazas y jardines </t>
  </si>
  <si>
    <t>4.1.4.3</t>
  </si>
  <si>
    <t>Arrendamiento o concesión de escusados y baños</t>
  </si>
  <si>
    <t>4.1.4.4</t>
  </si>
  <si>
    <t>Arrendamiento de inmuebles para anuncios</t>
  </si>
  <si>
    <t>4.1.4.5</t>
  </si>
  <si>
    <t>Otros arrendamientos o concesiones de bienes</t>
  </si>
  <si>
    <t>DERECHOS POR PRESTACIÓN DE SERVICIOS</t>
  </si>
  <si>
    <t>4.3.1</t>
  </si>
  <si>
    <t>Licencias y permisos de giros</t>
  </si>
  <si>
    <t>4.3.1.1</t>
  </si>
  <si>
    <t>Licencias, permisos o autorización de giros con venta de bebidas alcohólicas</t>
  </si>
  <si>
    <t>4.3.1.2</t>
  </si>
  <si>
    <t>Licencias, permisos o autorización de giros con servicios de bebidas alcohólicas</t>
  </si>
  <si>
    <t>4.3.1.3</t>
  </si>
  <si>
    <t>Licencias, permisos o autorización de otros conceptos distintos a los anteriores giros con bebidas alcohólicas</t>
  </si>
  <si>
    <t>4.3.1.4</t>
  </si>
  <si>
    <t>Permiso para el funcionamiento de horario extraordinario</t>
  </si>
  <si>
    <t>4.3.2</t>
  </si>
  <si>
    <t>Licencias y permisos para anuncios</t>
  </si>
  <si>
    <t>4.3.2.1</t>
  </si>
  <si>
    <t>Licencias y permisos de anuncios permanentes</t>
  </si>
  <si>
    <t>4.3.2.2</t>
  </si>
  <si>
    <t>Licencias y permisos de anuncios eventuales</t>
  </si>
  <si>
    <t>4.3.2.3</t>
  </si>
  <si>
    <t>Licencias y permisos de anuncios distintos a los anteriores</t>
  </si>
  <si>
    <t>4.3.3</t>
  </si>
  <si>
    <t>Licencias de construcción, reconstrucción, reparación o demolición de obras</t>
  </si>
  <si>
    <t>4.3.3.1</t>
  </si>
  <si>
    <t>Licencias de construcción</t>
  </si>
  <si>
    <t>4.3.3.2</t>
  </si>
  <si>
    <t>Licencias para demolición</t>
  </si>
  <si>
    <t>4.3.3.3</t>
  </si>
  <si>
    <t>Licencias para remodelación</t>
  </si>
  <si>
    <t>4.3.3.4</t>
  </si>
  <si>
    <t>Licencias para reconstrucción, reestructuración o adaptación</t>
  </si>
  <si>
    <t>4.3.3.5</t>
  </si>
  <si>
    <t>Licencias para ocupación provisional en la vía pública</t>
  </si>
  <si>
    <t>4.3.3.6</t>
  </si>
  <si>
    <t>Licencias para movimientos de tierras</t>
  </si>
  <si>
    <t>4.3.3.7</t>
  </si>
  <si>
    <t>Licencias similares no previstas en las anteriores</t>
  </si>
  <si>
    <t>4.3.4</t>
  </si>
  <si>
    <t>Alineamiento, designación de número oficial e inspección</t>
  </si>
  <si>
    <t>4.3.4.1</t>
  </si>
  <si>
    <t>Alineamiento</t>
  </si>
  <si>
    <t>4.3.4.2</t>
  </si>
  <si>
    <t>Designación de número oficial</t>
  </si>
  <si>
    <t>4.3.4.3</t>
  </si>
  <si>
    <t>Inspección de valor sobre inmuebles</t>
  </si>
  <si>
    <t>4.3.4.4</t>
  </si>
  <si>
    <t>Otros servicios similares</t>
  </si>
  <si>
    <t>4.3.5</t>
  </si>
  <si>
    <t>Licencias de cambio de régimen de propiedad y urbanización</t>
  </si>
  <si>
    <t>4.3.5.1</t>
  </si>
  <si>
    <t>Licencia de cambio de régimen de propiedad</t>
  </si>
  <si>
    <t>4.3.5.2</t>
  </si>
  <si>
    <t>Licencia de urbanización</t>
  </si>
  <si>
    <t>4.3.5.3</t>
  </si>
  <si>
    <t>Peritaje, dictamen e inspección de carácter extraordinario</t>
  </si>
  <si>
    <t>4.3.5.4</t>
  </si>
  <si>
    <t>Aprovechamiento de la infraestructura básica existente (vialidades)</t>
  </si>
  <si>
    <t>4.3.5.5</t>
  </si>
  <si>
    <t>Otros servicios en cambio de régimen de propiedad y urbanización</t>
  </si>
  <si>
    <t>4.3.6</t>
  </si>
  <si>
    <t>Servicios por obras</t>
  </si>
  <si>
    <t>4.3.6.1</t>
  </si>
  <si>
    <t>Medición de terrenos</t>
  </si>
  <si>
    <t>4.3.6.2</t>
  </si>
  <si>
    <t>Autorización para romper pavimento, banquetas o machuelos</t>
  </si>
  <si>
    <t>4.3.6.3</t>
  </si>
  <si>
    <t>Autorización para construcciones de infraestructura en la vía pública</t>
  </si>
  <si>
    <t>4.3.7</t>
  </si>
  <si>
    <t>Regularizaciones de los registros de obra</t>
  </si>
  <si>
    <t>4.3.7.1</t>
  </si>
  <si>
    <t>Regularización de predios en zonas de origen ejidal destinados al uso de casa habitación</t>
  </si>
  <si>
    <t>4.3.7.2</t>
  </si>
  <si>
    <t>Regularización de edificaciones existentes de uso no habitacional en zonas de origen ejidal con antigüedad mayor a los 5 años</t>
  </si>
  <si>
    <t>4.3.7.3</t>
  </si>
  <si>
    <t>Regularización de edificaciones existentes de uso no habitación en zonas de origen ejidal con antigüedad de hasta 5 años</t>
  </si>
  <si>
    <t>4.3.8</t>
  </si>
  <si>
    <t>Servicios de sanidad</t>
  </si>
  <si>
    <t>4.3.8.1</t>
  </si>
  <si>
    <t>Inhumaciones y reinhumaciones</t>
  </si>
  <si>
    <t>4.3.8.2</t>
  </si>
  <si>
    <t>Exhumaciones</t>
  </si>
  <si>
    <t>4.3.8.3</t>
  </si>
  <si>
    <t>Servicio de cremación</t>
  </si>
  <si>
    <t>4.3.8.4</t>
  </si>
  <si>
    <t>Traslado de cadáveres fuera del municipio</t>
  </si>
  <si>
    <t>4.3.9</t>
  </si>
  <si>
    <t>Servicio de limpieza, recolección, traslado, tratamiento y disposición final de residuos</t>
  </si>
  <si>
    <t>4.3.9.1</t>
  </si>
  <si>
    <t>Recolección y traslado de basura, desechos o desperdicios no peligrosos</t>
  </si>
  <si>
    <t>4.3.9.2</t>
  </si>
  <si>
    <t>Recolección y traslado de basura, desechos o desperdicios peligrosos</t>
  </si>
  <si>
    <t>4.3.9.3</t>
  </si>
  <si>
    <t>Limpieza de lotes baldíos, jardines, prados, banquetas y similares</t>
  </si>
  <si>
    <t>4.3.9.4</t>
  </si>
  <si>
    <t>Servicio exclusivo de camiones de aseo</t>
  </si>
  <si>
    <t>4.3.9.5</t>
  </si>
  <si>
    <t>Por utilizar tiraderos y rellenos sanitarios del municipio</t>
  </si>
  <si>
    <t>4.3.9.9</t>
  </si>
  <si>
    <t>4.3.10</t>
  </si>
  <si>
    <t>Agua potable y alcantarillado</t>
  </si>
  <si>
    <t>4.3.10.1</t>
  </si>
  <si>
    <t>Servicio doméstico</t>
  </si>
  <si>
    <t>4.3.10.2</t>
  </si>
  <si>
    <t>Servicio no doméstico</t>
  </si>
  <si>
    <t>4.3.10.3</t>
  </si>
  <si>
    <t>Predios baldíos</t>
  </si>
  <si>
    <t>4.3.10.4</t>
  </si>
  <si>
    <t>Servicios en localidades</t>
  </si>
  <si>
    <t>4.3.10.5</t>
  </si>
  <si>
    <t>20% para el saneamiento de las aguas residuales</t>
  </si>
  <si>
    <t>4.3.10.6</t>
  </si>
  <si>
    <t>3% para la infraestructura básica existente</t>
  </si>
  <si>
    <t>4.3.10.7</t>
  </si>
  <si>
    <t>Aprovechamiento de la infraestructura básica existente</t>
  </si>
  <si>
    <t>4.3.10.8</t>
  </si>
  <si>
    <t>Conexión o reconexión al servicio</t>
  </si>
  <si>
    <t>4.3.10.9</t>
  </si>
  <si>
    <t>Otros servicios de Agua Potable no previstos</t>
  </si>
  <si>
    <t>4.3.11</t>
  </si>
  <si>
    <t>Rastro</t>
  </si>
  <si>
    <t>4.3.11.1</t>
  </si>
  <si>
    <t>Autorización de matanza</t>
  </si>
  <si>
    <t>4.3.11.2</t>
  </si>
  <si>
    <t>Autorización de salida de animales del rastro para envíos fuera del municipio</t>
  </si>
  <si>
    <t>4.3.11.3</t>
  </si>
  <si>
    <t>Autorización de la introducción de ganado al rastro en horas extraordinarias</t>
  </si>
  <si>
    <t>4.3.11.4</t>
  </si>
  <si>
    <t>Sello de inspección sanitaria</t>
  </si>
  <si>
    <t>4.3.11.5</t>
  </si>
  <si>
    <t>Acarreo de carnes en camiones del municipio</t>
  </si>
  <si>
    <t>4.3.11.6</t>
  </si>
  <si>
    <t>Servicios de matanza en el rastro municipal</t>
  </si>
  <si>
    <t>4.3.11.7</t>
  </si>
  <si>
    <t>Venta de productos obtenidos en el rastro</t>
  </si>
  <si>
    <t>4.3.11.9</t>
  </si>
  <si>
    <t>Otros servicios prestados por el rastro municipal</t>
  </si>
  <si>
    <t>4.3.12</t>
  </si>
  <si>
    <t>Registro civil</t>
  </si>
  <si>
    <t>4.3.12.1</t>
  </si>
  <si>
    <t xml:space="preserve">Servicios en oficina fuera del horario </t>
  </si>
  <si>
    <t>4.3.12.2</t>
  </si>
  <si>
    <t>Servicios a domicilio</t>
  </si>
  <si>
    <t>4.3.12.3</t>
  </si>
  <si>
    <t>Anotaciones e inserciones en actas</t>
  </si>
  <si>
    <t>4.3.13</t>
  </si>
  <si>
    <t>Certificaciones</t>
  </si>
  <si>
    <t>4.3.13.1</t>
  </si>
  <si>
    <t>Expedición de certificados, certificaciones, constancias o copias certificadas</t>
  </si>
  <si>
    <t>4.3.13.2</t>
  </si>
  <si>
    <t>Extractos de actas</t>
  </si>
  <si>
    <t>4.3.13.3</t>
  </si>
  <si>
    <t>Dictámenes de trazo, uso y destino</t>
  </si>
  <si>
    <t>4.3.13.4</t>
  </si>
  <si>
    <t>Certificados o autorizaciones especiales</t>
  </si>
  <si>
    <t>4.3.14</t>
  </si>
  <si>
    <t>Servicios de catastro</t>
  </si>
  <si>
    <t>4.3.14.1</t>
  </si>
  <si>
    <t>Copias de planos</t>
  </si>
  <si>
    <t>4.3.14.2</t>
  </si>
  <si>
    <t>Certificaciones catastrales</t>
  </si>
  <si>
    <t>4.3.14.3</t>
  </si>
  <si>
    <t>Informes catastrales</t>
  </si>
  <si>
    <t>4.3.14.4</t>
  </si>
  <si>
    <t>Deslindes catastrales</t>
  </si>
  <si>
    <t>4.3.14.5</t>
  </si>
  <si>
    <t>Dictámenes catastrales</t>
  </si>
  <si>
    <t>4.3.14.6</t>
  </si>
  <si>
    <t>Revisión y autorización de avalúos</t>
  </si>
  <si>
    <t>OTROS DERECHOS</t>
  </si>
  <si>
    <t>4.4.1</t>
  </si>
  <si>
    <t>Derechos no especificados</t>
  </si>
  <si>
    <t>4.4.1.1</t>
  </si>
  <si>
    <t>Servicios prestados en horas hábiles</t>
  </si>
  <si>
    <t>4.4.1.2</t>
  </si>
  <si>
    <t>Servicios prestados en horas inhábiles</t>
  </si>
  <si>
    <t>4.4.1.3</t>
  </si>
  <si>
    <t>Solicitudes de información</t>
  </si>
  <si>
    <t>4.4.1.4</t>
  </si>
  <si>
    <t>Servicios médicos</t>
  </si>
  <si>
    <t>4.4.1.9</t>
  </si>
  <si>
    <t>Otros servicios no especificados</t>
  </si>
  <si>
    <t>ACCESORIOS DE DERECHOS</t>
  </si>
  <si>
    <t>4.5.1</t>
  </si>
  <si>
    <t>4.5.1.1</t>
  </si>
  <si>
    <t>4.5.2</t>
  </si>
  <si>
    <t>4.5.2.1</t>
  </si>
  <si>
    <t>4.5.3</t>
  </si>
  <si>
    <t>4.5.3.1</t>
  </si>
  <si>
    <t>4.5.4</t>
  </si>
  <si>
    <t>4.5.4.1</t>
  </si>
  <si>
    <t>4.5.4.2</t>
  </si>
  <si>
    <t>4.5.4.3</t>
  </si>
  <si>
    <t>4.5.5</t>
  </si>
  <si>
    <t>4.5.5.1</t>
  </si>
  <si>
    <t>4.5.9</t>
  </si>
  <si>
    <t>4.5.9.9</t>
  </si>
  <si>
    <t>DERECHOS NO COMPRENDIDOS EN LA LEY DE INGRESOS VIGENTE, CAUSADOS EN EJERCICIOS FISCALES ANTERIORES PENDIENTES DE LIQUIDACION O PAGO</t>
  </si>
  <si>
    <t>4.9.1</t>
  </si>
  <si>
    <t>DERECHOS NO COMPRENDIDOS EN LA LEY DE INGRESOS VIGENTE DE EJERCICIOS FISCALES ANTERIORES</t>
  </si>
  <si>
    <t>4.9.1.1</t>
  </si>
  <si>
    <t>Derechos no comprendidos en la ley de ingresos vigente causados en ejercicios fiscales anteriores</t>
  </si>
  <si>
    <t>PRODUCTOS</t>
  </si>
  <si>
    <t>5.1.1</t>
  </si>
  <si>
    <t>Uso, goce, aprovechamiento o explotación de  bienes de dominio privado</t>
  </si>
  <si>
    <t>5.1.1.1</t>
  </si>
  <si>
    <t>5.1.1.2</t>
  </si>
  <si>
    <t>5.1.1.3</t>
  </si>
  <si>
    <t>5.1.1.4</t>
  </si>
  <si>
    <t>5.1.1.9</t>
  </si>
  <si>
    <t>5.1.2</t>
  </si>
  <si>
    <t>Cementerios de dominio privado</t>
  </si>
  <si>
    <t>5.1.2.1</t>
  </si>
  <si>
    <t>5.1.2.2</t>
  </si>
  <si>
    <t>5.1.2.3</t>
  </si>
  <si>
    <t>5.1.2.9</t>
  </si>
  <si>
    <t>Otros</t>
  </si>
  <si>
    <t>5.1.9</t>
  </si>
  <si>
    <t>Productos diversos</t>
  </si>
  <si>
    <t>5.1.9.1</t>
  </si>
  <si>
    <t>Formas y ediciones impresas</t>
  </si>
  <si>
    <t>5.1.9.2</t>
  </si>
  <si>
    <t>Calcomanías, credenciales, placas, escudos y otros medios de identificación</t>
  </si>
  <si>
    <t>5.1.9.3</t>
  </si>
  <si>
    <t>Depósito de vehículos</t>
  </si>
  <si>
    <t>5.1.9.4</t>
  </si>
  <si>
    <t>Explotación de bienes municipales de dominio privado</t>
  </si>
  <si>
    <t>5.1.9.5</t>
  </si>
  <si>
    <t>Productos o utilidades de talleres y centros de trabajo</t>
  </si>
  <si>
    <t>5.1.9.6</t>
  </si>
  <si>
    <t>Venta de esquilmos, productos de aparcería, desechos y basuras</t>
  </si>
  <si>
    <t>5.1.9.7</t>
  </si>
  <si>
    <t>Venta de productos procedentes de viveros y jardines</t>
  </si>
  <si>
    <t>5.1.9.8</t>
  </si>
  <si>
    <t>Por proporcionar información en documentos o elementos técnicos</t>
  </si>
  <si>
    <t>5.1.9.9</t>
  </si>
  <si>
    <t>Otros productos no especificados</t>
  </si>
  <si>
    <t>PRODUCTOS NO COMPRENDIDOS EN LA LEY DE INGRESOS VIGENTE, CAUSADOS EN EJERCICIOS FISCALES ANTERIORES PENDIENTES DE LIQUIDACION O PAGO</t>
  </si>
  <si>
    <t>APROVECHAMIENTOS</t>
  </si>
  <si>
    <t>6.1.2</t>
  </si>
  <si>
    <t>6.1.2.1</t>
  </si>
  <si>
    <t>6.1.3</t>
  </si>
  <si>
    <t>Indemnizaciones</t>
  </si>
  <si>
    <t>6.1.3.1</t>
  </si>
  <si>
    <t>6.1.4</t>
  </si>
  <si>
    <t>Reintegros</t>
  </si>
  <si>
    <t>6.1.4.1</t>
  </si>
  <si>
    <t>6.1.5</t>
  </si>
  <si>
    <t>Aprovechamiento provenientes de obras públicas</t>
  </si>
  <si>
    <t>6.1.5.1</t>
  </si>
  <si>
    <t>Aprovechamientos provenientes de obras públicas</t>
  </si>
  <si>
    <t>6.1.6</t>
  </si>
  <si>
    <t>Aprovechamiento por participaciones derivadas de la aplicación de leyes</t>
  </si>
  <si>
    <t>6.1.6.1</t>
  </si>
  <si>
    <t>6.1.7</t>
  </si>
  <si>
    <t>Aprovechamientos por aportaciones y cooperaciones</t>
  </si>
  <si>
    <t>6.1.7.1</t>
  </si>
  <si>
    <t>6.1.8</t>
  </si>
  <si>
    <t>Otros aprovechamientos</t>
  </si>
  <si>
    <t>6.1.8.1</t>
  </si>
  <si>
    <t>Otros  aprovechamientos</t>
  </si>
  <si>
    <t>APROVECHAMIENTOS PATRIMONIALES</t>
  </si>
  <si>
    <t>ACCESORIOS DE APROVECHAMIENTOS</t>
  </si>
  <si>
    <t>6.3.1</t>
  </si>
  <si>
    <t>6.3.1.9</t>
  </si>
  <si>
    <t>Accesorios en aprovechamientos</t>
  </si>
  <si>
    <t>APROVECHAMIENTOS NO COMPRENDIDOS EN LA LEY DE INGRESOS VIGENTE, CAUSADOS EN EJERCICIOS FISCALES ANTERIORES PENDIENTES DE LIQUIDACION O PAGO</t>
  </si>
  <si>
    <t>6.9.1</t>
  </si>
  <si>
    <t>APROVECHAMIENTOS NO COMPRENDIDOS EN LA LEY DE INGRESOS VIGENTE</t>
  </si>
  <si>
    <t>6.9.1.1</t>
  </si>
  <si>
    <t>Aprovechamientos no comprendidos en la ley de ingresos vigente, ejercicios anteriores</t>
  </si>
  <si>
    <t>INGRESOS POR VENTA DE BIENES, PRESTACIÓN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</si>
  <si>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</si>
  <si>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</si>
  <si>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</si>
  <si>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</si>
  <si>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</si>
  <si>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</si>
  <si>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</si>
  <si>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</si>
  <si>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</si>
  <si>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7.9.1</t>
  </si>
  <si>
    <t>Otros ingresos y beneficios</t>
  </si>
  <si>
    <t>7.9.1.1</t>
  </si>
  <si>
    <t xml:space="preserve">Otros ingresos y beneficios varios </t>
  </si>
  <si>
    <t>PARTICIPACIONES, APORTACIONES, CONVENIOS, INCENTIVOS DERIVADOS DE LA COLABORACION FISCAL Y FONDOS DISTINTOS DE APORTACIONES</t>
  </si>
  <si>
    <t>PARTICIPACIONES</t>
  </si>
  <si>
    <t>8.1.1</t>
  </si>
  <si>
    <t>Participaciones Federales</t>
  </si>
  <si>
    <t>8.1.1.1</t>
  </si>
  <si>
    <t>Fondo General de Participaciones</t>
  </si>
  <si>
    <t>8.1.1.2</t>
  </si>
  <si>
    <t>Fondo de Fomento Municipal</t>
  </si>
  <si>
    <t>8.1.1.3</t>
  </si>
  <si>
    <t>Fondo de Fiscalizacion y Recaudacion</t>
  </si>
  <si>
    <t>8.1.1.4</t>
  </si>
  <si>
    <t>Fondo de compensación</t>
  </si>
  <si>
    <t>8.1.1.5</t>
  </si>
  <si>
    <t>Fondo de extracción de hidrocarburos</t>
  </si>
  <si>
    <t>8.1.1.6</t>
  </si>
  <si>
    <t>Impuesto Especial Sobre Produccion y Servicios</t>
  </si>
  <si>
    <t>8.1.1.7</t>
  </si>
  <si>
    <t>0.136% de la recaudación federal participable</t>
  </si>
  <si>
    <t>8.1.1.8</t>
  </si>
  <si>
    <t>3.17% sobre extraccion de petroleo</t>
  </si>
  <si>
    <t>8.1.1.9</t>
  </si>
  <si>
    <t>Gasolinas y Diesel</t>
  </si>
  <si>
    <t>8.1.1.10</t>
  </si>
  <si>
    <t>Fondo de Impuesto Sobre la Renta</t>
  </si>
  <si>
    <t>8.1.1.11</t>
  </si>
  <si>
    <t>Fondo de Estabilización de los Ingresos de las Entidades Federativas</t>
  </si>
  <si>
    <t>8.1.2</t>
  </si>
  <si>
    <t>Estatales</t>
  </si>
  <si>
    <t>8.1.2.1</t>
  </si>
  <si>
    <t>Participaciones Estatales</t>
  </si>
  <si>
    <t>APORTACIONES</t>
  </si>
  <si>
    <t>8.2.1</t>
  </si>
  <si>
    <t>Aportaciones federales</t>
  </si>
  <si>
    <t>8.2.1.1</t>
  </si>
  <si>
    <t>Del fondo de infraestructura social municipal</t>
  </si>
  <si>
    <t>8.2.1.2</t>
  </si>
  <si>
    <t>Rendimientos financieros del fondo de aportaciones para la infraestructura social</t>
  </si>
  <si>
    <t>8.2.1.3</t>
  </si>
  <si>
    <t>Del fondo para el fortalecimiento municipal</t>
  </si>
  <si>
    <t>8.2.1.4</t>
  </si>
  <si>
    <t>Rendimientos financieros del fondo de aportaciones para el fortalecimiento municipal</t>
  </si>
  <si>
    <t>CONVENIOS</t>
  </si>
  <si>
    <t>8.3.1</t>
  </si>
  <si>
    <t>Convenios</t>
  </si>
  <si>
    <t>8.3.1.1</t>
  </si>
  <si>
    <t>Derivados del Gobierno Federal</t>
  </si>
  <si>
    <t>8.3.1.2</t>
  </si>
  <si>
    <t>Derivados del Gobierno Estatal</t>
  </si>
  <si>
    <t>8.3.1.9</t>
  </si>
  <si>
    <t>Otros Convenios</t>
  </si>
  <si>
    <t>INCENTIVOS DERIVADOS DE LA COLABORACION FISCAL</t>
  </si>
  <si>
    <t>8.4.1</t>
  </si>
  <si>
    <t>INCENTIVOS DE LA COLABORACION FISCAL</t>
  </si>
  <si>
    <t>8.4.1.1</t>
  </si>
  <si>
    <t>Tenencia o Uso de Vehiculos</t>
  </si>
  <si>
    <t>8.4.1.2</t>
  </si>
  <si>
    <t>Fondo de Compensación ISAN</t>
  </si>
  <si>
    <t>8.4.1.3</t>
  </si>
  <si>
    <t>Impuesto Sobre Automoviles Nuevos</t>
  </si>
  <si>
    <t>8.4.1.4</t>
  </si>
  <si>
    <t>Fondo de compensación de repecos-intermedios</t>
  </si>
  <si>
    <t>8.4.1.5</t>
  </si>
  <si>
    <t>Otros Incentivos Economicos</t>
  </si>
  <si>
    <t>FONDOS DISTINTOS DE APORTACIONES</t>
  </si>
  <si>
    <t>TRANSFERENCIAS, ASIGNACIONES, SUBSIDIOS Y SUBVENCIONES, Y PENSIONES Y JUBILACIONES</t>
  </si>
  <si>
    <t>TRANSFERENCIAS Y ASIGNACIONES</t>
  </si>
  <si>
    <t>9.1.1</t>
  </si>
  <si>
    <t>Transferencias internas y asignaciones al sector público</t>
  </si>
  <si>
    <t>9.1.1.1</t>
  </si>
  <si>
    <t>9.3.1</t>
  </si>
  <si>
    <t>Subsidio</t>
  </si>
  <si>
    <t>9.3.1.1</t>
  </si>
  <si>
    <t>9.3.2</t>
  </si>
  <si>
    <t>Subvenciones</t>
  </si>
  <si>
    <t>9.3.2.1</t>
  </si>
  <si>
    <t>PENSIONES Y JUBILACIONES</t>
  </si>
  <si>
    <t>TRANSFERENCIAS DEL FONDO MEXICANO DEL PETROLEO PARA LA ESTABILIZACION Y EL DESARROLLO</t>
  </si>
  <si>
    <t>INGRESOS DERIVADOS DE FINANCIAMIENTO</t>
  </si>
  <si>
    <t>ENDEUDAMIENTO INTERNO</t>
  </si>
  <si>
    <t>10.1.0.1</t>
  </si>
  <si>
    <t>Financiamientos</t>
  </si>
  <si>
    <t>10.1.0.1.1</t>
  </si>
  <si>
    <t>Banca oficial</t>
  </si>
  <si>
    <t>10.1.0.1.2</t>
  </si>
  <si>
    <t>Banca comercial</t>
  </si>
  <si>
    <t>10.1.0.1.3</t>
  </si>
  <si>
    <t>Créditos financieros</t>
  </si>
  <si>
    <t>10.1.0.1.9</t>
  </si>
  <si>
    <t>Otros financiamientos no especificados</t>
  </si>
  <si>
    <t>ENDEUDAMIENTO EXTERNO</t>
  </si>
  <si>
    <t>FINANCIAMIENTO INTERNO</t>
  </si>
  <si>
    <t>15_25</t>
  </si>
  <si>
    <t>16_25</t>
  </si>
  <si>
    <t>17_25</t>
  </si>
  <si>
    <t>18_25</t>
  </si>
  <si>
    <t>19_25</t>
  </si>
  <si>
    <t>040_25</t>
  </si>
  <si>
    <t>041_25</t>
  </si>
  <si>
    <t>042_25</t>
  </si>
  <si>
    <t>043_25</t>
  </si>
  <si>
    <t>044_25</t>
  </si>
  <si>
    <t>2.6-01-25</t>
  </si>
  <si>
    <t xml:space="preserve"> Ampliación o Reducción</t>
  </si>
  <si>
    <t xml:space="preserve"> Importe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</si>
</sst>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3" borderId="0" xfId="0" applyFont="1" applyFill="1" applyAlignment="1">
      <alignment horizontal="center"/>
    </xf>
    <xf numFmtId="43" fontId="0" fillId="0" borderId="0" xfId="1" applyFont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43" fontId="1" fillId="2" borderId="0" xfId="1" applyFont="1" applyFill="1" applyAlignment="1">
      <alignment horizontal="center"/>
    </xf>
    <xf numFmtId="43" fontId="1" fillId="3" borderId="0" xfId="1" applyFont="1" applyFill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0" fontId="0" fillId="0" borderId="0" xfId="0" applyAlignment="1">
      <alignment horizontal="left" indent="3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3" fillId="0" borderId="0" xfId="0" pivotButton="1" applyFont="1"/>
    <xf numFmtId="0" fontId="4" fillId="0" borderId="0" xfId="0" applyFont="1" applyAlignment="1">
      <alignment horizontal="left" indent="4"/>
    </xf>
    <xf numFmtId="0" fontId="0" fillId="0" borderId="0" xfId="1" applyNumberFormat="1" applyFont="1"/>
    <xf numFmtId="43" fontId="1" fillId="0" borderId="0" xfId="1" applyFont="1"/>
    <xf numFmtId="4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3" fontId="0" fillId="7" borderId="0" xfId="1" applyFont="1" applyFill="1"/>
    <xf numFmtId="0" fontId="6" fillId="9" borderId="8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164" fontId="6" fillId="9" borderId="9" xfId="0" applyNumberFormat="1" applyFont="1" applyFill="1" applyBorder="1" applyAlignment="1">
      <alignment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vertical="center" wrapText="1"/>
    </xf>
    <xf numFmtId="164" fontId="7" fillId="10" borderId="11" xfId="0" applyNumberFormat="1" applyFont="1" applyFill="1" applyBorder="1" applyAlignment="1">
      <alignment horizontal="right" vertical="center" wrapText="1"/>
    </xf>
    <xf numFmtId="164" fontId="7" fillId="10" borderId="12" xfId="0" applyNumberFormat="1" applyFont="1" applyFill="1" applyBorder="1" applyAlignment="1">
      <alignment horizontal="right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vertical="center" wrapText="1"/>
    </xf>
    <xf numFmtId="164" fontId="5" fillId="10" borderId="11" xfId="0" applyNumberFormat="1" applyFont="1" applyFill="1" applyBorder="1" applyAlignment="1">
      <alignment horizontal="right" vertical="center" wrapText="1"/>
    </xf>
    <xf numFmtId="164" fontId="5" fillId="10" borderId="12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7" fillId="10" borderId="11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vertical="center" wrapText="1"/>
    </xf>
    <xf numFmtId="164" fontId="6" fillId="9" borderId="11" xfId="0" applyNumberFormat="1" applyFont="1" applyFill="1" applyBorder="1" applyAlignment="1">
      <alignment horizontal="right" vertical="center" wrapText="1"/>
    </xf>
    <xf numFmtId="164" fontId="6" fillId="9" borderId="12" xfId="0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justify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vertical="center" wrapText="1"/>
    </xf>
    <xf numFmtId="164" fontId="7" fillId="10" borderId="14" xfId="0" applyNumberFormat="1" applyFont="1" applyFill="1" applyBorder="1" applyAlignment="1">
      <alignment horizontal="right" vertical="center" wrapText="1"/>
    </xf>
    <xf numFmtId="164" fontId="7" fillId="10" borderId="9" xfId="0" applyNumberFormat="1" applyFont="1" applyFill="1" applyBorder="1" applyAlignment="1">
      <alignment horizontal="right" vertical="center" wrapText="1"/>
    </xf>
    <xf numFmtId="43" fontId="0" fillId="11" borderId="0" xfId="1" applyFont="1" applyFill="1"/>
    <xf numFmtId="0" fontId="0" fillId="11" borderId="0" xfId="0" applyFill="1"/>
    <xf numFmtId="4" fontId="0" fillId="11" borderId="0" xfId="0" applyNumberFormat="1" applyFill="1"/>
    <xf numFmtId="43" fontId="0" fillId="0" borderId="0" xfId="1" applyFont="1" applyFill="1"/>
    <xf numFmtId="0" fontId="0" fillId="12" borderId="0" xfId="0" applyFill="1"/>
    <xf numFmtId="4" fontId="0" fillId="12" borderId="0" xfId="0" applyNumberFormat="1" applyFill="1"/>
    <xf numFmtId="43" fontId="0" fillId="12" borderId="0" xfId="1" applyFont="1" applyFill="1"/>
    <xf numFmtId="43" fontId="0" fillId="13" borderId="0" xfId="1" applyFont="1" applyFill="1"/>
    <xf numFmtId="43" fontId="0" fillId="14" borderId="0" xfId="1" applyFont="1" applyFill="1"/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 xr:uid="{7A4CAB4C-C887-4615-83C8-E56F7CD52C06}"/>
  </cellStyles>
  <dxfs count="9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PABLO ROSALES RODRIGUEZ - PC-0543" refreshedDate="45680.488944791665" createdVersion="8" refreshedVersion="8" minRefreshableVersion="3" recordCount="398" xr:uid="{0F5B5209-808F-40E2-9EEB-44AFC78A2EC2}">
  <cacheSource type="worksheet">
    <worksheetSource ref="A1:AW399" sheet="BASE"/>
  </cacheSource>
  <cacheFields count="49">
    <cacheField name="Codigo Origen" numFmtId="0">
      <sharedItems/>
    </cacheField>
    <cacheField name="Origen (FF)" numFmtId="0">
      <sharedItems count="14">
        <s v="PARTICIPACIONES FEDERALES 2025"/>
        <s v="PARTICIPACIONES ESTATALES 2025"/>
        <s v="RECURSOS FISCALES 2025"/>
        <s v="SUBSIDIO POLICÍA METROPOLITANA 2025 (APORTACIÓN ESTATAL)"/>
        <s v="FONDO DE APORTACIÓN AL FORTALECIMIENTO MUNICIPAL 2025 (FORTAMUN)"/>
        <s v="PARTICIPACIONES FEDERALES 2024"/>
        <s v="PARTICIPACIONES ESTATALES 2024"/>
        <s v="FONDO DE APORTACIÓN AL FORTALECIMIENTO MUNICIPAL 2024 (FORTAMUN)"/>
        <s v="PRODDER 2024 (APORTACIÓN FEDERAL)"/>
        <s v="PROGRAMA ESTRATEGIA ALE 2024 (APORTACIÓN ESTATAL)"/>
        <s v="SUBSIDIO POLICÍA METROPOLITANA 2024 (APORTACIÓN ESTATAL)"/>
        <s v="REGULARIZACIÓN DE VEHICULOS USADOS DE PROCEDENCIA EXTRANJERA 2023 (APORTACIÓN FEDERAL)"/>
        <s v="FONDO DE APORTACIÓN A LA INFRAESTRUCTURA SOCIAL MUNICIPAL 2024 (FAISM-DF)"/>
        <s v="FONDO DE APORTACIÓN A LA INFRAESTRUCTURA SOCIAL MUNICIPAL 2025 (FAISMUN)"/>
      </sharedItems>
    </cacheField>
    <cacheField name="Etiquetado" numFmtId="0">
      <sharedItems/>
    </cacheField>
    <cacheField name="Tipo Gasto Nombre" numFmtId="0">
      <sharedItems count="6">
        <s v="GASTO CORRIENTE"/>
        <s v="GASTO CAPITAL"/>
        <s v="AMORTIZACIÓN DE LA DEUDA Y DISMINUCIÓN DE PASIVOS"/>
        <s v="(GCORR) GASTO CORRIENTE" u="1"/>
        <s v="(GCAP) GASTO CAPITAL" u="1"/>
        <s v="(ADDP) AMORTIZACIÓN DE LA DEUDA Y DISMINUCIÓN DE PASIVOS" u="1"/>
      </sharedItems>
    </cacheField>
    <cacheField name="Codigo Finalidad" numFmtId="0">
      <sharedItems containsSemiMixedTypes="0" containsString="0" containsNumber="1" containsInteger="1" minValue="1" maxValue="3"/>
    </cacheField>
    <cacheField name="Nombre finalidad" numFmtId="0">
      <sharedItems count="3">
        <s v="GOBIERNO"/>
        <s v="DESARROLLO ECONÓMICO"/>
        <s v="DESARROLLO SOCIAL"/>
      </sharedItems>
    </cacheField>
    <cacheField name="Codigo Funcion" numFmtId="0">
      <sharedItems containsSemiMixedTypes="0" containsString="0" containsNumber="1" minValue="1.3" maxValue="3.8"/>
    </cacheField>
    <cacheField name="Nombre Funcion" numFmtId="0">
      <sharedItems count="13">
        <s v="COORDINACIÓN DE LA POLÍTICA DE GOBIERNO"/>
        <s v="ASUNTOS DE ORDEN PÚBLICO Y DE SEGURIDAD INTERIOR"/>
        <s v="CIENCIA, TECNOLOGÍA E INNOVACIÓN"/>
        <s v="PROTECCIÓN AMBIENTAL"/>
        <s v="SALUD"/>
        <s v="OTROS ASUNTOS SOCIALES"/>
        <s v="TURISMO"/>
        <s v="AGROPECUARIA, SILVICULTURA, PESCA Y CAZA"/>
        <s v="VIVIENDA Y SERVICIOS A LA COMUNIDAD"/>
        <s v="RECREACIÓN, CULTURA Y OTRAS MANIFESTACIONES SOCIALES"/>
        <s v="ASUNTOS ECONÓMICOS, COMERCIALES Y LABORALES EN GENERAL"/>
        <s v="PROTECCIÓN SOCIAL"/>
        <s v="EDUCACIÓN"/>
      </sharedItems>
    </cacheField>
    <cacheField name="Codigo Subfuncion" numFmtId="0">
      <sharedItems/>
    </cacheField>
    <cacheField name="Nombre Subfuncion" numFmtId="0">
      <sharedItems count="20">
        <s v="FUNCIÓN PÚBLICA"/>
        <s v="POLICÍA"/>
        <s v="PROTECCIÓN CIVIL"/>
        <s v="INNOVACIÓN"/>
        <s v="ORDENACIÓN DE DESECHOS"/>
        <s v="PRESTACIÓN DE SERVICIOS DE SALUD A LA COMUNIDAD"/>
        <s v="OTROS ASUNTOS SOCIALES"/>
        <s v="TURISMO"/>
        <s v="PROTECCIÓN DE LA DIVERSIDAD BIOLÓGICA Y DEL PAISAJE"/>
        <s v="AGROPECUARIA"/>
        <s v="DESARROLLO REGIONAL"/>
        <s v="ALUMBRADO PÚBLICO"/>
        <s v="CULTURA"/>
        <s v="OTROS ASUNTOS DE ORDEN PÚBLICO Y SEGURIDAD"/>
        <s v="ASUNTOS JURÍDICOS"/>
        <s v="ASUNTOS ECONÓMICOS Y COMERCIALES EN GENERAL"/>
        <s v="DEPORTE Y RECREACIÓN"/>
        <s v="OTROS GRUPOS VULNERABLES"/>
        <s v="FAMILIA E HIJOS"/>
        <s v="EDUCACIÓN BÁSICA"/>
      </sharedItems>
    </cacheField>
    <cacheField name="Codigo Clasifi. Prog" numFmtId="0">
      <sharedItems/>
    </cacheField>
    <cacheField name="Detalle Clasifi Prog" numFmtId="0">
      <sharedItems/>
    </cacheField>
    <cacheField name="Cod. Dependencia" numFmtId="0">
      <sharedItems containsBlank="1"/>
    </cacheField>
    <cacheField name="Dependencia" numFmtId="0">
      <sharedItems count="28">
        <s v="OFICIALÍA MAYOR ADMINISTRATIVA"/>
        <s v="TESORERÍA MUNICIPAL"/>
        <s v="COORDINACIÓN GENERAL DE PREVENCIÓN Y SERVICIOS DE EMERGENCIA"/>
        <s v="COORDINACIÓN GENERAL DE INTELIGENCIA E INNOVACIÓN SOCIAL"/>
        <s v="COORDINACIÓN GENERAL DE FORTALECIMIENTO A LOS SERVICIOS PÚBLICOS MUNICIPALES"/>
        <s v="COORDINACIÓN GENERAL DE CERCANÍA Y CORRESPONSABILIDAD SOCIAL"/>
        <s v="JEFATURA DE GABINETE"/>
        <s v="COORDINACIÓN GENERAL DE POTENCIA ECONÓMICA"/>
        <s v="COORDINACIÓN GENERAL DE GESTIÓN DEL TERRITORIO Y OBRAS PÚBLICAS"/>
        <s v="ORGANO INTERNO DE CONTROL"/>
        <s v="SINDICATURA MUNICIPAL"/>
        <s v="SECRETARÍA GENERAL DEL AYUNTAMIENTO"/>
        <s v="PRESIDENCIA"/>
        <s v="CONSEJO MUNICIPAL DEL DEPORTE "/>
        <s v="CENTRO DE ESTIMULACIÓN PARA PERSONAS CON DISCAPACIDAD INTELECTUAL (CENDI)"/>
        <s v="INSTITUTO MUNICIPAL DE LA MUJER TLAJOMULQUENSE"/>
        <s v="SISTEMA INTEGRAL PARA EL DESARROLLO DE LA FAMILIA  (DIF)"/>
        <s v="INSTITUTO DE ALTERNATIVAS PARA LOS JÓVEN (INDAJO)"/>
        <s v="COORDINACIÓN GENERAL DE TRAMITES Y SERVICIOS"/>
        <s v="COORDINACIÓN DE POTENCIA" u="1"/>
        <s v="COORDINACIÓN GENERAL DE FORTALECIMENTO A LOS SERVICIOS PÚBLICOS MUNICIPALES" u="1"/>
        <s v="COORDINACIÓN GENERAL DE PREVENCIÓN Y PROTECCIÓN CIUDADANA" u="1"/>
        <s v="COORDINACIÓN GENERAL DE SERVICIOS PÚBLICOS MUNICIPALES" u="1"/>
        <s v="CONSEJO MUNICIPAL DEL DEPORTE (COMUDE)" u="1"/>
        <s v="CENTRO DE ESTIMULACIÓN PARA PERSONAS CON" u="1"/>
        <s v="INSTITUTO MUNICIPAL DE LA MUJER TLAJOMUL" u="1"/>
        <s v="SISTEMA INTEGRAL PARA EL DESARROLLO DE L" u="1"/>
        <s v="INSTITUTO DE ALTERNATIVAS PARA LOS JÓVEN" u="1"/>
      </sharedItems>
    </cacheField>
    <cacheField name="Codigo Programa" numFmtId="0">
      <sharedItems containsSemiMixedTypes="0" containsString="0" containsNumber="1" containsInteger="1" minValue="0" maxValue="7"/>
    </cacheField>
    <cacheField name="Nombre programa" numFmtId="0">
      <sharedItems count="8">
        <s v="GOBIERNO INTELIGENTE"/>
        <s v="SEGURIDAD CIUDADANA"/>
        <s v="INFRAESTRUCTURA Y SERVICIOS PÚBLICOS"/>
        <s v="CORRESPONSABILIDAD SOCIAL (TRANSVERSAL)"/>
        <s v="DESARROLLO ECONÓMICO Y EMPLEO"/>
        <s v="CIUDAD SUSTENTABLE"/>
        <s v="GESTIÓN INTEGRAL DEL AGUA"/>
        <s v="SOCIEDAD COHESIVA Y RESILENTE"/>
      </sharedItems>
    </cacheField>
    <cacheField name="Codigo Proyecto" numFmtId="0">
      <sharedItems containsMixedTypes="1" containsNumber="1" containsInteger="1" minValue="1" maxValue="56"/>
    </cacheField>
    <cacheField name="Proyecto" numFmtId="0">
      <sharedItems count="57">
        <s v="SERVICIOS PERSONALES"/>
        <s v="DESPLIEGUE OPERATIVO COMISARIA DE LA POLICIA"/>
        <s v="DESPACHO DE LA TESORERÍA MUNICIPAL"/>
        <s v="BIENES ADQUIRIDOS"/>
        <s v="ADMINISTRACIÓN CENTRAL DE PROTECCIÓN CIVIL Y BOMBEROS"/>
        <s v="INFRAESTRUCTURA TECNOLOGICA ENTREGADA"/>
        <s v="SERVICIO DE MANTENIMIENTO EN LOS ESPACIOS PÚBLICOS"/>
        <s v="SACRIFICIO DE BOVINOS Y PORCINOS EN EL RASTRO MUNICIPAL"/>
        <s v="RECOLECCION DE RESIDUOS SOLIDOS URBANOS"/>
        <s v="SERVICIOS MÉDICOS DE CALIDAD"/>
        <s v="RED DE BASES DEL MUNICIPIO"/>
        <s v="RECURSOS RECAUDADOS DE MANERA EFICIENTE PROGRAMADOS"/>
        <s v="EQUIPAMIENTO"/>
        <s v="ATENCIÓN A EVENTOS DEL GOBIERNO MUNICIPAL  Y AGENDA GUBERNAMENTAL"/>
        <s v="PROMOCIÓN CULTURAL Y APOYO A LAS TRADICIONES"/>
        <s v="CONTROL DE FELINOS, CANINOS Y VIDA SILVESTRE EN EL MUNICIPIO"/>
        <s v="DESARROLLO RURAL Y AGRICOLA EN EL MUNICIPIO"/>
        <s v="SUMINISTRO DE AGUA"/>
        <s v="SERVICIO DE MANTENIMIENTO DE ALUMBRADO PÚBLICO"/>
        <s v="EQUIPOS DE PROTECCIÓN  Y HERRAMIENTA MANUAL"/>
        <s v="POLITICA CULTURAL DE TLAJOMULCO DE ZUÑIGA"/>
        <s v="POLITICA AMBIENTAL DEL MUNICIPIO"/>
        <s v="DESPLIEGUE OPERATIVO PROTECCIÓN CIVIL Y SERVICIOS MEDICOS"/>
        <s v="SEGUIMIENTO A LA POLÍTICA PÚBLICA DE GOBIERNO E IMAGEN INSTITUCIONAL"/>
        <s v="DESPACHO DE LA COORDINACIÓN GENERAL DE PREVENCIÓN Y PROTECCIÓN CIUDADANA"/>
        <s v="SISTEMAS INFORMATICOS MODERNIZADOS RECIBIDOS"/>
        <s v="COMUNICACIÓN ESTRATÉGICA DEL GOBIERNO"/>
        <s v="SERVICIO DE UNIDADES MOVILES ARRENDADAS"/>
        <s v="CONTROL, VIGILANCIA Y SUPERVISIÓN DE LAS ACTIVIDADES,PROGRAMAS Y POLITICAS MUNICIPALES"/>
        <s v="DEFENSORÍA LEGAL"/>
        <s v="CAPACITACIÓN"/>
        <s v="PROGRAMA BECAS A SECUNDARIA"/>
        <s v="MODERNIZACION CATASTRAL"/>
        <s v="DESPACHO DE LA SECRETARÍA GENERAL"/>
        <s v="PROCESOS ESTADISTICOS DEL MUNICIPIO"/>
        <s v="MEJORAMIENTO URBANO"/>
        <s v="ADMINISTRACIÓN CENTRAL DE LA COORDINACIÓN GENERAL DE POTENCIA ECONÓMICA"/>
        <s v="APOYO A LAS AGENCIAS Y DELEGACIONES DEL MUNICIPIO"/>
        <s v="PROYECTO DE PRESUPUESTO"/>
        <s v="ACTIVIDADES DEPORTIVAS Y RECREATIVAS EN EL MUNICIPIO"/>
        <s v="ATENCIÓN PARA PERSONAS CON DISCAPACIDAD INTELECTUAL"/>
        <s v="ATENCION A MUJERES DEL MUNICIPIO"/>
        <s v="SISTEMA INTEGRAL PARA EL DESARROLLO DE LA FAMILIA"/>
        <s v="PROGRAMAS Y ACCIONES CULTURALES, RECREATIVOS Y DEPORTIVAS"/>
        <s v="PROMOCIÓN ECONOMICA Y DE EMPLEO EN EL MUNICIPIO"/>
        <s v="CHAMBA PARA TODOS"/>
        <s v="PROGRAMA ESCOLAR"/>
        <s v="PROGRAMAS CUIDADORAS"/>
        <s v="RENTA TU CASA"/>
        <s v="APOYO ECONÓMICO A PERSONAS FÍSICAS, ASOCIACIONES E INSTITUCIONES SIN FINES DE LUCRO"/>
        <s v="PROGRAMA ABC Y REZAGO EDUCATIVO"/>
        <s v="APOYO A INSTITUCIONES EDUCATIVAS"/>
        <s v="FOEDEN"/>
        <s v="ATENCIÓN DE TRAMITES Y SERVICIOS DEL GOBIERNO MUNICIPAL"/>
        <s v="OBRAS MULTIANUALES"/>
        <s v="PRESUPUESTO PARTICIPATIVO"/>
        <s v="OBRAS DE INFRAESTRUCTURA MUNICIPAL"/>
      </sharedItems>
    </cacheField>
    <cacheField name="Cod. Unidad Ejectura" numFmtId="0">
      <sharedItems count="39">
        <s v="007_25"/>
        <s v="004_25"/>
        <s v="015_25"/>
        <s v="039_25"/>
        <s v="017_25"/>
        <s v="020_25"/>
        <s v="019_25"/>
        <s v="016_25"/>
        <s v="028_25"/>
        <s v="006_25"/>
        <s v="013_25"/>
        <s v="011_25"/>
        <s v="037_25"/>
        <s v="022_25"/>
        <s v="035_25"/>
        <s v="021_25"/>
        <s v="018_25"/>
        <s v="029_25"/>
        <s v="032_25"/>
        <s v="009_25"/>
        <s v="014_25"/>
        <s v="008_25"/>
        <s v="012_25"/>
        <s v="003_25"/>
        <s v="031_25"/>
        <s v="002_25"/>
        <s v="010_25"/>
        <s v="030_25"/>
        <s v="034_25"/>
        <s v="005_25"/>
        <s v="024_25"/>
        <s v="023_25"/>
        <s v="026_25"/>
        <s v="027_25"/>
        <s v="025_25"/>
        <s v="036_25"/>
        <s v="001_25"/>
        <s v="038_25"/>
        <s v="033_25"/>
      </sharedItems>
    </cacheField>
    <cacheField name="Centro costos ANTERIOR" numFmtId="0">
      <sharedItems count="44">
        <s v="DIRECCIÓN GENERAL DE ADMINISTRACIÓN"/>
        <s v="DIRECCIÓN DE PROCESOS ADMINISTRATIVOS Y"/>
        <s v="DIRECCIÓN GENERAL DE PROTECCIÓN CIVIL Y"/>
        <s v="DESPACHO DE LA COORDINACIÓN DE INTELIGEN"/>
        <s v="DIRECCIÓN ADMINISTRATIVA"/>
        <s v="DIRECCIÓN DE RASTROS MUNICIPALES"/>
        <s v="DIRECCIÓN DE ASEO PÚBLICO"/>
        <s v="DIRECCIÓN GENERAL DE SALUD PÚBLICA"/>
        <s v="DIRECCIÓN DE RED DE BASES"/>
        <s v="DIRECCIÓN GENERAL DE INGRESOS"/>
        <s v="COMISARIA DE LA POLICIA PREVENTIVA MUNIC"/>
        <s v="DIRECCIÓN GENERAL DE RELACIONES PÚBLICAS"/>
        <s v="DIRECCIÓN GENERAL DE TURISMO Y PROMOCIÓN"/>
        <s v="UNIDAD DE ACOPIO Y SALUD ANIMAL TLAJOMUL"/>
        <s v="DIRECCIÓN GENERAL DE DESARROLLO RURAL"/>
        <s v="DIRECCIÓN GENERAL DE AGUA POTABLE Y SANE"/>
        <s v="DIRECCIÓN DE ALUMBRADO PÚBLICO"/>
        <s v="DIRECCIÓN GENERAL DE CULTURA"/>
        <s v="DIRECCIÓN DE ECOLOGÍA Y PROTECCIÓN AMBIE"/>
        <s v="DESPACHO DE LA JEFATURA DE GABINETE"/>
        <s v="DESPACHO DE LA COORDINACIÓN GENERAL DE P"/>
        <s v="COORDINACION GENERAL DE COMUNICACIÓN EST"/>
        <s v="DESPACHO DEL ORGANO INTERNO DE CONTROL"/>
        <s v="DESPACHO DE LA SINDICATURA"/>
        <s v="DIRECCIÓN GENERAL DE POLÍTICA SOCIAL"/>
        <s v="DIRECCIÓN GENERAL DE LA SECRETARÍA TÉCNI"/>
        <s v="DIRECCIÓN DE CENSOS Y ESTADISTICAS"/>
        <s v="DIRECCION GENERAL DE DESARROLLO Y CERCAN"/>
        <s v="DESPACHO DE LA COORDINACIÓN DE POTENCIA"/>
        <s v="DIRECCIÓN GENERAL DE FINANZAS"/>
        <s v="CONSEJO MUNICIPAL DEL DEPORTE (COMUDE)"/>
        <s v="CENTRO DE ESTIMULACIÓN PARA PERSONAS CON"/>
        <s v="INSTITUTO MUNICIPAL DE LA MUJER TLAJOMUL"/>
        <s v="SISTEMA INTEGRAL PARA EL DESARROLLO DE L"/>
        <s v="INSTITUTO DE ALTERNATIVAS PARA LOS JÓVEN"/>
        <s v="DIRECCIÓN GENERAL DE PROMOCIÓN ECONÓMICA"/>
        <s v="SECRETARÍA PARTICULAR"/>
        <s v="CONSEJO MUNICIPAL DEL DEPORTE "/>
        <s v="CENTRO DE ESTIMULACIÓN PARA PERSONAS CON DISCAPACIDAD INTELECTUAL (CENDI)"/>
        <s v="INSTITUTO MUNICIPAL DE LA MUJER TLAJOMULQUENSE"/>
        <s v="SISTEMA INTEGRAL PARA EL DESARROLLO DE LA FAMILIA (DIF)"/>
        <s v="INSTITUTO DE ALTERNATIVAS PARA LOS JÓVEN (INDAJO)"/>
        <s v="DIRECCION DE ENLACE DE PASAPORTES"/>
        <s v="DIRECCIÓN GENERAL DE OBRAS PÚBLICAS"/>
      </sharedItems>
    </cacheField>
    <cacheField name="Centro costos" numFmtId="0">
      <sharedItems count="43">
        <s v="DIRECCIÓN DE ADMINISTRACIÓN"/>
        <s v="DIRECCIÓN DE PROCESOS ADMINISTRATIVOS Y"/>
        <s v="DIRECCIÓN DE PROTECCIÓN CIVIL Y BOMBEROS"/>
        <s v="DESPACHO DE LA COORDINACIÓN GENERAL DE INTELIGENCIA E INNOVACION SOCIAL"/>
        <s v="DIRECCIÓN ADMINISTRATIVA"/>
        <s v="DIRECCIÓN DE RASTROS MUNICIPALES"/>
        <s v="DIRECCIÓN DE ASEO PÚBLICO"/>
        <s v="DIRECCIÓN DE SALUD PÚBLICA"/>
        <s v="DIRECCIÓN DE RED DE BASES Y COLMENAS"/>
        <s v="DIRECCIÓN DE INGRESOS"/>
        <s v="COMISARIA DE LA POLICIA PREVENTIVA MUNIC"/>
        <s v="DIRECCIÓN DE RELACIONES PÚBLICAS"/>
        <s v="DIRECCIÓN DE TURISMO Y PROMOCIÓN A LAS TRADICIONES"/>
        <s v="UNIDAD DE ACOPIO Y SALUD ANIMAL TLAJOMUL"/>
        <s v="DIRECCIÓN DE DESARROLLO RURAL"/>
        <s v="DIRECCIÓN DE AGUA POTABLE"/>
        <s v="DIRECCIÓN DE ALUMBRADO PÚBLICO"/>
        <s v="DIRECCIÓN DE CULTURA"/>
        <s v="DIRECCIÓN DE GESTION DEL MEDIO AMBIENTE"/>
        <s v="DESPACHO DE LA JEFATURA DE GABINETE"/>
        <s v="DESPACHO DE LA COORDINACIÓN GENERAL DE P"/>
        <s v="COORDINACION GENERAL DE COMUNICACIÓN ESTRATEGICA"/>
        <s v="DESPACHO DEL ORGANO INTERNO DE CONTROL"/>
        <s v="DESPACHO DE LA SINDICATURA"/>
        <s v="DIRECCIÓN DE POLÍTICA SOCIAL"/>
        <s v="DIRECCIÓN EJECUTIVA DE LA SECRETARIA GENERAL"/>
        <s v="DIRECCIÓN DE CENSOS Y ESTADISTICAS"/>
        <s v="DIRECCION DE DESARROLLO Y CERCANIA SOCIAL"/>
        <s v="DESPACHO DE LA COORDINACIÓN GENERAL DE POTENCIA"/>
        <s v="DIRECCIÓN  FINANZAS"/>
        <s v="CONSEJO MUNICIPAL DEL DEPORTE (COMUDE)"/>
        <s v="CENTRO DE ESTIMULACIÓN PARA PERSONAS CON DISCAPACIDAD INTELECTUAL (CENDI)"/>
        <s v="INSTITUTO MUNICIPAL DE LA MUJER TLAJOMUL"/>
        <s v="SISTEMA INTEGRAL PARA EL DESARROLLO DE L"/>
        <s v="INSTITUTO DE ALTERNATIVAS PARA LOS JÓVEN"/>
        <s v="DIRECCIÓN DE PROMOCIÓN ECONÓMICA"/>
        <s v="SECRETARÍA PARTICULAR"/>
        <s v="CONSEJO MUNICIPAL DEL DEPORTE "/>
        <s v="INSTITUTO MUNICIPAL DE LA MUJER TLAJOMULQUENSE"/>
        <s v="SISTEMA INTEGRAL PARA EL DESARROLLO DE LA FAMILIA (DIF)"/>
        <s v="INSTITUTO DE ALTERNATIVAS PARA LOS JÓVEN (INDAJO)"/>
        <s v="DIRECCION DE ENLACE CON LA SECRETARIA DE RELACIONES EXTERIORES"/>
        <s v="DIRECCIÓN DE OBRAS PÚBLICAS"/>
      </sharedItems>
    </cacheField>
    <cacheField name="Capitulo codigo" numFmtId="0">
      <sharedItems containsSemiMixedTypes="0" containsString="0" containsNumber="1" containsInteger="1" minValue="1000" maxValue="9000" count="7">
        <n v="1000"/>
        <n v="2000"/>
        <n v="3000"/>
        <n v="4000"/>
        <n v="5000"/>
        <n v="6000"/>
        <n v="9000"/>
      </sharedItems>
    </cacheField>
    <cacheField name="Capitulo nombre" numFmtId="0">
      <sharedItems containsBlank="1" count="8">
        <s v="SERVICIOS PERSONALES"/>
        <s v="MATERIALES Y SUMINISTROS"/>
        <s v="SERVICIOS GENERALES"/>
        <s v="TRANSFERENCIAS, ASIGNACIONES, SUBSIDIOS Y OTRAS AYUDAS"/>
        <s v="BIENES MUEBLES, INMUEBLES E INTANGIBLES"/>
        <s v="INVERSION PUBLICA"/>
        <s v="DEUDA PUBLICA"/>
        <m u="1"/>
      </sharedItems>
    </cacheField>
    <cacheField name="Concepto codigo" numFmtId="0">
      <sharedItems containsSemiMixedTypes="0" containsString="0" containsNumber="1" containsInteger="1" minValue="1100" maxValue="9200"/>
    </cacheField>
    <cacheField name="Concepto nombre" numFmtId="0">
      <sharedItems containsBlank="1"/>
    </cacheField>
    <cacheField name="Partida generica codigo" numFmtId="0">
      <sharedItems containsSemiMixedTypes="0" containsString="0" containsNumber="1" containsInteger="1" minValue="134" maxValue="9210"/>
    </cacheField>
    <cacheField name="Partida generica nombre" numFmtId="0">
      <sharedItems containsBlank="1"/>
    </cacheField>
    <cacheField name="Partida" numFmtId="0">
      <sharedItems containsSemiMixedTypes="0" containsString="0" containsNumber="1" containsInteger="1" minValue="1111" maxValue="9211" count="141">
        <n v="1111"/>
        <n v="1131"/>
        <n v="1211"/>
        <n v="1221"/>
        <n v="1231"/>
        <n v="1321"/>
        <n v="1322"/>
        <n v="1331"/>
        <n v="1341"/>
        <n v="1411"/>
        <n v="1421"/>
        <n v="1431"/>
        <n v="1432"/>
        <n v="1441"/>
        <n v="1521"/>
        <n v="1591"/>
        <n v="1711"/>
        <n v="2111"/>
        <n v="2131"/>
        <n v="2141"/>
        <n v="2161"/>
        <n v="2171"/>
        <n v="2181"/>
        <n v="2211"/>
        <n v="2221"/>
        <n v="2231"/>
        <n v="2351"/>
        <n v="2391"/>
        <n v="2411"/>
        <n v="2421"/>
        <n v="2441"/>
        <n v="2451"/>
        <n v="2461"/>
        <n v="2471"/>
        <n v="2481"/>
        <n v="2491"/>
        <n v="2511"/>
        <n v="2521"/>
        <n v="2531"/>
        <n v="2541"/>
        <n v="2551"/>
        <n v="2561"/>
        <n v="2591"/>
        <n v="2611"/>
        <n v="2711"/>
        <n v="2721"/>
        <n v="2731"/>
        <n v="2821"/>
        <n v="2831"/>
        <n v="2911"/>
        <n v="2921"/>
        <n v="2931"/>
        <n v="2941"/>
        <n v="2961"/>
        <n v="2981"/>
        <n v="2991"/>
        <n v="3111"/>
        <n v="3141"/>
        <n v="3161"/>
        <n v="3171"/>
        <n v="3181"/>
        <n v="3221"/>
        <n v="3231"/>
        <n v="3251"/>
        <n v="3261"/>
        <n v="3271"/>
        <n v="3291"/>
        <n v="3311"/>
        <n v="3321"/>
        <n v="3331"/>
        <n v="3341"/>
        <n v="3351"/>
        <n v="3361"/>
        <n v="3371"/>
        <n v="3381"/>
        <n v="3391"/>
        <n v="3411"/>
        <n v="3421"/>
        <n v="3441"/>
        <n v="3451"/>
        <n v="3481"/>
        <n v="3511"/>
        <n v="3521"/>
        <n v="3531"/>
        <n v="3541"/>
        <n v="3551"/>
        <n v="3561"/>
        <n v="3571"/>
        <n v="3581"/>
        <n v="3611"/>
        <n v="3631"/>
        <n v="3651"/>
        <n v="3661"/>
        <n v="3711"/>
        <n v="3721"/>
        <n v="3751"/>
        <n v="3791"/>
        <n v="3821"/>
        <n v="3841"/>
        <n v="3911"/>
        <n v="3921"/>
        <n v="3922"/>
        <n v="3941"/>
        <n v="3942"/>
        <n v="3961"/>
        <n v="3962"/>
        <n v="4211"/>
        <n v="4251"/>
        <n v="4311"/>
        <n v="4351"/>
        <n v="4391"/>
        <n v="4411"/>
        <n v="4421"/>
        <n v="4431"/>
        <n v="4451"/>
        <n v="4481"/>
        <n v="5111"/>
        <n v="5121"/>
        <n v="5151"/>
        <n v="5191"/>
        <n v="5211"/>
        <n v="5231"/>
        <n v="5311"/>
        <n v="5321"/>
        <n v="5611"/>
        <n v="5621"/>
        <n v="5641"/>
        <n v="5651"/>
        <n v="5661"/>
        <n v="5671"/>
        <n v="5691"/>
        <n v="5781"/>
        <n v="5811"/>
        <n v="5911"/>
        <n v="5971"/>
        <n v="6121"/>
        <n v="6131"/>
        <n v="6151"/>
        <n v="6321"/>
        <n v="9111"/>
        <n v="9211"/>
      </sharedItems>
    </cacheField>
    <cacheField name="Descripción" numFmtId="0">
      <sharedItems containsBlank="1" count="142">
        <s v="DIETAS"/>
        <s v="SUELDO BASE AL PERSONAL PERMANENTE"/>
        <s v="HONORARIOS ASIMILABLES A SALARIOS"/>
        <s v="SUELDOS BASE AL PERSONAL EVENTUAL"/>
        <s v="RETRIBUCIONES POR SERVICIOS DE CARÁCTER SOCIAL"/>
        <s v="PRIMAS VACACIONALES"/>
        <s v="GRATIFICACIÓN DE FIN DE AÑO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OTRAS PRESTACIONES SOCIALES Y ECONÓMICAS"/>
        <s v="ESTÍMULOS"/>
        <s v="MATERIALES, ÚTILES Y EQUIPOS MENORES DE OFICINA"/>
        <s v="MATERIAL ESTADÍSTICO Y GEOGRÁFICO"/>
        <s v="MATERIALES, ÚTILES Y EQUIPOS MENORES DE TECNOLOGÍAS DE LA INFORMACIÓN Y COMUNICACIONES"/>
        <s v="MATERIAL DE LIMPIEZA"/>
        <s v="MATERIALES Y ÚTILES DE ENSEÑANZA"/>
        <s v="MATERIALES PARA EL REGISTRO E IDENTIFICACIÓN DE BIENES Y PERSONAS"/>
        <s v="PRODUCTOS ALIMENTICIOS PARA PERSONAS"/>
        <s v="PRODUCTOS ALIMENTICIOS PARA ANIMALES"/>
        <s v="UTENSILIOS PARA EL SERVICIO DE ALIMENTACIÓN"/>
        <s v="PRODUCTOS QUÍMICOS, FARMACÉUTICOS Y DE LABORATORIO ADQUIRIDOS COMO MATERIA PRIMA"/>
        <s v="OTROS PRODUCTOS ADQUIRIDOS COMO MATERIA PRIMA"/>
        <s v="PRODUCTOS MINERALES NO METÁLICOS"/>
        <s v="CEMENTO Y PRODUCTOS DE CONCRETO"/>
        <s v="MADERA Y PRODUCTOS DE MADERA"/>
        <s v="VIDRIO Y PRODUCTOS DE VIDRIO"/>
        <s v="MATERIAL ELÉCTRICO Y ELECTRÓNICO"/>
        <s v="ARTÍCULOS METÁLICOS PARA LA CONSTRUCCIÓN"/>
        <s v="MATERIALES COMPLEMENTARIOS"/>
        <s v="OTROS MATERIALES Y ARTÍCULOS DE CONSTRUCCIÓN Y REPARACIÓN"/>
        <s v="PRODUCTOS QUÍMICOS BÁSICOS"/>
        <s v="FERTILIZANTES, PESTICIDAS Y OTROS AGROQUÍMICOS"/>
        <s v="MEDICINAS Y PRODUCTOS FARMACÉUTICOS"/>
        <s v="MATERIALES, ACCESORIOS Y SUMINISTROS MÉDICOS"/>
        <s v="MATERIALES, ACCESORIOS Y SUMINISTROS DE LABORATORIO"/>
        <s v="FIBRAS SINTÉTICAS, HULES PLÁSTICOS Y DERIVADOS"/>
        <s v="OTROS PRODUCTOS QUÍMICOS"/>
        <s v="COMBUSTIBLES, LUBRICANTES Y ADITIVOS"/>
        <s v="VESTUARIO Y UNIFORMES"/>
        <s v="PRENDAS DE SEGURIDAD Y PROTECCIÓN PERSONAL"/>
        <s v="ARTÍCULOS DEPORTIVOS"/>
        <s v="MATRIALES Y SUMINISTROS PARA SEGURIDAD"/>
        <s v="PRENDAS DE PROTECCIÓN PARA SEGURIDAD PÚBLICA Y NACIONAL"/>
        <s v="HERRAMIENTAS MENORES"/>
        <s v="REFACCIONES Y ACCESORIOS MENORES DE EDIFICIOS"/>
        <s v="REFACCIONES Y ACCESORIOS MENORES DE MOBILIARIO Y EQUIPO DE ADMINISTRACIÓN EDUCACIONAL Y RECREATIVO"/>
        <s v="REFACCIONES Y ACCESORIOS MENORES DE EQUIPO DE CÓMPUTO Y TECNOLOGÍAS DE LA INFORMACIÓN"/>
        <s v="REFACCIONES Y ACCESORIOS MENORES DE EQUIPO DE TRANSPORTE"/>
        <s v="REFACCIONES Y ACCESORIOS MENORES DE MAQUINARIA Y OTROS EQUIPOS"/>
        <s v="HERRAMIENTAS, REFACCIONES Y ACCESORIOS MENORES"/>
        <s v="ENERGÍA ELÉCTRICA"/>
        <s v="TELEFONÍA TRADICIONAL"/>
        <s v="SERVICIOS DE TELECOMUNICACIONES Y SATÉLITES"/>
        <s v="SERVICIOS DE ACCESO DE INTERNET, REDES Y PROCESAMIENTO DE INFORMACIÓN"/>
        <s v="SERVICIOS POSTALES Y TELEGRÁFICOS"/>
        <s v="ARRENDAMIENTO DE EDIFICIOS"/>
        <s v="ARRENDAMIENTO DE MOBILIARIO Y EQUIPO DE ADMINISTRACIÓN, EDUCACIONAL Y RECREATIVO"/>
        <s v="ARRENDAMIENTO DE EQUIPO DE TRANSPORTE"/>
        <s v="ARRENDAMIENTO DE MAQUINARIA, OTROS EQUIPOS Y HERRAMIENTAS"/>
        <s v="ARRENDAMIENTO DE ACTIVOS INTANGIBLES"/>
        <s v="OTROS ARRENDAMIENTOS"/>
        <s v="SERVICIOS LEGALES, DE CONTABILIDAD, AUDITORÍA Y RELACIONADOS"/>
        <s v="SERVICIOS DE DISEÑO, ARQUITECTURA, INGENIERÍA Y ACTIVIDADES RELACIONADAS"/>
        <s v="SERVICIOS DE CONSULTORÍA ADMINISTRATIVA, PROCESOS, TÉCNICA Y EN TECNOLOGÍAS DE LA INFORMACIÓN"/>
        <s v="SERVICIOS DE CAPACITACIÓN"/>
        <s v="SERVICIOS DE INVESTIGACION CIENTIFICA Y DESARROLLO"/>
        <s v="SERVICIOS DE APOYO ADMINISTRATIVO, FOTOCOPIADO E IMPRESIÓN"/>
        <s v="SERVICIOS DE PROTECCIÓN Y SEGURIDAD"/>
        <s v="SERVICIOS DE VIGILANCIA"/>
        <s v="SERVICIOS PROFESIONALES, CIENTÍFICOS Y TÉCNICOS INTEGRALES"/>
        <s v="SERVICIOS FINANCIEROS Y BANCARIOS"/>
        <s v="SERVICIOS DE COBRANZA, INVESTIGACIÓN CREDITICIA Y SIMILAR"/>
        <s v="SEGUROS DE RESPONSABILIDAD PATRIMONIAL Y FIANZAS"/>
        <s v="SEGURO DE BIENES PATRIMONIALES"/>
        <s v="COMISIONES POR VENTAS"/>
        <s v="CONSERVACIÓN Y MANTENIMIENTO MENOR DE INMUEBLES"/>
        <s v="INSTALACIÓN, REPARACIÓN Y MANTENIMIENTO DE MOBILIARIO Y EQUIPO DE ADMINISTRACIÓN, EDUCACIONAL Y RECREATIVO"/>
        <s v="INSTALACIÓN, REPARACIÓN Y MANTENIMIENTO DE EQUIPO DE CÓMPUTO Y TECNOLOGÍA DE LA INFORMACIÓN"/>
        <s v="INSTALACIÓN, REPARACIÓN Y MANTENIMIENTO DE EQUIPO E INSTRUMENTAL MÉDICO Y DE LABORATORIO"/>
        <s v="REPARACIÓN Y MANTENIMIENTO DE EQUIPO DE TRANSPORTE"/>
        <s v="REPARACIÓN Y MANTENIMIENTO DE EQUIPO DE DEFENSA Y SEGURIDAD"/>
        <s v="INSTALACIÓN, REPARACIÓN Y MANTENIMIENTO DE MAQUINARIA, OTROS EQUIPOS Y HERRAMIENTA"/>
        <s v="SERVICIOS DE LIMPIEZA Y MANEJO DE DESECHOS"/>
        <s v="DIFUSIÓN POR RADIO, TELEVISIÓN Y OTROS MEDIOS DE MENSAJES SOBRE PROGRAMAS Y ACTIVIDADES GUBERNAMENTALES"/>
        <s v="SERVICIOS DE CREATIVIDAD, PREPRODUCCIÓN Y PRODUCCIÓN DE PUBLICIDAD, EXCEPTO INTERNET"/>
        <s v="SERVICIOS DE LA INDUSTRIA FÍLMICA, DEL SONIDO Y DEL VIDEO"/>
        <s v="SERVICIO DE CREACIÓN Y DIFUSIÓN DE CONTENIDO EXCLUSIVAMENTE A  TRAVÉS DE INTERNET"/>
        <s v="PASAJES AÉREOS"/>
        <s v="PASAJES TERRESTRES"/>
        <s v="VIÁTICOS EN EL PAÍS"/>
        <s v="OTROS SERVICIOS DE TRASLADO Y HOSPEDAJE"/>
        <s v="GASTOS DE ORDEN  SOCIAL Y CULTURAL"/>
        <s v="EXPOSICIONES"/>
        <s v="SERVICIOS FUNERARIOS Y DE CEMENTERIOS"/>
        <s v="Reintegro de Remanentes de Recursos Federales y Estatales"/>
        <s v="IMPUESTOS Y DERECHOS"/>
        <s v="SENTENCIAS Y RESOLUCIONES POR AUTORIDAD COMPETENTE"/>
        <s v="DIVERSAS DEVOLUCIONES"/>
        <s v="OTROS GASTOS POR RESPONSABILIDADES"/>
        <s v="DIVERSOS GASTOS POR INCIDENTE VIAL"/>
        <s v="TRANSFERENCIAS OTORGADAS A ENTIDADES PARAESTATALES NO EMPRESARIALES Y NO FINANCIERAS"/>
        <s v="TRANSFERENCIAS A FIDEICOMISOS DE ENTIDADES FEDERATIVAS Y MUNICIPIOS"/>
        <s v="SUBSIDIOS A LA PRODUCCIÓN"/>
        <s v="SUBSIDIOS PARA CUBRIR DIFERENCIALES DE TASAS DE PRECIOS"/>
        <s v="OTROS SUBSIDIOS"/>
        <s v="AYUDAS SOCIALES A PERSONAS"/>
        <s v="BECAS Y OTRAS AYUDAS PARA PROGRAMAS DE CAPACITACIÓN"/>
        <s v="AYUDAS SOCIALES A INSTITUCIONES DE ENSEÑANZA"/>
        <s v="AYUDAS SOCIALES A INSTITUCIONES SIN FINES DE LUCRO"/>
        <s v="AYUDAS POR DESASTRES NATURALES Y OTROS SINIESTROS"/>
        <s v="MUEBLES DE OFICINA Y ESTANTERÍA"/>
        <s v="MUEBLES, EXCEPTO DE OFICINA Y ESTANTERÍA"/>
        <s v="EQUIPO DE CÓMPUTO DE TECNOLOGÍAS DE LA INFORMACIÓN"/>
        <s v="OTROS MOBILIARIOS Y EQUIPOS DE ADMINISTRACIÓN"/>
        <s v="EQUIPOS Y APARATOS AUDIOVISUALES"/>
        <s v="CÁMARAS FOTOGRÁFICAS Y DE VIDEO"/>
        <s v="EQUIPO MÉDICO Y DE LABORATORIO"/>
        <s v="INSTRUMENTAL MÉDICO Y DE LABORATORIO"/>
        <s v="MAQUINARIA Y EQUIPO AGROPECUARIO"/>
        <s v="MAQUINARIA Y EQUIPO INDUSTRIAL"/>
        <s v="SISTEMAS DE AIRE ACONDICIONADO, CALEFACCIÓN Y DE REFRIGERACIÓN INDUSTRIAL Y COMERCIAL"/>
        <s v="EQUIPO DE COMUNICACIÓN Y TELECOMUNICACIÓN"/>
        <s v="EQUIPO DE GENERACIÓN ELÉCTRICA, APARATOS Y ACCESORIOS ELÉCTRICOS"/>
        <s v="HERRAMIENTAS Y MÁQUINAS-HERRAMIENTA"/>
        <s v="OTROS EQUIPOS"/>
        <s v="ÁRBOLES Y PLANTAS"/>
        <s v="TERRENOS"/>
        <s v="SOFTWARE"/>
        <s v="LICENCIAS INFORMÁTICAS E INTELECTUALES"/>
        <s v="EDIFICACIÓN NO  HABITACIONAL"/>
        <s v="CONSTRUCCIÓN DE OBRAS PARA EL ABASTECIMIENTO DE AGUA, PETRÓLEO, GAS, ELECTRICIDAD Y TELECOMUNICACIONES"/>
        <s v="CONSTRUCCIÓN DE VÍAS DE COMUNICACIÓN"/>
        <s v="EJECUCIÓN DE PROYECTOS PRODUCTIVOS NO INCLUIDOS EN CONCEPTOS ANTERIORES DE ESTE CAPÍTULO"/>
        <s v="AMORTIZACIÓN DE LA DEUDA INTERNA CON INSTITUCIONES DE CRÉDITO"/>
        <s v="INTERESES DE LA DEUDA INTERNA CON INSTITUCIONES  DE CRÉDITO"/>
        <m u="1"/>
      </sharedItems>
    </cacheField>
    <cacheField name="Codigo Destino" numFmtId="0">
      <sharedItems containsSemiMixedTypes="0" containsString="0" containsNumber="1" containsInteger="1" minValue="0" maxValue="45"/>
    </cacheField>
    <cacheField name="Concepto Destino" numFmtId="0">
      <sharedItems/>
    </cacheField>
    <cacheField name="Importe Ajustado" numFmtId="4">
      <sharedItems containsSemiMixedTypes="0" containsString="0" containsNumber="1" minValue="0" maxValue="669497019"/>
    </cacheField>
    <cacheField name="Presupuestado" numFmtId="4">
      <sharedItems containsSemiMixedTypes="0" containsString="0" containsNumber="1" minValue="0" maxValue="669497019"/>
    </cacheField>
    <cacheField name="Pre-Comprometido" numFmtId="4">
      <sharedItems containsSemiMixedTypes="0" containsString="0" containsNumber="1" minValue="0" maxValue="84270086.670000002"/>
    </cacheField>
    <cacheField name="Comprometido" numFmtId="4">
      <sharedItems containsSemiMixedTypes="0" containsString="0" containsNumber="1" minValue="0" maxValue="84270086.670000002"/>
    </cacheField>
    <cacheField name="Devengado" numFmtId="4">
      <sharedItems containsSemiMixedTypes="0" containsString="0" containsNumber="1" minValue="0" maxValue="24698588.82"/>
    </cacheField>
    <cacheField name="Ejercido" numFmtId="4">
      <sharedItems containsSemiMixedTypes="0" containsString="0" containsNumber="1" minValue="0" maxValue="24690639.91"/>
    </cacheField>
    <cacheField name="Pagado" numFmtId="4">
      <sharedItems containsSemiMixedTypes="0" containsString="0" containsNumber="1" minValue="0" maxValue="24690639.91"/>
    </cacheField>
    <cacheField name="Disponible" numFmtId="4">
      <sharedItems containsSemiMixedTypes="0" containsString="0" containsNumber="1" minValue="-10392681.76" maxValue="644798430.17999995"/>
    </cacheField>
    <cacheField name="Ampliación" numFmtId="0">
      <sharedItems containsString="0" containsBlank="1" containsNumber="1" containsInteger="1" minValue="0" maxValue="0"/>
    </cacheField>
    <cacheField name="Ampliación por transferencia" numFmtId="0">
      <sharedItems containsString="0" containsBlank="1" containsNumber="1" minValue="0" maxValue="6000000"/>
    </cacheField>
    <cacheField name="Disminución" numFmtId="4">
      <sharedItems containsString="0" containsBlank="1" containsNumber="1" minValue="0" maxValue="95000000"/>
    </cacheField>
    <cacheField name="Disminución por transferencia" numFmtId="4">
      <sharedItems containsString="0" containsBlank="1" containsNumber="1" minValue="0" maxValue="95000000"/>
    </cacheField>
    <cacheField name="Ajuste por" numFmtId="0">
      <sharedItems containsString="0" containsBlank="1" containsNumber="1" minValue="-6000000" maxValue="6000000"/>
    </cacheField>
    <cacheField name="Modificación" numFmtId="43">
      <sharedItems containsString="0" containsBlank="1" containsNumber="1" minValue="-95000000" maxValue="95000000"/>
    </cacheField>
    <cacheField name="Ampliación2" numFmtId="43">
      <sharedItems containsString="0" containsBlank="1" containsNumber="1" minValue="0" maxValue="22000000"/>
    </cacheField>
    <cacheField name="Ampliación o Reducción" numFmtId="43">
      <sharedItems containsSemiMixedTypes="0" containsString="0" containsNumber="1" minValue="-95000000" maxValue="95000000"/>
    </cacheField>
    <cacheField name="1ra Modificación" numFmtId="4">
      <sharedItems containsSemiMixedTypes="0" containsString="0" containsNumber="1" minValue="0" maxValue="667639065.88999999"/>
    </cacheField>
    <cacheField name="Nuevo Disponible" numFmtId="4">
      <sharedItems containsString="0" containsBlank="1" containsNumber="1" minValue="-6755679.2599999998" maxValue="642940477.06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8"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100"/>
    <s v="REMUNERACIONES AL PERSONAL DE CARACTER PERMANENTE"/>
    <n v="1110"/>
    <s v="SERVICIOS PERSONALES"/>
    <x v="0"/>
    <x v="0"/>
    <n v="1"/>
    <s v="PLANTILLA"/>
    <n v="14346945"/>
    <n v="14346945"/>
    <n v="544642.19999999995"/>
    <n v="544642.19999999995"/>
    <n v="544642.19999999995"/>
    <n v="544642.19999999995"/>
    <n v="544642.19999999995"/>
    <n v="13802302.800000001"/>
    <n v="0"/>
    <n v="0"/>
    <n v="0"/>
    <n v="0"/>
    <n v="0"/>
    <n v="16.5"/>
    <m/>
    <n v="16.5"/>
    <n v="14346961.5"/>
    <n v="13802319.300000001"/>
  </r>
  <r>
    <s v="1.6-01-25"/>
    <x v="1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100"/>
    <s v="REMUNERACIONES AL PERSONAL DE CARACTER PERMANENTE"/>
    <n v="1130"/>
    <s v="SERVICIOS PERSONALES"/>
    <x v="1"/>
    <x v="1"/>
    <n v="3"/>
    <s v="COMISARIA"/>
    <n v="213089057"/>
    <n v="213089057"/>
    <n v="7380714.2800000003"/>
    <n v="7380714.2800000003"/>
    <n v="7380714.2800000003"/>
    <n v="7380714.2800000003"/>
    <n v="7380714.2800000003"/>
    <n v="205708342.72"/>
    <n v="0"/>
    <n v="0"/>
    <n v="0"/>
    <n v="0"/>
    <n v="0"/>
    <m/>
    <m/>
    <n v="0"/>
    <n v="213089057"/>
    <n v="205708342.72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100"/>
    <s v="REMUNERACIONES AL PERSONAL DE CARACTER PERMANENTE"/>
    <n v="1130"/>
    <s v="SERVICIOS PERSONALES"/>
    <x v="1"/>
    <x v="1"/>
    <n v="1"/>
    <s v="PLANTILLA"/>
    <n v="669497019"/>
    <n v="669497019"/>
    <n v="24698588.82"/>
    <n v="24698588.82"/>
    <n v="24698588.82"/>
    <n v="24690639.91"/>
    <n v="24690639.91"/>
    <n v="644798430.17999995"/>
    <n v="0"/>
    <n v="0"/>
    <n v="0"/>
    <n v="0"/>
    <n v="0"/>
    <n v="-1857953.11"/>
    <m/>
    <n v="-1857953.11"/>
    <n v="667639065.88999999"/>
    <n v="642940477.06999993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200"/>
    <s v="REMUNERACIONES AL PERSONAL DE CARACTER TRANSITORIO"/>
    <n v="1210"/>
    <s v="SERVICIOS PERSONALES"/>
    <x v="2"/>
    <x v="2"/>
    <n v="2"/>
    <s v="EVENTUAL"/>
    <n v="6052682"/>
    <n v="6052682"/>
    <n v="117096"/>
    <n v="117096"/>
    <n v="117096"/>
    <n v="117096"/>
    <n v="117096"/>
    <n v="5935586"/>
    <n v="0"/>
    <n v="0"/>
    <n v="0"/>
    <n v="0"/>
    <n v="0"/>
    <m/>
    <m/>
    <n v="0"/>
    <n v="6052682"/>
    <n v="5935586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200"/>
    <s v="REMUNERACIONES AL PERSONAL DE CARACTER TRANSITORIO"/>
    <n v="1220"/>
    <s v="SERVICIOS PERSONALES"/>
    <x v="3"/>
    <x v="3"/>
    <n v="2"/>
    <s v="EVENTUAL"/>
    <n v="40995154"/>
    <n v="40995131.840000004"/>
    <n v="3458549.54"/>
    <n v="3458549.54"/>
    <n v="3458549.54"/>
    <n v="3458549.54"/>
    <n v="3458549.54"/>
    <n v="37536604.460000001"/>
    <n v="0"/>
    <n v="22.16"/>
    <n v="0"/>
    <n v="0"/>
    <n v="22.16"/>
    <n v="-1180988.07"/>
    <m/>
    <n v="-1180988.07"/>
    <n v="39814165.93"/>
    <n v="36355616.390000001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200"/>
    <s v="REMUNERACIONES AL PERSONAL DE CARACTER TRANSITORIO"/>
    <n v="1220"/>
    <s v="SERVICIOS PERSONALES"/>
    <x v="3"/>
    <x v="3"/>
    <n v="2"/>
    <s v="EVENTUAL"/>
    <n v="710857"/>
    <n v="710868.08"/>
    <n v="0"/>
    <n v="0"/>
    <n v="0"/>
    <n v="0"/>
    <n v="0"/>
    <n v="710857"/>
    <n v="0"/>
    <n v="0"/>
    <n v="0"/>
    <n v="11.08"/>
    <n v="-11.08"/>
    <n v="-710857"/>
    <m/>
    <n v="-710857"/>
    <n v="0"/>
    <n v="0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200"/>
    <s v="REMUNERACIONES AL PERSONAL DE CARACTER TRANSITORIO"/>
    <n v="1220"/>
    <s v="SERVICIOS PERSONALES"/>
    <x v="3"/>
    <x v="3"/>
    <n v="2"/>
    <s v="EVENTUAL"/>
    <n v="1237429"/>
    <n v="1237440.08"/>
    <n v="0"/>
    <n v="0"/>
    <n v="0"/>
    <n v="0"/>
    <n v="0"/>
    <n v="1237429"/>
    <n v="0"/>
    <n v="0"/>
    <n v="0"/>
    <n v="11.08"/>
    <n v="-11.08"/>
    <n v="-1237429"/>
    <m/>
    <n v="-1237429"/>
    <n v="0"/>
    <n v="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200"/>
    <s v="REMUNERACIONES AL PERSONAL DE CARACTER TRANSITORIO"/>
    <n v="1230"/>
    <s v="SERVICIOS PERSONALES"/>
    <x v="4"/>
    <x v="4"/>
    <n v="2"/>
    <s v="EVENTUAL"/>
    <n v="26400"/>
    <n v="26400"/>
    <n v="0"/>
    <n v="0"/>
    <n v="0"/>
    <n v="0"/>
    <n v="0"/>
    <n v="26400"/>
    <n v="0"/>
    <n v="0"/>
    <n v="0"/>
    <n v="0"/>
    <n v="0"/>
    <m/>
    <m/>
    <n v="0"/>
    <n v="26400"/>
    <n v="26400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21"/>
    <s v="SERVICIOS PERSONALES"/>
    <x v="5"/>
    <x v="5"/>
    <n v="2"/>
    <s v="EVENTUAL"/>
    <n v="596437"/>
    <n v="596425.6"/>
    <n v="0"/>
    <n v="0"/>
    <n v="0"/>
    <n v="0"/>
    <n v="0"/>
    <n v="596437"/>
    <n v="0"/>
    <n v="11.4"/>
    <n v="0"/>
    <n v="0"/>
    <n v="11.4"/>
    <n v="-0.33"/>
    <m/>
    <n v="-0.33"/>
    <n v="596436.67000000004"/>
    <n v="596436.67000000004"/>
  </r>
  <r>
    <s v="1.6-01-25"/>
    <x v="1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300"/>
    <s v="REMUNERACIONES ADICIONALES Y ESPECIALES"/>
    <n v="1321"/>
    <s v="SERVICIOS PERSONALES"/>
    <x v="5"/>
    <x v="5"/>
    <n v="3"/>
    <s v="COMISARIA"/>
    <n v="2959570"/>
    <n v="2959570"/>
    <n v="0"/>
    <n v="0"/>
    <n v="0"/>
    <n v="0"/>
    <n v="0"/>
    <n v="2959570"/>
    <n v="0"/>
    <n v="0"/>
    <n v="0"/>
    <n v="0"/>
    <n v="0"/>
    <m/>
    <m/>
    <n v="0"/>
    <n v="2959570"/>
    <n v="2959570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21"/>
    <s v="SERVICIOS PERSONALES"/>
    <x v="5"/>
    <x v="5"/>
    <n v="1"/>
    <s v="PLANTILLA"/>
    <n v="9497833"/>
    <n v="9497844.4000000004"/>
    <n v="26817.96"/>
    <n v="26817.96"/>
    <n v="26817.96"/>
    <n v="0"/>
    <n v="0"/>
    <n v="9471015.0399999991"/>
    <n v="0"/>
    <n v="0"/>
    <n v="0"/>
    <n v="11.4"/>
    <n v="-11.4"/>
    <n v="-25804.6"/>
    <m/>
    <n v="-25804.6"/>
    <n v="9472028.4000000004"/>
    <n v="9445210.4399999995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22"/>
    <s v="SERVICIOS PERSONALES"/>
    <x v="6"/>
    <x v="6"/>
    <n v="2"/>
    <s v="EVENTUAL"/>
    <n v="245182"/>
    <n v="245185.92000000001"/>
    <n v="0"/>
    <n v="0"/>
    <n v="0"/>
    <n v="0"/>
    <n v="0"/>
    <n v="245182"/>
    <n v="0"/>
    <n v="0"/>
    <n v="0"/>
    <n v="3.92"/>
    <n v="-3.92"/>
    <n v="1180988.3999999999"/>
    <m/>
    <n v="1180988.3999999999"/>
    <n v="1426170.4"/>
    <n v="1426170.4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22"/>
    <s v="SERVICIOS PERSONALES"/>
    <x v="6"/>
    <x v="6"/>
    <n v="2"/>
    <s v="EVENTUAL"/>
    <n v="5719185"/>
    <n v="5719181.0800000001"/>
    <n v="0"/>
    <n v="0"/>
    <n v="0"/>
    <n v="0"/>
    <n v="0"/>
    <n v="5719185"/>
    <n v="0"/>
    <n v="3.92"/>
    <n v="0"/>
    <n v="0"/>
    <n v="3.92"/>
    <n v="-1180988.73"/>
    <m/>
    <n v="-1180988.73"/>
    <n v="4538196.2699999996"/>
    <n v="4538196.2699999996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22"/>
    <s v="SERVICIOS PERSONALES"/>
    <x v="6"/>
    <x v="6"/>
    <n v="1"/>
    <s v="PLANTILLA"/>
    <n v="94978329"/>
    <n v="94978329"/>
    <n v="393037.66"/>
    <n v="393037.66"/>
    <n v="393037.66"/>
    <n v="16847.310000000001"/>
    <n v="16847.310000000001"/>
    <n v="94585291.340000004"/>
    <n v="0"/>
    <n v="0"/>
    <n v="0"/>
    <n v="0"/>
    <n v="0"/>
    <n v="-258047.06"/>
    <m/>
    <n v="-258047.06"/>
    <n v="94720281.939999998"/>
    <n v="94327244.280000001"/>
  </r>
  <r>
    <s v="1.5-01-25"/>
    <x v="0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300"/>
    <s v="REMUNERACIONES ADICIONALES Y ESPECIALES"/>
    <n v="1322"/>
    <s v="SERVICIOS PERSONALES"/>
    <x v="6"/>
    <x v="6"/>
    <n v="3"/>
    <s v="COMISARIA"/>
    <n v="29595702"/>
    <n v="29595702"/>
    <n v="0"/>
    <n v="0"/>
    <n v="0"/>
    <n v="0"/>
    <n v="0"/>
    <n v="29595702"/>
    <n v="0"/>
    <n v="0"/>
    <n v="0"/>
    <n v="0"/>
    <n v="0"/>
    <m/>
    <m/>
    <n v="0"/>
    <n v="29595702"/>
    <n v="29595702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30"/>
    <s v="SERVICIOS PERSONALES"/>
    <x v="7"/>
    <x v="7"/>
    <n v="2"/>
    <s v="EVENTUAL"/>
    <n v="730000"/>
    <n v="730000"/>
    <n v="0"/>
    <n v="0"/>
    <n v="0"/>
    <n v="0"/>
    <n v="0"/>
    <n v="730000"/>
    <n v="0"/>
    <n v="0"/>
    <n v="0"/>
    <n v="0"/>
    <n v="0"/>
    <m/>
    <m/>
    <n v="0"/>
    <n v="730000"/>
    <n v="730000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4"/>
    <s v="COMPENSACIONES"/>
    <x v="8"/>
    <x v="8"/>
    <n v="0"/>
    <s v="SIN DESCRIPCIÓN PARA DESTINOS 00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4"/>
    <s v="COMPENSACIONES"/>
    <x v="8"/>
    <x v="8"/>
    <n v="1"/>
    <s v="PLANTILLA"/>
    <n v="0"/>
    <n v="0"/>
    <n v="44968"/>
    <n v="44968"/>
    <n v="44968"/>
    <n v="44968"/>
    <n v="44968"/>
    <n v="-44968"/>
    <n v="0"/>
    <n v="0"/>
    <n v="0"/>
    <n v="0"/>
    <n v="0"/>
    <n v="0"/>
    <m/>
    <n v="0"/>
    <n v="0"/>
    <n v="-44968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4"/>
    <s v="COMPENSACIONES"/>
    <x v="8"/>
    <x v="8"/>
    <n v="2"/>
    <s v="EVENTUAL"/>
    <n v="1500000"/>
    <n v="1500000"/>
    <n v="6370"/>
    <n v="6370"/>
    <n v="6370"/>
    <n v="6370"/>
    <n v="6370"/>
    <n v="1493630"/>
    <n v="0"/>
    <n v="0"/>
    <n v="0"/>
    <n v="0"/>
    <n v="0"/>
    <m/>
    <m/>
    <n v="0"/>
    <n v="1500000"/>
    <n v="149363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300"/>
    <s v="REMUNERACIONES ADICIONALES Y ESPECIALES"/>
    <n v="134"/>
    <s v="COMPENSACIONES"/>
    <x v="8"/>
    <x v="8"/>
    <n v="2"/>
    <s v="EVENTUAL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1.5-01-25"/>
    <x v="0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300"/>
    <s v="REMUNERACIONES ADICIONALES Y ESPECIALES"/>
    <n v="134"/>
    <s v="COMPENSACIONES"/>
    <x v="8"/>
    <x v="8"/>
    <n v="3"/>
    <s v="COMISARIA"/>
    <n v="0"/>
    <n v="0"/>
    <n v="26334"/>
    <n v="26334"/>
    <n v="26334"/>
    <n v="26334"/>
    <n v="26334"/>
    <n v="-26334"/>
    <n v="0"/>
    <n v="0"/>
    <n v="0"/>
    <n v="0"/>
    <n v="0"/>
    <m/>
    <m/>
    <n v="0"/>
    <n v="0"/>
    <n v="-26334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10"/>
    <s v="SERVICIOS PERSONALES"/>
    <x v="9"/>
    <x v="9"/>
    <n v="2"/>
    <s v="EVENTUAL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10"/>
    <s v="SERVICIOS PERSONALES"/>
    <x v="9"/>
    <x v="9"/>
    <n v="1"/>
    <s v="PLANTILLA"/>
    <n v="41030638"/>
    <n v="41030639.359999999"/>
    <n v="3527997.14"/>
    <n v="3527997.14"/>
    <n v="3527997.14"/>
    <n v="0"/>
    <n v="0"/>
    <n v="37502640.859999999"/>
    <n v="0"/>
    <n v="0"/>
    <n v="0"/>
    <n v="1.36"/>
    <n v="-1.36"/>
    <n v="-111475.94"/>
    <m/>
    <n v="-111475.94"/>
    <n v="40919162.060000002"/>
    <n v="37391164.920000002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10"/>
    <s v="SERVICIOS PERSONALES"/>
    <x v="9"/>
    <x v="9"/>
    <n v="2"/>
    <s v="EVENTUAL"/>
    <n v="2576606"/>
    <n v="2576604.64"/>
    <n v="487703.78"/>
    <n v="487703.78"/>
    <n v="487703.78"/>
    <n v="0"/>
    <n v="0"/>
    <n v="2088902.22"/>
    <n v="0"/>
    <n v="1.36"/>
    <n v="0"/>
    <n v="0"/>
    <n v="1.36"/>
    <n v="0.4"/>
    <m/>
    <n v="0.4"/>
    <n v="2576606.4"/>
    <n v="2088902.6199999999"/>
  </r>
  <r>
    <s v="1.5-01-25"/>
    <x v="0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400"/>
    <s v="SEGURIDAD SOCIAL"/>
    <n v="1410"/>
    <s v="SERVICIOS PERSONALES"/>
    <x v="9"/>
    <x v="9"/>
    <n v="3"/>
    <s v="COMISARIA"/>
    <n v="12785343"/>
    <n v="12785343"/>
    <n v="0"/>
    <n v="0"/>
    <n v="0"/>
    <n v="0"/>
    <n v="0"/>
    <n v="12785343"/>
    <n v="0"/>
    <n v="0"/>
    <n v="0"/>
    <n v="0"/>
    <n v="0"/>
    <m/>
    <m/>
    <n v="0"/>
    <n v="12785343"/>
    <n v="12785343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2"/>
    <s v="APORTACIONES A FONDOS DE VIVIENDA"/>
    <x v="10"/>
    <x v="10"/>
    <n v="2"/>
    <s v="EVENTUAL"/>
    <n v="1288303"/>
    <n v="1288304.56"/>
    <n v="103955.39"/>
    <n v="103955.39"/>
    <n v="103955.39"/>
    <n v="103955.39"/>
    <n v="103955.39"/>
    <n v="1184347.6100000001"/>
    <n v="0"/>
    <n v="0"/>
    <n v="0"/>
    <n v="1.56"/>
    <n v="-1.56"/>
    <n v="0.2"/>
    <m/>
    <n v="0.2"/>
    <n v="1288303.2"/>
    <n v="1184347.81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2"/>
    <s v="APORTACIONES A FONDOS DE VIVIENDA"/>
    <x v="10"/>
    <x v="10"/>
    <n v="1"/>
    <s v="PLANTILLA"/>
    <n v="20515319"/>
    <n v="20515317.440000001"/>
    <n v="981196.28"/>
    <n v="981196.28"/>
    <n v="981196.28"/>
    <n v="981196.28"/>
    <n v="981196.28"/>
    <n v="19534122.719999999"/>
    <n v="0"/>
    <n v="1.56"/>
    <n v="0"/>
    <n v="0"/>
    <n v="1.56"/>
    <n v="-53513"/>
    <m/>
    <n v="-53513"/>
    <n v="20461806"/>
    <n v="19480609.719999999"/>
  </r>
  <r>
    <s v="1.5-01-25"/>
    <x v="0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400"/>
    <s v="SEGURIDAD SOCIAL"/>
    <n v="142"/>
    <s v="APORTACIONES A FONDOS DE VIVIENDA"/>
    <x v="10"/>
    <x v="10"/>
    <n v="3"/>
    <s v="COMISARIA"/>
    <n v="6392672"/>
    <n v="6392672"/>
    <n v="0"/>
    <n v="0"/>
    <n v="0"/>
    <n v="0"/>
    <n v="0"/>
    <n v="6392672"/>
    <n v="0"/>
    <n v="0"/>
    <n v="0"/>
    <n v="0"/>
    <n v="0"/>
    <m/>
    <m/>
    <n v="0"/>
    <n v="6392672"/>
    <n v="6392672"/>
  </r>
  <r>
    <s v="1.6-01-25"/>
    <x v="1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31"/>
    <s v="SERVICIOS PERSONALES"/>
    <x v="11"/>
    <x v="11"/>
    <n v="2"/>
    <s v="EVENTUAL"/>
    <n v="858869"/>
    <n v="858864.04"/>
    <n v="0"/>
    <n v="0"/>
    <n v="0"/>
    <n v="0"/>
    <n v="0"/>
    <n v="858869"/>
    <n v="0"/>
    <n v="4.96"/>
    <n v="0"/>
    <n v="0"/>
    <n v="4.96"/>
    <n v="-0.2"/>
    <m/>
    <n v="-0.2"/>
    <n v="858868.8"/>
    <n v="858868.8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31"/>
    <s v="SERVICIOS PERSONALES"/>
    <x v="11"/>
    <x v="11"/>
    <n v="1"/>
    <s v="PLANTILLA"/>
    <n v="13676878"/>
    <n v="13676882.960000001"/>
    <n v="0"/>
    <n v="0"/>
    <n v="0"/>
    <n v="0"/>
    <n v="0"/>
    <n v="13676878"/>
    <n v="0"/>
    <n v="0"/>
    <n v="0"/>
    <n v="4.96"/>
    <n v="-4.96"/>
    <n v="-37008"/>
    <m/>
    <n v="-37008"/>
    <n v="13639870"/>
    <n v="13639870"/>
  </r>
  <r>
    <s v="1.5-01-25"/>
    <x v="0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400"/>
    <s v="SEGURIDAD SOCIAL"/>
    <n v="1431"/>
    <s v="SERVICIOS PERSONALES"/>
    <x v="11"/>
    <x v="11"/>
    <n v="3"/>
    <s v="COMISARIA"/>
    <n v="4261782"/>
    <n v="4261782"/>
    <n v="0"/>
    <n v="0"/>
    <n v="0"/>
    <n v="0"/>
    <n v="0"/>
    <n v="4261782"/>
    <n v="0"/>
    <n v="0"/>
    <n v="0"/>
    <n v="0"/>
    <n v="0"/>
    <m/>
    <m/>
    <n v="0"/>
    <n v="4261782"/>
    <n v="4261782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32"/>
    <s v="SERVICIOS PERSONALES"/>
    <x v="12"/>
    <x v="12"/>
    <n v="2"/>
    <s v="EVENTUAL"/>
    <n v="7515102"/>
    <n v="7515113.5599999996"/>
    <n v="0"/>
    <n v="0"/>
    <n v="0"/>
    <n v="0"/>
    <n v="0"/>
    <n v="7515102"/>
    <n v="0"/>
    <n v="0"/>
    <n v="0"/>
    <n v="11.56"/>
    <n v="-11.56"/>
    <n v="0"/>
    <m/>
    <n v="0"/>
    <n v="7515102"/>
    <n v="7515102"/>
  </r>
  <r>
    <s v="1.1-00-25"/>
    <x v="2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400"/>
    <s v="SEGURIDAD SOCIAL"/>
    <n v="1432"/>
    <s v="SERVICIOS PERSONALES"/>
    <x v="12"/>
    <x v="12"/>
    <n v="3"/>
    <s v="COMISARIA"/>
    <n v="37290585"/>
    <n v="37290585"/>
    <n v="0"/>
    <n v="0"/>
    <n v="0"/>
    <n v="0"/>
    <n v="0"/>
    <n v="37290585"/>
    <n v="0"/>
    <n v="0"/>
    <n v="0"/>
    <n v="0"/>
    <n v="0"/>
    <m/>
    <m/>
    <n v="0"/>
    <n v="37290585"/>
    <n v="37290585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32"/>
    <s v="SERVICIOS PERSONALES"/>
    <x v="12"/>
    <x v="12"/>
    <n v="1"/>
    <s v="PLANTILLA"/>
    <n v="119672693"/>
    <n v="119672681.44"/>
    <n v="5723657.7599999998"/>
    <n v="5723657.7599999998"/>
    <n v="5723657.7599999998"/>
    <n v="5723657.7599999998"/>
    <n v="5723657.7599999998"/>
    <n v="113949035.23999999"/>
    <n v="0"/>
    <n v="11.56"/>
    <n v="0"/>
    <n v="0"/>
    <n v="11.56"/>
    <n v="-323824"/>
    <m/>
    <n v="-323824"/>
    <n v="119348869"/>
    <n v="113625211.23999999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32"/>
    <s v="SERVICIOS PERSONALES"/>
    <x v="12"/>
    <x v="12"/>
    <n v="2"/>
    <s v="EVENTUAL"/>
    <n v="0"/>
    <n v="0"/>
    <n v="606405.9"/>
    <n v="606405.9"/>
    <n v="606405.9"/>
    <n v="606405.9"/>
    <n v="606405.9"/>
    <n v="-606405.9"/>
    <n v="0"/>
    <n v="0"/>
    <n v="0"/>
    <n v="0"/>
    <n v="0"/>
    <n v="0"/>
    <m/>
    <n v="0"/>
    <n v="0"/>
    <n v="-606405.9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400"/>
    <s v="SEGURIDAD SOCIAL"/>
    <n v="1440"/>
    <s v="SERVICIOS PERSONALES"/>
    <x v="13"/>
    <x v="13"/>
    <n v="2"/>
    <s v="EVENTUAL"/>
    <n v="15000000"/>
    <n v="15000000"/>
    <n v="13356175.300000001"/>
    <n v="0"/>
    <n v="0"/>
    <n v="0"/>
    <n v="0"/>
    <n v="15000000"/>
    <n v="0"/>
    <n v="0"/>
    <n v="0"/>
    <n v="0"/>
    <n v="0"/>
    <m/>
    <m/>
    <n v="0"/>
    <n v="15000000"/>
    <n v="1643824.6999999993"/>
  </r>
  <r>
    <s v="1.1-00-25"/>
    <x v="2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400"/>
    <s v="SEGURIDAD SOCIAL"/>
    <n v="1440"/>
    <s v="SERVICIOS PERSONALES"/>
    <x v="13"/>
    <x v="13"/>
    <n v="3"/>
    <s v="COMISARIA"/>
    <n v="9500000"/>
    <n v="9500000"/>
    <n v="8306768.4900000002"/>
    <n v="0"/>
    <n v="0"/>
    <n v="0"/>
    <n v="0"/>
    <n v="9500000"/>
    <n v="0"/>
    <n v="0"/>
    <n v="0"/>
    <n v="0"/>
    <n v="0"/>
    <m/>
    <m/>
    <n v="0"/>
    <n v="9500000"/>
    <n v="1193231.5099999998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500"/>
    <s v="OTRAS PRESTACIONES SOCIALES Y ECONOMICAS"/>
    <n v="1520"/>
    <s v="SERVICIOS PERSONALES"/>
    <x v="14"/>
    <x v="14"/>
    <n v="2"/>
    <s v="EVENTUAL"/>
    <n v="3000000"/>
    <n v="3000000"/>
    <n v="0"/>
    <n v="0"/>
    <n v="0"/>
    <n v="0"/>
    <n v="0"/>
    <n v="3000000"/>
    <n v="0"/>
    <n v="0"/>
    <n v="0"/>
    <n v="0"/>
    <n v="0"/>
    <m/>
    <m/>
    <n v="0"/>
    <n v="3000000"/>
    <n v="30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500"/>
    <s v="OTRAS PRESTACIONES SOCIALES Y ECONOMICAS"/>
    <n v="1590"/>
    <s v="SERVICIOS PERSONALES"/>
    <x v="15"/>
    <x v="15"/>
    <n v="1"/>
    <s v="PLANTILLA"/>
    <n v="7502685"/>
    <n v="7502684.3600000003"/>
    <n v="0"/>
    <n v="0"/>
    <n v="0"/>
    <n v="0"/>
    <n v="0"/>
    <n v="7502685"/>
    <n v="0"/>
    <n v="0.64"/>
    <n v="0"/>
    <n v="0"/>
    <n v="0.64"/>
    <n v="1891845.73"/>
    <m/>
    <n v="1891845.73"/>
    <n v="9394530.7300000004"/>
    <n v="9394530.7300000004"/>
  </r>
  <r>
    <s v="1.1-00-25"/>
    <x v="2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500"/>
    <s v="OTRAS PRESTACIONES SOCIALES Y ECONOMICAS"/>
    <n v="1590"/>
    <s v="SERVICIOS PERSONALES"/>
    <x v="15"/>
    <x v="15"/>
    <n v="3"/>
    <s v="COMISARIA"/>
    <n v="28471763"/>
    <n v="28471763"/>
    <n v="0"/>
    <n v="0"/>
    <n v="0"/>
    <n v="0"/>
    <n v="0"/>
    <n v="28471763"/>
    <n v="0"/>
    <n v="0"/>
    <n v="0"/>
    <n v="0"/>
    <n v="0"/>
    <m/>
    <m/>
    <n v="0"/>
    <n v="28471763"/>
    <n v="28471763"/>
  </r>
  <r>
    <s v="1.5-01-25"/>
    <x v="0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12"/>
    <x v="0"/>
    <x v="0"/>
    <x v="0"/>
    <x v="0"/>
    <x v="0"/>
    <x v="0"/>
    <n v="1500"/>
    <s v="OTRAS PRESTACIONES SOCIALES Y ECONOMICAS"/>
    <n v="1590"/>
    <s v="SERVICIOS PERSONALES"/>
    <x v="15"/>
    <x v="15"/>
    <n v="1"/>
    <s v="PLANTILLA"/>
    <n v="86510824"/>
    <n v="86510824.640000001"/>
    <n v="84270086.670000002"/>
    <n v="84270086.670000002"/>
    <n v="270086.67"/>
    <n v="270000"/>
    <n v="270000"/>
    <n v="2240737.33"/>
    <n v="0"/>
    <n v="0"/>
    <n v="0"/>
    <n v="0.64"/>
    <n v="-0.64"/>
    <n v="3905037.81"/>
    <m/>
    <n v="3905037.81"/>
    <n v="90415861.810000002"/>
    <n v="6145775.1400000006"/>
  </r>
  <r>
    <s v="1.5-01-25"/>
    <x v="0"/>
    <s v="No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500"/>
    <s v="OTRAS PRESTACIONES SOCIALES Y ECONOMICAS"/>
    <n v="1590"/>
    <s v="SERVICIOS PERSONALES"/>
    <x v="15"/>
    <x v="15"/>
    <n v="3"/>
    <s v="COMISARIA"/>
    <n v="0"/>
    <n v="0"/>
    <n v="6755679.2599999998"/>
    <n v="6755679.2599999998"/>
    <n v="6755679.2599999998"/>
    <n v="6755679.2599999998"/>
    <n v="6755679.2599999998"/>
    <n v="-6755679.2599999998"/>
    <n v="0"/>
    <n v="0"/>
    <n v="0"/>
    <n v="0"/>
    <n v="0"/>
    <m/>
    <n v="0"/>
    <n v="0"/>
    <n v="0"/>
    <n v="-6755679.2599999998"/>
  </r>
  <r>
    <s v="2.6-01-24"/>
    <x v="3"/>
    <s v="Si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0"/>
    <x v="0"/>
    <n v="1700"/>
    <m/>
    <n v="1710"/>
    <m/>
    <x v="16"/>
    <x v="16"/>
    <n v="0"/>
    <s v="SIN DESCRIPCIÓN PARA DESTINOS 00"/>
    <n v="0"/>
    <n v="0"/>
    <n v="0"/>
    <n v="0"/>
    <n v="0"/>
    <n v="0"/>
    <n v="0"/>
    <n v="0"/>
    <n v="0"/>
    <n v="0"/>
    <n v="0"/>
    <n v="0"/>
    <n v="0"/>
    <m/>
    <n v="22000000"/>
    <n v="22000000"/>
    <n v="22000000"/>
    <n v="220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100"/>
    <s v="MATERIALES DE ADMINISTRACION, EMISION DE DOCUMENTOS Y ARTICULOS OFICIALES"/>
    <n v="2110"/>
    <s v="MATERIALES Y SUMINISTROS"/>
    <x v="17"/>
    <x v="17"/>
    <n v="0"/>
    <s v="SIN DESCRIPCIÓN PARA DESTINOS 00"/>
    <n v="2330000.06"/>
    <n v="2335000.06"/>
    <n v="0"/>
    <n v="0"/>
    <n v="0"/>
    <n v="0"/>
    <n v="0"/>
    <n v="2330000.06"/>
    <n v="0"/>
    <n v="0"/>
    <n v="0"/>
    <n v="5000"/>
    <n v="-5000"/>
    <m/>
    <m/>
    <n v="0"/>
    <n v="2330000.06"/>
    <n v="2330000.06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100"/>
    <s v="MATERIALES DE ADMINISTRACION, EMISION DE DOCUMENTOS Y ARTICULOS OFICIALES"/>
    <n v="2110"/>
    <s v="MATERIALES Y SUMINISTROS"/>
    <x v="17"/>
    <x v="17"/>
    <n v="0"/>
    <s v="SIN DESCRIPCIÓN PARA DESTINOS 00"/>
    <n v="2500000"/>
    <n v="2500000"/>
    <n v="819971.36"/>
    <n v="0"/>
    <n v="0"/>
    <n v="0"/>
    <n v="0"/>
    <n v="2500000"/>
    <n v="0"/>
    <n v="0"/>
    <n v="0"/>
    <n v="0"/>
    <n v="0"/>
    <m/>
    <m/>
    <n v="0"/>
    <n v="2500000"/>
    <n v="1680028.6400000001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1"/>
    <x v="1"/>
    <n v="2100"/>
    <s v="MATERIALES DE ADMINISTRACION, EMISION DE DOCUMENTOS Y ARTICULOS OFICIALES"/>
    <n v="2130"/>
    <s v="MATERIALES Y SUMINISTROS"/>
    <x v="18"/>
    <x v="18"/>
    <n v="0"/>
    <s v="SIN DESCRIPCIÓN PARA DESTINOS 00"/>
    <n v="2200000"/>
    <n v="2200000"/>
    <n v="0"/>
    <n v="0"/>
    <n v="0"/>
    <n v="0"/>
    <n v="0"/>
    <n v="2200000"/>
    <n v="0"/>
    <n v="0"/>
    <n v="0"/>
    <n v="0"/>
    <n v="0"/>
    <m/>
    <m/>
    <n v="0"/>
    <n v="2200000"/>
    <n v="22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100"/>
    <s v="MATERIALES DE ADMINISTRACION, EMISION DE DOCUMENTOS Y ARTICULOS OFICIALES"/>
    <n v="2140"/>
    <s v="MATERIALES Y SUMINISTROS"/>
    <x v="19"/>
    <x v="19"/>
    <n v="0"/>
    <s v="SIN DESCRIPCIÓN PARA DESTINOS 00"/>
    <n v="10000"/>
    <n v="10000"/>
    <n v="0"/>
    <n v="0"/>
    <n v="0"/>
    <n v="0"/>
    <n v="0"/>
    <n v="10000"/>
    <n v="0"/>
    <n v="0"/>
    <n v="0"/>
    <n v="0"/>
    <n v="0"/>
    <m/>
    <m/>
    <n v="0"/>
    <n v="10000"/>
    <n v="1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1"/>
    <x v="1"/>
    <n v="2100"/>
    <s v="MATERIALES DE ADMINISTRACION, EMISION DE DOCUMENTOS Y ARTICULOS OFICIALES"/>
    <n v="2140"/>
    <s v="MATERIALES Y SUMINISTROS"/>
    <x v="19"/>
    <x v="19"/>
    <n v="0"/>
    <s v="SIN DESCRIPCIÓN PARA DESTINOS 00"/>
    <n v="1950000"/>
    <n v="1950000"/>
    <n v="0"/>
    <n v="0"/>
    <n v="0"/>
    <n v="0"/>
    <n v="0"/>
    <n v="1950000"/>
    <n v="0"/>
    <n v="0"/>
    <n v="0"/>
    <n v="0"/>
    <n v="0"/>
    <m/>
    <m/>
    <n v="0"/>
    <n v="1950000"/>
    <n v="195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100"/>
    <s v="MATERIALES DE ADMINISTRACION, EMISION DE DOCUMENTOS Y ARTICULOS OFICIALES"/>
    <n v="2160"/>
    <s v="MATERIALES Y SUMINISTROS"/>
    <x v="20"/>
    <x v="20"/>
    <n v="0"/>
    <s v="SIN DESCRIPCIÓN PARA DESTINOS 00"/>
    <n v="600000"/>
    <n v="600000"/>
    <n v="0"/>
    <n v="0"/>
    <n v="0"/>
    <n v="0"/>
    <n v="0"/>
    <n v="600000"/>
    <n v="0"/>
    <n v="0"/>
    <n v="0"/>
    <n v="0"/>
    <n v="0"/>
    <m/>
    <m/>
    <n v="0"/>
    <n v="600000"/>
    <n v="60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1"/>
    <x v="1"/>
    <n v="2100"/>
    <s v="MATERIALES DE ADMINISTRACION, EMISION DE DOCUMENTOS Y ARTICULOS OFICIALES"/>
    <n v="2160"/>
    <s v="MATERIALES Y SUMINISTROS"/>
    <x v="20"/>
    <x v="20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8"/>
    <x v="7"/>
    <x v="5"/>
    <x v="5"/>
    <x v="5"/>
    <x v="1"/>
    <x v="1"/>
    <n v="2100"/>
    <s v="MATERIALES DE ADMINISTRACION, EMISION DE DOCUMENTOS Y ARTICULOS OFICIALES"/>
    <n v="2160"/>
    <s v="MATERIALES Y SUMINISTROS"/>
    <x v="20"/>
    <x v="20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2"/>
    <x v="2"/>
    <n v="2.1"/>
    <x v="3"/>
    <s v="2.1.1"/>
    <x v="4"/>
    <s v="E"/>
    <s v="Actividades del sector público, que realiza en for"/>
    <s v="09_25"/>
    <x v="4"/>
    <n v="2"/>
    <x v="2"/>
    <n v="27"/>
    <x v="8"/>
    <x v="6"/>
    <x v="6"/>
    <x v="6"/>
    <x v="1"/>
    <x v="1"/>
    <n v="2100"/>
    <s v="MATERIALES DE ADMINISTRACION, EMISION DE DOCUMENTOS Y ARTICULOS OFICIALES"/>
    <n v="2160"/>
    <s v="MATERIALES Y SUMINISTROS"/>
    <x v="20"/>
    <x v="20"/>
    <n v="0"/>
    <s v="SIN DESCRIPCIÓN PARA DESTINOS 00"/>
    <n v="170000"/>
    <n v="170000"/>
    <n v="0"/>
    <n v="0"/>
    <n v="0"/>
    <n v="0"/>
    <n v="0"/>
    <n v="170000"/>
    <n v="0"/>
    <n v="0"/>
    <n v="0"/>
    <n v="0"/>
    <n v="0"/>
    <m/>
    <m/>
    <n v="0"/>
    <n v="170000"/>
    <n v="17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100"/>
    <s v="MATERIALES DE ADMINISTRACION, EMISION DE DOCUMENTOS Y ARTICULOS OFICIALES"/>
    <n v="2160"/>
    <s v="MATERIALES Y SUMINISTROS"/>
    <x v="20"/>
    <x v="20"/>
    <n v="0"/>
    <s v="SIN DESCRIPCIÓN PARA DESTINOS 00"/>
    <n v="350000"/>
    <n v="350000"/>
    <n v="0"/>
    <n v="0"/>
    <n v="0"/>
    <n v="0"/>
    <n v="0"/>
    <n v="350000"/>
    <n v="0"/>
    <n v="0"/>
    <n v="0"/>
    <n v="0"/>
    <n v="0"/>
    <m/>
    <m/>
    <n v="0"/>
    <n v="350000"/>
    <n v="35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100"/>
    <s v="MATERIALES DE ADMINISTRACION, EMISION DE DOCUMENTOS Y ARTICULOS OFICIALES"/>
    <n v="2170"/>
    <s v="MATERIALES Y SUMINISTROS"/>
    <x v="21"/>
    <x v="21"/>
    <n v="0"/>
    <s v="SIN DESCRIPCIÓN PARA DESTINOS 00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8"/>
    <x v="11"/>
    <x v="9"/>
    <x v="9"/>
    <x v="9"/>
    <x v="1"/>
    <x v="1"/>
    <n v="2100"/>
    <s v="MATERIALES DE ADMINISTRACION, EMISION DE DOCUMENTOS Y ARTICULOS OFICIALES"/>
    <n v="2180"/>
    <s v="MATERIALES Y SUMINISTROS"/>
    <x v="22"/>
    <x v="22"/>
    <n v="0"/>
    <s v="SIN DESCRIPCIÓN PARA DESTINOS 00"/>
    <n v="8000000"/>
    <n v="8000000"/>
    <n v="649600"/>
    <n v="0"/>
    <n v="0"/>
    <n v="0"/>
    <n v="0"/>
    <n v="8000000"/>
    <n v="0"/>
    <n v="0"/>
    <n v="0"/>
    <n v="0"/>
    <n v="0"/>
    <n v="0"/>
    <m/>
    <n v="0"/>
    <n v="8000000"/>
    <n v="73504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1"/>
    <x v="1"/>
    <n v="2100"/>
    <s v="MATERIALES DE ADMINISTRACION, EMISION DE DOCUMENTOS Y ARTICULOS OFICIALES"/>
    <n v="2180"/>
    <s v="MATERIALES Y SUMINISTROS"/>
    <x v="22"/>
    <x v="22"/>
    <n v="0"/>
    <s v="SIN DESCRIPCIÓN PARA DESTINOS 00"/>
    <n v="60000"/>
    <n v="60000"/>
    <n v="0"/>
    <n v="0"/>
    <n v="0"/>
    <n v="0"/>
    <n v="0"/>
    <n v="60000"/>
    <n v="0"/>
    <n v="0"/>
    <n v="0"/>
    <n v="0"/>
    <n v="0"/>
    <m/>
    <m/>
    <n v="0"/>
    <n v="60000"/>
    <n v="6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200"/>
    <s v="ALIMENTOS Y UTENSILIOS"/>
    <n v="2210"/>
    <s v="MATERIALES Y SUMINISTROS"/>
    <x v="23"/>
    <x v="23"/>
    <n v="0"/>
    <s v="SIN DESCRIPCIÓN PARA DESTINOS 00"/>
    <n v="40000"/>
    <n v="40000"/>
    <n v="0"/>
    <n v="0"/>
    <n v="0"/>
    <n v="0"/>
    <n v="0"/>
    <n v="40000"/>
    <n v="0"/>
    <n v="0"/>
    <n v="0"/>
    <n v="0"/>
    <n v="0"/>
    <m/>
    <m/>
    <n v="0"/>
    <n v="40000"/>
    <n v="4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200"/>
    <s v="ALIMENTOS Y UTENSILIOS"/>
    <n v="2210"/>
    <s v="MATERIALES Y SUMINISTROS"/>
    <x v="23"/>
    <x v="23"/>
    <n v="0"/>
    <s v="SIN DESCRIPCIÓN PARA DESTINOS 00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1"/>
    <x v="1"/>
    <n v="2200"/>
    <s v="ALIMENTOS Y UTENSILIOS"/>
    <n v="2210"/>
    <s v="MATERIALES Y SUMINISTROS"/>
    <x v="23"/>
    <x v="23"/>
    <n v="0"/>
    <s v="SIN DESCRIPCIÓN PARA DESTINOS 00"/>
    <n v="175000"/>
    <n v="180000"/>
    <n v="0"/>
    <n v="0"/>
    <n v="0"/>
    <n v="0"/>
    <n v="0"/>
    <n v="175000"/>
    <n v="0"/>
    <n v="0"/>
    <n v="0"/>
    <n v="5000"/>
    <n v="-5000"/>
    <m/>
    <m/>
    <n v="0"/>
    <n v="175000"/>
    <n v="175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1"/>
    <x v="1"/>
    <n v="2200"/>
    <s v="ALIMENTOS Y UTENSILIOS"/>
    <n v="2210"/>
    <s v="MATERIALES Y SUMINISTROS"/>
    <x v="23"/>
    <x v="23"/>
    <n v="0"/>
    <s v="SIN DESCRIPCIÓN PARA DESTINOS 00"/>
    <n v="390000"/>
    <n v="390000"/>
    <n v="0"/>
    <n v="0"/>
    <n v="0"/>
    <n v="0"/>
    <n v="0"/>
    <n v="390000"/>
    <n v="0"/>
    <n v="0"/>
    <n v="0"/>
    <n v="0"/>
    <n v="0"/>
    <m/>
    <m/>
    <n v="0"/>
    <n v="390000"/>
    <n v="390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1"/>
    <x v="1"/>
    <n v="2200"/>
    <s v="ALIMENTOS Y UTENSILIOS"/>
    <n v="2210"/>
    <s v="MATERIALES Y SUMINISTROS"/>
    <x v="23"/>
    <x v="23"/>
    <n v="0"/>
    <s v="SIN DESCRIPCIÓN PARA DESTINOS 00"/>
    <n v="390000"/>
    <n v="390000"/>
    <n v="0"/>
    <n v="0"/>
    <n v="0"/>
    <n v="0"/>
    <n v="0"/>
    <n v="390000"/>
    <n v="0"/>
    <n v="0"/>
    <n v="0"/>
    <n v="0"/>
    <n v="0"/>
    <m/>
    <m/>
    <n v="0"/>
    <n v="390000"/>
    <n v="39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1"/>
    <x v="1"/>
    <n v="2200"/>
    <s v="ALIMENTOS Y UTENSILIOS"/>
    <n v="2210"/>
    <s v="MATERIALES Y SUMINISTROS"/>
    <x v="23"/>
    <x v="23"/>
    <n v="4"/>
    <s v="CAJITITLAN"/>
    <n v="600000"/>
    <n v="600000"/>
    <n v="591600"/>
    <n v="0"/>
    <n v="0"/>
    <n v="0"/>
    <n v="0"/>
    <n v="600000"/>
    <n v="0"/>
    <n v="0"/>
    <n v="0"/>
    <n v="0"/>
    <n v="0"/>
    <m/>
    <m/>
    <n v="0"/>
    <n v="600000"/>
    <n v="84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8"/>
    <x v="7"/>
    <x v="5"/>
    <x v="5"/>
    <x v="5"/>
    <x v="1"/>
    <x v="1"/>
    <n v="2200"/>
    <s v="ALIMENTOS Y UTENSILIOS"/>
    <n v="2220"/>
    <s v="MATERIALES Y SUMINISTROS"/>
    <x v="24"/>
    <x v="24"/>
    <n v="0"/>
    <s v="SIN DESCRIPCIÓN PARA DESTINOS 00"/>
    <n v="70000"/>
    <n v="70000"/>
    <n v="0"/>
    <n v="0"/>
    <n v="0"/>
    <n v="0"/>
    <n v="0"/>
    <n v="70000"/>
    <n v="0"/>
    <n v="0"/>
    <n v="0"/>
    <n v="0"/>
    <n v="0"/>
    <m/>
    <m/>
    <n v="0"/>
    <n v="70000"/>
    <n v="70000"/>
  </r>
  <r>
    <s v="1.1-00-25"/>
    <x v="2"/>
    <s v="No"/>
    <x v="0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1"/>
    <x v="1"/>
    <n v="2200"/>
    <s v="ALIMENTOS Y UTENSILIOS"/>
    <n v="2220"/>
    <s v="MATERIALES Y SUMINISTROS"/>
    <x v="24"/>
    <x v="24"/>
    <n v="0"/>
    <s v="SIN DESCRIPCIÓN PARA DESTINOS 00"/>
    <n v="800000"/>
    <n v="800000"/>
    <n v="0"/>
    <n v="0"/>
    <n v="0"/>
    <n v="0"/>
    <n v="0"/>
    <n v="800000"/>
    <n v="0"/>
    <n v="0"/>
    <n v="0"/>
    <n v="0"/>
    <n v="0"/>
    <m/>
    <m/>
    <n v="0"/>
    <n v="800000"/>
    <n v="8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1"/>
    <x v="1"/>
    <n v="2200"/>
    <s v="ALIMENTOS Y UTENSILIOS"/>
    <n v="2220"/>
    <s v="MATERIALES Y SUMINISTROS"/>
    <x v="24"/>
    <x v="24"/>
    <n v="5"/>
    <s v="ALIMENTO PARA ESCUELA DE CHARRERIA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1"/>
    <x v="1"/>
    <n v="2200"/>
    <s v="ALIMENTOS Y UTENSILIOS"/>
    <n v="2230"/>
    <s v="MATERIALES Y SUMINISTROS"/>
    <x v="25"/>
    <x v="25"/>
    <n v="0"/>
    <s v="SIN DESCRIPCIÓN PARA DESTINOS 00"/>
    <n v="5000"/>
    <n v="0"/>
    <n v="0"/>
    <n v="0"/>
    <n v="0"/>
    <n v="0"/>
    <n v="0"/>
    <n v="5000"/>
    <n v="0"/>
    <n v="5000"/>
    <n v="0"/>
    <n v="0"/>
    <n v="5000"/>
    <m/>
    <m/>
    <n v="0"/>
    <n v="5000"/>
    <n v="5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1"/>
    <x v="1"/>
    <n v="2200"/>
    <s v="ALIMENTOS Y UTENSILIOS"/>
    <n v="2230"/>
    <s v="MATERIALES Y SUMINISTROS"/>
    <x v="25"/>
    <x v="25"/>
    <n v="0"/>
    <s v="SIN DESCRIPCIÓN PARA DESTINOS 00"/>
    <n v="5000"/>
    <n v="5000"/>
    <n v="0"/>
    <n v="0"/>
    <n v="0"/>
    <n v="0"/>
    <n v="0"/>
    <n v="5000"/>
    <n v="0"/>
    <n v="0"/>
    <n v="0"/>
    <n v="0"/>
    <n v="0"/>
    <m/>
    <m/>
    <n v="0"/>
    <n v="5000"/>
    <n v="500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1"/>
    <x v="1"/>
    <n v="2300"/>
    <s v="MATERIAS PRIMAS Y MATERIALES DE PRODUCCION Y COMERCIALIZACION"/>
    <n v="2350"/>
    <s v="MATERIALES Y SUMINISTROS"/>
    <x v="26"/>
    <x v="26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1"/>
    <x v="1"/>
    <n v="2300"/>
    <s v="MATERIAS PRIMAS Y MATERIALES DE PRODUCCION Y COMERCIALIZACION"/>
    <n v="2350"/>
    <s v="MATERIALES Y SUMINISTROS"/>
    <x v="26"/>
    <x v="26"/>
    <n v="0"/>
    <s v="SIN DESCRIPCIÓN PARA DESTINOS 00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1"/>
    <x v="1"/>
    <n v="2300"/>
    <s v="MATERIAS PRIMAS Y MATERIALES DE PRODUCCION Y COMERCIALIZACION"/>
    <n v="2390"/>
    <s v="MATERIALES Y SUMINISTROS"/>
    <x v="27"/>
    <x v="27"/>
    <n v="0"/>
    <s v="SIN DESCRIPCIÓN PARA DESTINOS 00"/>
    <n v="700000"/>
    <n v="700000"/>
    <n v="0"/>
    <n v="0"/>
    <n v="0"/>
    <n v="0"/>
    <n v="0"/>
    <n v="700000"/>
    <n v="0"/>
    <n v="0"/>
    <n v="0"/>
    <n v="0"/>
    <n v="0"/>
    <m/>
    <m/>
    <n v="0"/>
    <n v="700000"/>
    <n v="7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400"/>
    <s v="MATERIALES Y ARTÍCULOS DE CONSTRUCCIÓN Y DE REPARACIÓN."/>
    <n v="2410"/>
    <s v="MATERIALES Y SUMINISTROS"/>
    <x v="28"/>
    <x v="28"/>
    <n v="0"/>
    <s v="SIN DESCRIPCIÓN PARA DESTINOS 00"/>
    <n v="12000"/>
    <n v="12000"/>
    <n v="0"/>
    <n v="0"/>
    <n v="0"/>
    <n v="0"/>
    <n v="0"/>
    <n v="12000"/>
    <n v="0"/>
    <n v="0"/>
    <n v="0"/>
    <n v="0"/>
    <n v="0"/>
    <m/>
    <m/>
    <n v="0"/>
    <n v="12000"/>
    <n v="12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1"/>
    <x v="1"/>
    <n v="2400"/>
    <s v="MATERIALES Y ARTÍCULOS DE CONSTRUCCIÓN Y DE REPARACIÓN."/>
    <n v="2410"/>
    <s v="MATERIALES Y SUMINISTROS"/>
    <x v="28"/>
    <x v="28"/>
    <n v="0"/>
    <s v="SIN DESCRIPCIÓN PARA DESTINOS 00"/>
    <n v="1407200"/>
    <n v="1407200"/>
    <n v="0"/>
    <n v="0"/>
    <n v="0"/>
    <n v="0"/>
    <n v="0"/>
    <n v="1407200"/>
    <n v="0"/>
    <n v="0"/>
    <n v="0"/>
    <n v="0"/>
    <n v="0"/>
    <m/>
    <m/>
    <n v="0"/>
    <n v="1407200"/>
    <n v="14072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400"/>
    <s v="MATERIALES Y ARTÍCULOS DE CONSTRUCCIÓN Y DE REPARACIÓN."/>
    <n v="2410"/>
    <s v="MATERIALES Y SUMINISTROS"/>
    <x v="28"/>
    <x v="28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400"/>
    <s v="MATERIALES Y ARTÍCULOS DE CONSTRUCCIÓN Y DE REPARACIÓN."/>
    <n v="2410"/>
    <s v="MATERIALES Y SUMINISTROS"/>
    <x v="28"/>
    <x v="28"/>
    <n v="0"/>
    <s v="SIN DESCRIPCIÓN PARA DESTINOS 00"/>
    <n v="40000"/>
    <n v="40000"/>
    <n v="0"/>
    <n v="0"/>
    <n v="0"/>
    <n v="0"/>
    <n v="0"/>
    <n v="40000"/>
    <n v="0"/>
    <n v="0"/>
    <n v="0"/>
    <n v="0"/>
    <n v="0"/>
    <m/>
    <m/>
    <n v="0"/>
    <n v="40000"/>
    <n v="4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400"/>
    <s v="MATERIALES Y ARTÍCULOS DE CONSTRUCCIÓN Y DE REPARACIÓN."/>
    <n v="2420"/>
    <s v="MATERIALES Y SUMINISTROS"/>
    <x v="29"/>
    <x v="29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1"/>
    <x v="1"/>
    <n v="2400"/>
    <s v="MATERIALES Y ARTÍCULOS DE CONSTRUCCIÓN Y DE REPARACIÓN."/>
    <n v="2420"/>
    <s v="MATERIALES Y SUMINISTROS"/>
    <x v="29"/>
    <x v="29"/>
    <n v="0"/>
    <s v="SIN DESCRIPCIÓN PARA DESTINOS 00"/>
    <n v="20000000"/>
    <n v="20000000"/>
    <n v="0"/>
    <n v="0"/>
    <n v="0"/>
    <n v="0"/>
    <n v="0"/>
    <n v="20000000"/>
    <n v="0"/>
    <n v="0"/>
    <n v="0"/>
    <n v="0"/>
    <n v="0"/>
    <m/>
    <m/>
    <n v="0"/>
    <n v="20000000"/>
    <n v="200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400"/>
    <s v="MATERIALES Y ARTÍCULOS DE CONSTRUCCIÓN Y DE REPARACIÓN."/>
    <n v="2420"/>
    <s v="MATERIALES Y SUMINISTROS"/>
    <x v="29"/>
    <x v="29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400"/>
    <s v="MATERIALES Y ARTÍCULOS DE CONSTRUCCIÓN Y DE REPARACIÓN."/>
    <n v="2420"/>
    <s v="MATERIALES Y SUMINISTROS"/>
    <x v="29"/>
    <x v="29"/>
    <n v="0"/>
    <s v="SIN DESCRIPCIÓN PARA DESTINOS 00"/>
    <n v="10000"/>
    <n v="10000"/>
    <n v="0"/>
    <n v="0"/>
    <n v="0"/>
    <n v="0"/>
    <n v="0"/>
    <n v="10000"/>
    <n v="0"/>
    <n v="0"/>
    <n v="0"/>
    <n v="0"/>
    <n v="0"/>
    <m/>
    <m/>
    <n v="0"/>
    <n v="10000"/>
    <n v="1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400"/>
    <s v="MATERIALES Y ARTÍCULOS DE CONSTRUCCIÓN Y DE REPARACIÓN."/>
    <n v="2420"/>
    <s v="MATERIALES Y SUMINISTROS"/>
    <x v="29"/>
    <x v="29"/>
    <n v="0"/>
    <s v="SIN DESCRIPCIÓN PARA DESTINOS 00"/>
    <n v="80000"/>
    <n v="80000"/>
    <n v="0"/>
    <n v="0"/>
    <n v="0"/>
    <n v="0"/>
    <n v="0"/>
    <n v="80000"/>
    <n v="0"/>
    <n v="0"/>
    <n v="0"/>
    <n v="0"/>
    <n v="0"/>
    <m/>
    <m/>
    <n v="0"/>
    <n v="80000"/>
    <n v="8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400"/>
    <s v="MATERIALES Y ARTÍCULOS DE CONSTRUCCIÓN Y DE REPARACIÓN."/>
    <n v="2440"/>
    <s v="MATERIALES Y SUMINISTROS"/>
    <x v="30"/>
    <x v="30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400"/>
    <s v="MATERIALES Y ARTÍCULOS DE CONSTRUCCIÓN Y DE REPARACIÓN."/>
    <n v="2440"/>
    <s v="MATERIALES Y SUMINISTROS"/>
    <x v="30"/>
    <x v="30"/>
    <n v="0"/>
    <s v="SIN DESCRIPCIÓN PARA DESTINOS 00"/>
    <n v="23000"/>
    <n v="23000"/>
    <n v="0"/>
    <n v="0"/>
    <n v="0"/>
    <n v="0"/>
    <n v="0"/>
    <n v="23000"/>
    <n v="0"/>
    <n v="0"/>
    <n v="0"/>
    <n v="0"/>
    <n v="0"/>
    <m/>
    <m/>
    <n v="0"/>
    <n v="23000"/>
    <n v="23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400"/>
    <s v="MATERIALES Y ARTÍCULOS DE CONSTRUCCIÓN Y DE REPARACIÓN."/>
    <n v="2450"/>
    <s v="MATERIALES Y SUMINISTROS"/>
    <x v="31"/>
    <x v="31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400"/>
    <s v="MATERIALES Y ARTÍCULOS DE CONSTRUCCIÓN Y DE REPARACIÓN."/>
    <n v="2460"/>
    <s v="MATERIALES Y SUMINISTROS"/>
    <x v="32"/>
    <x v="32"/>
    <n v="0"/>
    <s v="SIN DESCRIPCIÓN PARA DESTINOS 00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400"/>
    <s v="MATERIALES Y ARTÍCULOS DE CONSTRUCCIÓN Y DE REPARACIÓN."/>
    <n v="2460"/>
    <s v="MATERIALES Y SUMINISTROS"/>
    <x v="32"/>
    <x v="32"/>
    <n v="0"/>
    <s v="SIN DESCRIPCIÓN PARA DESTINOS 00"/>
    <n v="800000"/>
    <n v="800000"/>
    <n v="0"/>
    <n v="0"/>
    <n v="0"/>
    <n v="0"/>
    <n v="0"/>
    <n v="800000"/>
    <n v="0"/>
    <n v="0"/>
    <n v="0"/>
    <n v="0"/>
    <n v="0"/>
    <m/>
    <m/>
    <n v="0"/>
    <n v="800000"/>
    <n v="800000"/>
  </r>
  <r>
    <s v="1.1-00-25"/>
    <x v="2"/>
    <s v="No"/>
    <x v="0"/>
    <n v="2"/>
    <x v="2"/>
    <n v="2.2000000000000002"/>
    <x v="8"/>
    <s v="2.2.4"/>
    <x v="11"/>
    <s v="E"/>
    <s v="Actividades del sector público, que realiza en for"/>
    <s v="09_25"/>
    <x v="4"/>
    <n v="2"/>
    <x v="2"/>
    <n v="26"/>
    <x v="18"/>
    <x v="16"/>
    <x v="16"/>
    <x v="16"/>
    <x v="1"/>
    <x v="1"/>
    <n v="2400"/>
    <s v="MATERIALES Y ARTÍCULOS DE CONSTRUCCIÓN Y DE REPARACIÓN."/>
    <n v="2460"/>
    <s v="MATERIALES Y SUMINISTROS"/>
    <x v="32"/>
    <x v="32"/>
    <n v="0"/>
    <s v="SIN DESCRIPCIÓN PARA DESTINOS 00"/>
    <n v="12000000"/>
    <n v="12000000"/>
    <n v="0"/>
    <n v="0"/>
    <n v="0"/>
    <n v="0"/>
    <n v="0"/>
    <n v="12000000"/>
    <n v="0"/>
    <n v="0"/>
    <n v="0"/>
    <n v="0"/>
    <n v="0"/>
    <m/>
    <m/>
    <n v="0"/>
    <n v="12000000"/>
    <n v="12000000"/>
  </r>
  <r>
    <s v="1.1-00-25"/>
    <x v="2"/>
    <s v="No"/>
    <x v="0"/>
    <n v="2"/>
    <x v="2"/>
    <n v="2.2000000000000002"/>
    <x v="8"/>
    <s v="2.2.4"/>
    <x v="11"/>
    <s v="E"/>
    <s v="Actividades del sector público, que realiza en for"/>
    <s v="09_25"/>
    <x v="4"/>
    <n v="2"/>
    <x v="2"/>
    <n v="26"/>
    <x v="18"/>
    <x v="16"/>
    <x v="16"/>
    <x v="16"/>
    <x v="1"/>
    <x v="1"/>
    <n v="2400"/>
    <s v="MATERIALES Y ARTÍCULOS DE CONSTRUCCIÓN Y DE REPARACIÓN."/>
    <n v="2460"/>
    <s v="MATERIALES Y SUMINISTROS"/>
    <x v="32"/>
    <x v="32"/>
    <n v="45"/>
    <s v="RENOVACIÓN DE LUMINARIAS LED"/>
    <n v="250000000"/>
    <n v="250000000"/>
    <n v="0"/>
    <n v="0"/>
    <n v="0"/>
    <n v="0"/>
    <n v="0"/>
    <n v="250000000"/>
    <n v="0"/>
    <n v="0"/>
    <n v="0"/>
    <n v="0"/>
    <n v="0"/>
    <m/>
    <m/>
    <n v="0"/>
    <n v="250000000"/>
    <n v="2500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400"/>
    <s v="MATERIALES Y ARTÍCULOS DE CONSTRUCCIÓN Y DE REPARACIÓN."/>
    <n v="2460"/>
    <s v="MATERIALES Y SUMINISTROS"/>
    <x v="32"/>
    <x v="32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1"/>
    <x v="1"/>
    <n v="2400"/>
    <s v="MATERIALES Y ARTÍCULOS DE CONSTRUCCIÓN Y DE REPARACIÓN."/>
    <n v="2460"/>
    <s v="MATERIALES Y SUMINISTROS"/>
    <x v="32"/>
    <x v="32"/>
    <n v="0"/>
    <s v="SIN DESCRIPCIÓN PARA DESTINOS 00"/>
    <n v="600000"/>
    <n v="600000"/>
    <n v="0"/>
    <n v="0"/>
    <n v="0"/>
    <n v="0"/>
    <n v="0"/>
    <n v="600000"/>
    <n v="0"/>
    <n v="0"/>
    <n v="0"/>
    <n v="0"/>
    <n v="0"/>
    <m/>
    <m/>
    <n v="0"/>
    <n v="600000"/>
    <n v="6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400"/>
    <s v="MATERIALES Y ARTÍCULOS DE CONSTRUCCIÓN Y DE REPARACIÓN."/>
    <n v="2470"/>
    <s v="MATERIALES Y SUMINISTROS"/>
    <x v="33"/>
    <x v="33"/>
    <n v="0"/>
    <s v="SIN DESCRIPCIÓN PARA DESTINOS 00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1"/>
    <x v="1"/>
    <n v="2400"/>
    <s v="MATERIALES Y ARTÍCULOS DE CONSTRUCCIÓN Y DE REPARACIÓN."/>
    <n v="2470"/>
    <s v="MATERIALES Y SUMINISTROS"/>
    <x v="33"/>
    <x v="33"/>
    <n v="0"/>
    <s v="SIN DESCRIPCIÓN PARA DESTINOS 00"/>
    <n v="1300000"/>
    <n v="1300000"/>
    <n v="0"/>
    <n v="0"/>
    <n v="0"/>
    <n v="0"/>
    <n v="0"/>
    <n v="1300000"/>
    <n v="0"/>
    <n v="0"/>
    <n v="0"/>
    <n v="0"/>
    <n v="0"/>
    <m/>
    <m/>
    <n v="0"/>
    <n v="1300000"/>
    <n v="13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400"/>
    <s v="MATERIALES Y ARTÍCULOS DE CONSTRUCCIÓN Y DE REPARACIÓN."/>
    <n v="2470"/>
    <s v="MATERIALES Y SUMINISTROS"/>
    <x v="33"/>
    <x v="33"/>
    <n v="0"/>
    <s v="SIN DESCRIPCIÓN PARA DESTINOS 00"/>
    <n v="3000000"/>
    <n v="3000000"/>
    <n v="0"/>
    <n v="0"/>
    <n v="0"/>
    <n v="0"/>
    <n v="0"/>
    <n v="3000000"/>
    <n v="0"/>
    <n v="0"/>
    <n v="0"/>
    <n v="0"/>
    <n v="0"/>
    <m/>
    <m/>
    <n v="0"/>
    <n v="3000000"/>
    <n v="30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400"/>
    <s v="MATERIALES Y ARTÍCULOS DE CONSTRUCCIÓN Y DE REPARACIÓN."/>
    <n v="2470"/>
    <s v="MATERIALES Y SUMINISTROS"/>
    <x v="33"/>
    <x v="33"/>
    <n v="0"/>
    <s v="SIN DESCRIPCIÓN PARA DESTINOS 00"/>
    <n v="20000"/>
    <n v="20000"/>
    <n v="0"/>
    <n v="0"/>
    <n v="0"/>
    <n v="0"/>
    <n v="0"/>
    <n v="20000"/>
    <n v="0"/>
    <n v="0"/>
    <n v="0"/>
    <n v="0"/>
    <n v="0"/>
    <m/>
    <m/>
    <n v="0"/>
    <n v="20000"/>
    <n v="2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400"/>
    <s v="MATERIALES Y ARTÍCULOS DE CONSTRUCCIÓN Y DE REPARACIÓN."/>
    <n v="2480"/>
    <s v="MATERIALES Y SUMINISTROS"/>
    <x v="34"/>
    <x v="34"/>
    <n v="0"/>
    <s v="SIN DESCRIPCIÓN PARA DESTINOS 00"/>
    <n v="10000"/>
    <n v="10000"/>
    <n v="0"/>
    <n v="0"/>
    <n v="0"/>
    <n v="0"/>
    <n v="0"/>
    <n v="10000"/>
    <n v="0"/>
    <n v="0"/>
    <n v="0"/>
    <n v="0"/>
    <n v="0"/>
    <m/>
    <m/>
    <n v="0"/>
    <n v="10000"/>
    <n v="1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400"/>
    <s v="MATERIALES Y ARTÍCULOS DE CONSTRUCCIÓN Y DE REPARACIÓN."/>
    <n v="2490"/>
    <s v="MATERIALES Y SUMINISTROS"/>
    <x v="35"/>
    <x v="35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1"/>
    <x v="1"/>
    <n v="2400"/>
    <s v="MATERIALES Y ARTÍCULOS DE CONSTRUCCIÓN Y DE REPARACIÓN."/>
    <n v="2490"/>
    <s v="MATERIALES Y SUMINISTROS"/>
    <x v="35"/>
    <x v="35"/>
    <n v="0"/>
    <s v="SIN DESCRIPCIÓN PARA DESTINOS 00"/>
    <n v="6500000"/>
    <n v="6500000"/>
    <n v="0"/>
    <n v="0"/>
    <n v="0"/>
    <n v="0"/>
    <n v="0"/>
    <n v="6500000"/>
    <n v="0"/>
    <n v="0"/>
    <n v="0"/>
    <n v="0"/>
    <n v="0"/>
    <m/>
    <m/>
    <n v="0"/>
    <n v="6500000"/>
    <n v="65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400"/>
    <s v="MATERIALES Y ARTÍCULOS DE CONSTRUCCIÓN Y DE REPARACIÓN."/>
    <n v="2490"/>
    <s v="MATERIALES Y SUMINISTROS"/>
    <x v="35"/>
    <x v="35"/>
    <n v="0"/>
    <s v="SIN DESCRIPCIÓN PARA DESTINOS 00"/>
    <n v="9000"/>
    <n v="9000"/>
    <n v="0"/>
    <n v="0"/>
    <n v="0"/>
    <n v="0"/>
    <n v="0"/>
    <n v="9000"/>
    <n v="0"/>
    <n v="0"/>
    <n v="0"/>
    <n v="0"/>
    <n v="0"/>
    <m/>
    <m/>
    <n v="0"/>
    <n v="9000"/>
    <n v="9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400"/>
    <s v="MATERIALES Y ARTÍCULOS DE CONSTRUCCIÓN Y DE REPARACIÓN."/>
    <n v="2490"/>
    <s v="MATERIALES Y SUMINISTROS"/>
    <x v="35"/>
    <x v="35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400"/>
    <s v="MATERIALES Y ARTÍCULOS DE CONSTRUCCIÓN Y DE REPARACIÓN."/>
    <n v="2490"/>
    <s v="MATERIALES Y SUMINISTROS"/>
    <x v="35"/>
    <x v="35"/>
    <n v="0"/>
    <s v="SIN DESCRIPCIÓN PARA DESTINOS 00"/>
    <n v="260000"/>
    <n v="260000"/>
    <n v="0"/>
    <n v="0"/>
    <n v="0"/>
    <n v="0"/>
    <n v="0"/>
    <n v="260000"/>
    <n v="0"/>
    <n v="0"/>
    <n v="0"/>
    <n v="0"/>
    <n v="0"/>
    <m/>
    <m/>
    <n v="0"/>
    <n v="260000"/>
    <n v="26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1"/>
    <x v="1"/>
    <n v="2400"/>
    <s v="MATERIALES Y ARTÍCULOS DE CONSTRUCCIÓN Y DE REPARACIÓN."/>
    <n v="2490"/>
    <s v="MATERIALES Y SUMINISTROS"/>
    <x v="35"/>
    <x v="35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500"/>
    <s v="PRODUCTOS QUIMICOS, FARMACEUTICOS Y DE LABORATORIO"/>
    <n v="2510"/>
    <s v="MATERIALES Y SUMINISTROS"/>
    <x v="36"/>
    <x v="36"/>
    <n v="0"/>
    <s v="SIN DESCRIPCIÓN PARA DESTINOS 00"/>
    <n v="2500000"/>
    <n v="2500000"/>
    <n v="0"/>
    <n v="0"/>
    <n v="0"/>
    <n v="0"/>
    <n v="0"/>
    <n v="2500000"/>
    <n v="0"/>
    <n v="0"/>
    <n v="0"/>
    <n v="0"/>
    <n v="0"/>
    <m/>
    <m/>
    <n v="0"/>
    <n v="2500000"/>
    <n v="25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500"/>
    <s v="PRODUCTOS QUIMICOS, FARMACEUTICOS Y DE LABORATORIO"/>
    <n v="2520"/>
    <s v="MATERIALES Y SUMINISTROS"/>
    <x v="37"/>
    <x v="37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8"/>
    <x v="7"/>
    <x v="5"/>
    <x v="5"/>
    <x v="5"/>
    <x v="1"/>
    <x v="1"/>
    <n v="2500"/>
    <s v="PRODUCTOS QUIMICOS, FARMACEUTICOS Y DE LABORATORIO"/>
    <n v="2520"/>
    <s v="MATERIALES Y SUMINISTROS"/>
    <x v="37"/>
    <x v="37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500"/>
    <s v="PRODUCTOS QUIMICOS, FARMACEUTICOS Y DE LABORATORIO"/>
    <n v="2520"/>
    <s v="MATERIALES Y SUMINISTROS"/>
    <x v="37"/>
    <x v="37"/>
    <n v="0"/>
    <s v="SIN DESCRIPCIÓN PARA DESTINOS 00"/>
    <n v="700000"/>
    <n v="700000"/>
    <n v="0"/>
    <n v="0"/>
    <n v="0"/>
    <n v="0"/>
    <n v="0"/>
    <n v="700000"/>
    <n v="0"/>
    <n v="0"/>
    <n v="0"/>
    <n v="0"/>
    <n v="0"/>
    <m/>
    <m/>
    <n v="0"/>
    <n v="700000"/>
    <n v="7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500"/>
    <s v="PRODUCTOS QUIMICOS, FARMACEUTICOS Y DE LABORATORIO"/>
    <n v="2530"/>
    <s v="MATERIALES Y SUMINISTROS"/>
    <x v="38"/>
    <x v="38"/>
    <n v="0"/>
    <s v="SIN DESCRIPCIÓN PARA DESTINOS 00"/>
    <n v="2000"/>
    <n v="2000"/>
    <n v="0"/>
    <n v="0"/>
    <n v="0"/>
    <n v="0"/>
    <n v="0"/>
    <n v="2000"/>
    <n v="0"/>
    <n v="0"/>
    <n v="0"/>
    <n v="0"/>
    <n v="0"/>
    <m/>
    <m/>
    <n v="0"/>
    <n v="2000"/>
    <n v="2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2"/>
    <x v="19"/>
    <x v="2"/>
    <x v="2"/>
    <x v="2"/>
    <x v="1"/>
    <x v="1"/>
    <n v="2500"/>
    <s v="PRODUCTOS QUIMICOS, FARMACEUTICOS Y DE LABORATORIO"/>
    <n v="2530"/>
    <s v="MATERIALES Y SUMINISTROS"/>
    <x v="38"/>
    <x v="38"/>
    <n v="0"/>
    <s v="SIN DESCRIPCIÓN PARA DESTINOS 00"/>
    <n v="40000"/>
    <n v="40000"/>
    <n v="0"/>
    <n v="0"/>
    <n v="0"/>
    <n v="0"/>
    <n v="0"/>
    <n v="40000"/>
    <n v="0"/>
    <n v="0"/>
    <n v="0"/>
    <n v="0"/>
    <n v="0"/>
    <m/>
    <m/>
    <n v="0"/>
    <n v="40000"/>
    <n v="40000"/>
  </r>
  <r>
    <s v="1.1-00-25"/>
    <x v="2"/>
    <s v="No"/>
    <x v="0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1"/>
    <x v="1"/>
    <n v="2500"/>
    <s v="PRODUCTOS QUIMICOS, FARMACEUTICOS Y DE LABORATORIO"/>
    <n v="2530"/>
    <s v="MATERIALES Y SUMINISTROS"/>
    <x v="38"/>
    <x v="38"/>
    <n v="0"/>
    <s v="SIN DESCRIPCIÓN PARA DESTINOS 00"/>
    <n v="1800000"/>
    <n v="1800000"/>
    <n v="0"/>
    <n v="0"/>
    <n v="0"/>
    <n v="0"/>
    <n v="0"/>
    <n v="1800000"/>
    <n v="0"/>
    <n v="0"/>
    <n v="0"/>
    <n v="0"/>
    <n v="0"/>
    <m/>
    <m/>
    <n v="0"/>
    <n v="1800000"/>
    <n v="18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500"/>
    <s v="PRODUCTOS QUIMICOS, FARMACEUTICOS Y DE LABORATORIO"/>
    <n v="2530"/>
    <s v="MATERIALES Y SUMINISTROS"/>
    <x v="38"/>
    <x v="38"/>
    <n v="0"/>
    <s v="SIN DESCRIPCIÓN PARA DESTINOS 00"/>
    <n v="6000000"/>
    <n v="6000000"/>
    <n v="160853.35999999999"/>
    <n v="0"/>
    <n v="0"/>
    <n v="0"/>
    <n v="0"/>
    <n v="6000000"/>
    <n v="0"/>
    <n v="0"/>
    <n v="0"/>
    <n v="0"/>
    <n v="0"/>
    <m/>
    <m/>
    <n v="0"/>
    <n v="6000000"/>
    <n v="5839146.6399999997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2"/>
    <x v="19"/>
    <x v="2"/>
    <x v="2"/>
    <x v="2"/>
    <x v="1"/>
    <x v="1"/>
    <n v="2500"/>
    <s v="PRODUCTOS QUIMICOS, FARMACEUTICOS Y DE LABORATORIO"/>
    <n v="2540"/>
    <s v="MATERIALES Y SUMINISTROS"/>
    <x v="39"/>
    <x v="39"/>
    <n v="0"/>
    <s v="SIN DESCRIPCIÓN PARA DESTINOS 00"/>
    <n v="40000"/>
    <n v="40000"/>
    <n v="0"/>
    <n v="0"/>
    <n v="0"/>
    <n v="0"/>
    <n v="0"/>
    <n v="40000"/>
    <n v="0"/>
    <n v="0"/>
    <n v="0"/>
    <n v="0"/>
    <n v="0"/>
    <m/>
    <m/>
    <n v="0"/>
    <n v="40000"/>
    <n v="40000"/>
  </r>
  <r>
    <s v="1.1-00-25"/>
    <x v="2"/>
    <s v="No"/>
    <x v="0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1"/>
    <x v="1"/>
    <n v="2500"/>
    <s v="PRODUCTOS QUIMICOS, FARMACEUTICOS Y DE LABORATORIO"/>
    <n v="2540"/>
    <s v="MATERIALES Y SUMINISTROS"/>
    <x v="39"/>
    <x v="39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500"/>
    <s v="PRODUCTOS QUIMICOS, FARMACEUTICOS Y DE LABORATORIO"/>
    <n v="2540"/>
    <s v="MATERIALES Y SUMINISTROS"/>
    <x v="39"/>
    <x v="39"/>
    <n v="0"/>
    <s v="SIN DESCRIPCIÓN PARA DESTINOS 00"/>
    <n v="7000000"/>
    <n v="7000000"/>
    <n v="0"/>
    <n v="0"/>
    <n v="0"/>
    <n v="0"/>
    <n v="0"/>
    <n v="7000000"/>
    <n v="0"/>
    <n v="0"/>
    <n v="0"/>
    <n v="0"/>
    <n v="0"/>
    <m/>
    <m/>
    <n v="0"/>
    <n v="7000000"/>
    <n v="7000000"/>
  </r>
  <r>
    <s v="1.1-00-25"/>
    <x v="2"/>
    <s v="No"/>
    <x v="0"/>
    <n v="2"/>
    <x v="2"/>
    <n v="2.4"/>
    <x v="9"/>
    <s v="2.4.2"/>
    <x v="12"/>
    <s v="F"/>
    <s v="Actividades destinadas a la promoción y fomento de"/>
    <s v="10_25"/>
    <x v="5"/>
    <n v="0"/>
    <x v="3"/>
    <n v="37"/>
    <x v="20"/>
    <x v="17"/>
    <x v="17"/>
    <x v="17"/>
    <x v="1"/>
    <x v="1"/>
    <n v="2500"/>
    <s v="PRODUCTOS QUIMICOS, FARMACEUTICOS Y DE LABORATORIO"/>
    <n v="2540"/>
    <s v="MATERIALES Y SUMINISTROS"/>
    <x v="39"/>
    <x v="39"/>
    <n v="0"/>
    <s v="SIN DESCRIPCIÓN PARA DESTINOS 00"/>
    <n v="2500"/>
    <n v="2500"/>
    <n v="0"/>
    <n v="0"/>
    <n v="0"/>
    <n v="0"/>
    <n v="0"/>
    <n v="2500"/>
    <n v="0"/>
    <n v="0"/>
    <n v="0"/>
    <n v="0"/>
    <n v="0"/>
    <m/>
    <m/>
    <n v="0"/>
    <n v="2500"/>
    <n v="25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500"/>
    <s v="PRODUCTOS QUIMICOS, FARMACEUTICOS Y DE LABORATORIO"/>
    <n v="2550"/>
    <s v="MATERIALES Y SUMINISTROS"/>
    <x v="40"/>
    <x v="40"/>
    <n v="0"/>
    <s v="SIN DESCRIPCIÓN PARA DESTINOS 00"/>
    <n v="400000"/>
    <n v="400000"/>
    <n v="0"/>
    <n v="0"/>
    <n v="0"/>
    <n v="0"/>
    <n v="0"/>
    <n v="400000"/>
    <n v="0"/>
    <n v="0"/>
    <n v="0"/>
    <n v="0"/>
    <n v="0"/>
    <m/>
    <m/>
    <n v="0"/>
    <n v="400000"/>
    <n v="4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500"/>
    <s v="PRODUCTOS QUIMICOS, FARMACEUTICOS Y DE LABORATORIO"/>
    <n v="2560"/>
    <s v="MATERIALES Y SUMINISTROS"/>
    <x v="41"/>
    <x v="41"/>
    <n v="0"/>
    <s v="SIN DESCRIPCIÓN PARA DESTINOS 00"/>
    <n v="4000"/>
    <n v="4000"/>
    <n v="0"/>
    <n v="0"/>
    <n v="0"/>
    <n v="0"/>
    <n v="0"/>
    <n v="4000"/>
    <n v="0"/>
    <n v="0"/>
    <n v="0"/>
    <n v="0"/>
    <n v="0"/>
    <m/>
    <m/>
    <n v="0"/>
    <n v="4000"/>
    <n v="4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500"/>
    <s v="PRODUCTOS QUIMICOS, FARMACEUTICOS Y DE LABORATORIO"/>
    <n v="2560"/>
    <s v="MATERIALES Y SUMINISTROS"/>
    <x v="41"/>
    <x v="41"/>
    <n v="0"/>
    <s v="SIN DESCRIPCIÓN PARA DESTINOS 00"/>
    <n v="2500000"/>
    <n v="2500000"/>
    <n v="0"/>
    <n v="0"/>
    <n v="0"/>
    <n v="0"/>
    <n v="0"/>
    <n v="2500000"/>
    <n v="0"/>
    <n v="0"/>
    <n v="0"/>
    <n v="0"/>
    <n v="0"/>
    <m/>
    <m/>
    <n v="0"/>
    <n v="2500000"/>
    <n v="25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500"/>
    <s v="PRODUCTOS QUIMICOS, FARMACEUTICOS Y DE LABORATORIO"/>
    <n v="2560"/>
    <s v="MATERIALES Y SUMINISTROS"/>
    <x v="41"/>
    <x v="41"/>
    <n v="0"/>
    <s v="SIN DESCRIPCIÓN PARA DESTINOS 00"/>
    <n v="30000"/>
    <n v="30000"/>
    <n v="0"/>
    <n v="0"/>
    <n v="0"/>
    <n v="0"/>
    <n v="0"/>
    <n v="30000"/>
    <n v="0"/>
    <n v="0"/>
    <n v="0"/>
    <n v="0"/>
    <n v="0"/>
    <m/>
    <m/>
    <n v="0"/>
    <n v="30000"/>
    <n v="30000"/>
  </r>
  <r>
    <s v="1.1-00-25"/>
    <x v="2"/>
    <s v="No"/>
    <x v="0"/>
    <n v="2"/>
    <x v="2"/>
    <n v="2.7"/>
    <x v="5"/>
    <s v="2.7.1"/>
    <x v="6"/>
    <s v="E"/>
    <s v="Actividades del sector público, que realiza en for"/>
    <s v="11_25"/>
    <x v="8"/>
    <n v="3"/>
    <x v="5"/>
    <n v="46"/>
    <x v="21"/>
    <x v="18"/>
    <x v="18"/>
    <x v="18"/>
    <x v="1"/>
    <x v="1"/>
    <n v="2500"/>
    <s v="PRODUCTOS QUIMICOS, FARMACEUTICOS Y DE LABORATORIO"/>
    <n v="2590"/>
    <s v="MATERIALES Y SUMINISTROS"/>
    <x v="42"/>
    <x v="42"/>
    <n v="7"/>
    <s v="COBRE IONIZADO"/>
    <n v="4000000"/>
    <n v="4000000"/>
    <n v="0"/>
    <n v="0"/>
    <n v="0"/>
    <n v="0"/>
    <n v="0"/>
    <n v="4000000"/>
    <n v="0"/>
    <n v="0"/>
    <n v="0"/>
    <n v="0"/>
    <n v="0"/>
    <m/>
    <m/>
    <n v="0"/>
    <n v="4000000"/>
    <n v="40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600"/>
    <s v="COMBUSTIBLES, LUBRICANTES Y ADITIVOS"/>
    <n v="2610"/>
    <s v="MATERIALES Y SUMINISTROS"/>
    <x v="43"/>
    <x v="43"/>
    <n v="0"/>
    <s v="SIN DESCRIPCIÓN PARA DESTINOS 00"/>
    <n v="40700000"/>
    <n v="40700000"/>
    <n v="2530758.46"/>
    <n v="0"/>
    <n v="0"/>
    <n v="0"/>
    <n v="0"/>
    <n v="40700000"/>
    <n v="0"/>
    <n v="0"/>
    <n v="0"/>
    <n v="0"/>
    <n v="0"/>
    <m/>
    <m/>
    <n v="0"/>
    <n v="40700000"/>
    <n v="38169241.539999999"/>
  </r>
  <r>
    <s v="1.1-00-25"/>
    <x v="2"/>
    <s v="No"/>
    <x v="0"/>
    <n v="1"/>
    <x v="0"/>
    <n v="1.7"/>
    <x v="1"/>
    <s v="1.7.2"/>
    <x v="2"/>
    <s v="R"/>
    <s v="Solamente actividades específicas, distintas a las"/>
    <s v="05_25"/>
    <x v="0"/>
    <n v="6"/>
    <x v="1"/>
    <n v="11"/>
    <x v="22"/>
    <x v="0"/>
    <x v="0"/>
    <x v="0"/>
    <x v="1"/>
    <x v="1"/>
    <n v="2600"/>
    <s v="COMBUSTIBLES, LUBRICANTES Y ADITIVOS"/>
    <n v="2610"/>
    <s v="MATERIALES Y SUMINISTROS"/>
    <x v="43"/>
    <x v="43"/>
    <n v="0"/>
    <s v="SIN DESCRIPCIÓN PARA DESTINOS 00"/>
    <n v="6500000"/>
    <n v="6500000"/>
    <n v="347476.11"/>
    <n v="0"/>
    <n v="0"/>
    <n v="0"/>
    <n v="0"/>
    <n v="6500000"/>
    <n v="0"/>
    <n v="0"/>
    <n v="0"/>
    <n v="0"/>
    <n v="0"/>
    <m/>
    <m/>
    <n v="0"/>
    <n v="6500000"/>
    <n v="6152523.8899999997"/>
  </r>
  <r>
    <s v="2.5-02-25"/>
    <x v="4"/>
    <s v="Si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1"/>
    <x v="1"/>
    <n v="2600"/>
    <s v="COMBUSTIBLES, LUBRICANTES Y ADITIVOS"/>
    <n v="2610"/>
    <s v="MATERIALES Y SUMINISTROS"/>
    <x v="43"/>
    <x v="43"/>
    <n v="0"/>
    <s v="SIN DESCRIPCIÓN PARA DESTINOS 00"/>
    <n v="33000000"/>
    <n v="33000000"/>
    <n v="1797024.95"/>
    <n v="0"/>
    <n v="0"/>
    <n v="0"/>
    <n v="0"/>
    <n v="33000000"/>
    <n v="0"/>
    <n v="0"/>
    <n v="0"/>
    <n v="0"/>
    <n v="0"/>
    <m/>
    <m/>
    <n v="0"/>
    <n v="33000000"/>
    <n v="31202975.050000001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4"/>
    <x v="23"/>
    <x v="19"/>
    <x v="19"/>
    <x v="19"/>
    <x v="1"/>
    <x v="1"/>
    <n v="2700"/>
    <s v="VESTUARIO, BLANCOS, PRENDAS DE PROTECCION Y ARTICULOS DEPORTIVOS"/>
    <n v="2710"/>
    <s v="MATERIALES Y SUMINISTROS"/>
    <x v="44"/>
    <x v="44"/>
    <n v="0"/>
    <s v="SIN DESCRIPCIÓN PARA DESTINOS 00"/>
    <n v="3000000"/>
    <n v="3000000"/>
    <n v="0"/>
    <n v="0"/>
    <n v="0"/>
    <n v="0"/>
    <n v="0"/>
    <n v="3000000"/>
    <n v="0"/>
    <n v="0"/>
    <n v="0"/>
    <n v="0"/>
    <n v="0"/>
    <m/>
    <m/>
    <n v="0"/>
    <n v="3000000"/>
    <n v="300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1"/>
    <x v="1"/>
    <n v="2700"/>
    <s v="VESTUARIO, BLANCOS, PRENDAS DE PROTECCION Y ARTICULOS DEPORTIVOS"/>
    <n v="2710"/>
    <s v="MATERIALES Y SUMINISTROS"/>
    <x v="44"/>
    <x v="44"/>
    <n v="0"/>
    <s v="SIN DESCRIPCIÓN PARA DESTINOS 00"/>
    <n v="1200000"/>
    <n v="1200000"/>
    <n v="0"/>
    <n v="0"/>
    <n v="0"/>
    <n v="0"/>
    <n v="0"/>
    <n v="1200000"/>
    <n v="0"/>
    <n v="0"/>
    <n v="0"/>
    <n v="0"/>
    <n v="0"/>
    <m/>
    <m/>
    <n v="0"/>
    <n v="1200000"/>
    <n v="1200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1"/>
    <x v="1"/>
    <n v="2700"/>
    <s v="VESTUARIO, BLANCOS, PRENDAS DE PROTECCION Y ARTICULOS DEPORTIVOS"/>
    <n v="2710"/>
    <s v="MATERIALES Y SUMINISTROS"/>
    <x v="44"/>
    <x v="44"/>
    <n v="0"/>
    <s v="SIN DESCRIPCIÓN PARA DESTINOS 00"/>
    <n v="2000000"/>
    <n v="2000000"/>
    <n v="0"/>
    <n v="0"/>
    <n v="0"/>
    <n v="0"/>
    <n v="0"/>
    <n v="2000000"/>
    <n v="0"/>
    <n v="0"/>
    <n v="0"/>
    <n v="0"/>
    <n v="0"/>
    <m/>
    <m/>
    <n v="0"/>
    <n v="2000000"/>
    <n v="20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700"/>
    <s v="VESTUARIO, BLANCOS, PRENDAS DE PROTECCION Y ARTICULOS DEPORTIVOS"/>
    <n v="2710"/>
    <s v="MATERIALES Y SUMINISTROS"/>
    <x v="44"/>
    <x v="44"/>
    <n v="0"/>
    <s v="SIN DESCRIPCIÓN PARA DESTINOS 00"/>
    <n v="1200000"/>
    <n v="1200000"/>
    <n v="36656"/>
    <n v="0"/>
    <n v="0"/>
    <n v="0"/>
    <n v="0"/>
    <n v="1200000"/>
    <n v="0"/>
    <n v="0"/>
    <n v="0"/>
    <n v="0"/>
    <n v="0"/>
    <m/>
    <m/>
    <n v="0"/>
    <n v="1200000"/>
    <n v="1163344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35000"/>
    <n v="30000"/>
    <n v="0"/>
    <n v="0"/>
    <n v="0"/>
    <n v="0"/>
    <n v="0"/>
    <n v="35000"/>
    <n v="0"/>
    <n v="5000"/>
    <n v="0"/>
    <n v="0"/>
    <n v="5000"/>
    <m/>
    <m/>
    <n v="0"/>
    <n v="35000"/>
    <n v="35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750000"/>
    <n v="750000"/>
    <n v="0"/>
    <n v="0"/>
    <n v="0"/>
    <n v="0"/>
    <n v="0"/>
    <n v="750000"/>
    <n v="0"/>
    <n v="0"/>
    <n v="0"/>
    <n v="0"/>
    <n v="0"/>
    <m/>
    <m/>
    <n v="0"/>
    <n v="750000"/>
    <n v="75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8"/>
    <x v="7"/>
    <x v="5"/>
    <x v="5"/>
    <x v="5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2"/>
    <x v="19"/>
    <x v="2"/>
    <x v="2"/>
    <x v="2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2500000"/>
    <n v="2500000"/>
    <n v="0"/>
    <n v="0"/>
    <n v="0"/>
    <n v="0"/>
    <n v="0"/>
    <n v="2500000"/>
    <n v="0"/>
    <n v="0"/>
    <n v="0"/>
    <n v="0"/>
    <n v="0"/>
    <m/>
    <m/>
    <n v="0"/>
    <n v="2500000"/>
    <n v="2500000"/>
  </r>
  <r>
    <s v="1.1-00-25"/>
    <x v="2"/>
    <s v="No"/>
    <x v="0"/>
    <n v="2"/>
    <x v="2"/>
    <n v="2.1"/>
    <x v="3"/>
    <s v="2.1.1"/>
    <x v="4"/>
    <s v="E"/>
    <s v="Actividades del sector público, que realiza en for"/>
    <s v="09_25"/>
    <x v="4"/>
    <n v="2"/>
    <x v="2"/>
    <n v="27"/>
    <x v="8"/>
    <x v="6"/>
    <x v="6"/>
    <x v="6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580000"/>
    <n v="580000"/>
    <n v="0"/>
    <n v="0"/>
    <n v="0"/>
    <n v="0"/>
    <n v="0"/>
    <n v="580000"/>
    <n v="0"/>
    <n v="0"/>
    <n v="0"/>
    <n v="0"/>
    <n v="0"/>
    <m/>
    <m/>
    <n v="0"/>
    <n v="580000"/>
    <n v="580000"/>
  </r>
  <r>
    <s v="1.1-00-25"/>
    <x v="2"/>
    <s v="No"/>
    <x v="0"/>
    <n v="2"/>
    <x v="2"/>
    <n v="2.2000000000000002"/>
    <x v="8"/>
    <s v="2.2.4"/>
    <x v="11"/>
    <s v="E"/>
    <s v="Actividades del sector público, que realiza en for"/>
    <s v="09_25"/>
    <x v="4"/>
    <n v="2"/>
    <x v="2"/>
    <n v="26"/>
    <x v="18"/>
    <x v="16"/>
    <x v="16"/>
    <x v="16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90000"/>
    <n v="90000"/>
    <n v="0"/>
    <n v="0"/>
    <n v="0"/>
    <n v="0"/>
    <n v="0"/>
    <n v="90000"/>
    <n v="0"/>
    <n v="0"/>
    <n v="0"/>
    <n v="0"/>
    <n v="0"/>
    <m/>
    <m/>
    <n v="0"/>
    <n v="90000"/>
    <n v="9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1"/>
    <x v="1"/>
    <n v="2700"/>
    <s v="VESTUARIO, BLANCOS, PRENDAS DE PROTECCION Y ARTICULOS DEPORTIVOS"/>
    <n v="2720"/>
    <s v="MATERIALES Y SUMINISTROS"/>
    <x v="45"/>
    <x v="45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700"/>
    <s v="VESTUARIO, BLANCOS, PRENDAS DE PROTECCION Y ARTICULOS DEPORTIVOS"/>
    <n v="2730"/>
    <s v="MATERIALES Y SUMINISTROS"/>
    <x v="46"/>
    <x v="46"/>
    <n v="0"/>
    <s v="SIN DESCRIPCIÓN PARA DESTINOS 00"/>
    <n v="20000"/>
    <n v="20000"/>
    <n v="0"/>
    <n v="0"/>
    <n v="0"/>
    <n v="0"/>
    <n v="0"/>
    <n v="20000"/>
    <n v="0"/>
    <n v="0"/>
    <n v="0"/>
    <n v="0"/>
    <n v="0"/>
    <m/>
    <m/>
    <n v="0"/>
    <n v="20000"/>
    <n v="2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1"/>
    <x v="1"/>
    <n v="2800"/>
    <s v="MATERIALES Y SUMINISTROS PARA SEGURIDAD"/>
    <n v="282"/>
    <s v="MATERIALES DE SEGURIDAD PÚBLICA"/>
    <x v="47"/>
    <x v="47"/>
    <n v="0"/>
    <s v="SIN DESCRIPCIÓN PARA DESTINOS 00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1"/>
    <x v="0"/>
    <n v="1.7"/>
    <x v="1"/>
    <s v="1.7.3"/>
    <x v="13"/>
    <s v="R"/>
    <s v="Solamente actividades específicas, distintas a las"/>
    <s v="08_25"/>
    <x v="2"/>
    <n v="6"/>
    <x v="1"/>
    <n v="20"/>
    <x v="24"/>
    <x v="20"/>
    <x v="20"/>
    <x v="20"/>
    <x v="1"/>
    <x v="1"/>
    <n v="2800"/>
    <s v="MATERIALES Y SUMINISTROS PARA SEGURIDAD"/>
    <n v="2830"/>
    <s v="MATERIALES Y SUMINISTROS"/>
    <x v="48"/>
    <x v="48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2.5-02-25"/>
    <x v="4"/>
    <s v="Si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1"/>
    <x v="1"/>
    <n v="2800"/>
    <s v="MATERIALES Y SUMINISTROS PARA SEGURIDAD"/>
    <n v="2830"/>
    <s v="MATERIALES Y SUMINISTROS"/>
    <x v="48"/>
    <x v="48"/>
    <n v="0"/>
    <s v="SIN DESCRIPCIÓN PARA DESTINOS 00"/>
    <n v="3100000"/>
    <n v="3100000"/>
    <n v="0"/>
    <n v="0"/>
    <n v="0"/>
    <n v="0"/>
    <n v="0"/>
    <n v="3100000"/>
    <n v="0"/>
    <n v="0"/>
    <n v="0"/>
    <n v="0"/>
    <n v="0"/>
    <m/>
    <m/>
    <n v="0"/>
    <n v="3100000"/>
    <n v="31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900"/>
    <s v="HERRAMIENTAS, REFACCIONES Y ACCESORIOS MENORES"/>
    <n v="2910"/>
    <s v="MATERIALES Y SUMINISTROS"/>
    <x v="49"/>
    <x v="49"/>
    <n v="0"/>
    <s v="SIN DESCRIPCIÓN PARA DESTINOS 00"/>
    <n v="10000"/>
    <n v="10000"/>
    <n v="0"/>
    <n v="0"/>
    <n v="0"/>
    <n v="0"/>
    <n v="0"/>
    <n v="10000"/>
    <n v="0"/>
    <n v="0"/>
    <n v="0"/>
    <n v="0"/>
    <n v="0"/>
    <m/>
    <m/>
    <n v="0"/>
    <n v="10000"/>
    <n v="1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900"/>
    <s v="HERRAMIENTAS, REFACCIONES Y ACCESORIOS MENORES"/>
    <n v="2910"/>
    <s v="MATERIALES Y SUMINISTROS"/>
    <x v="49"/>
    <x v="49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1"/>
    <x v="1"/>
    <n v="2900"/>
    <s v="HERRAMIENTAS, REFACCIONES Y ACCESORIOS MENORES"/>
    <n v="2910"/>
    <s v="MATERIALES Y SUMINISTROS"/>
    <x v="49"/>
    <x v="49"/>
    <n v="0"/>
    <s v="SIN DESCRIPCIÓN PARA DESTINOS 00"/>
    <n v="1520000"/>
    <n v="1520000"/>
    <n v="0"/>
    <n v="0"/>
    <n v="0"/>
    <n v="0"/>
    <n v="0"/>
    <n v="1520000"/>
    <n v="0"/>
    <n v="0"/>
    <n v="0"/>
    <n v="0"/>
    <n v="0"/>
    <m/>
    <m/>
    <n v="0"/>
    <n v="1520000"/>
    <n v="152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8"/>
    <x v="7"/>
    <x v="5"/>
    <x v="5"/>
    <x v="5"/>
    <x v="1"/>
    <x v="1"/>
    <n v="2900"/>
    <s v="HERRAMIENTAS, REFACCIONES Y ACCESORIOS MENORES"/>
    <n v="2910"/>
    <s v="MATERIALES Y SUMINISTROS"/>
    <x v="49"/>
    <x v="49"/>
    <n v="0"/>
    <s v="SIN DESCRIPCIÓN PARA DESTINOS 00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2"/>
    <x v="19"/>
    <x v="2"/>
    <x v="2"/>
    <x v="2"/>
    <x v="1"/>
    <x v="1"/>
    <n v="2900"/>
    <s v="HERRAMIENTAS, REFACCIONES Y ACCESORIOS MENORES"/>
    <n v="2910"/>
    <s v="MATERIALES Y SUMINISTROS"/>
    <x v="49"/>
    <x v="49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2"/>
    <x v="2"/>
    <n v="2.1"/>
    <x v="3"/>
    <s v="2.1.1"/>
    <x v="4"/>
    <s v="E"/>
    <s v="Actividades del sector público, que realiza en for"/>
    <s v="09_25"/>
    <x v="4"/>
    <n v="2"/>
    <x v="2"/>
    <n v="27"/>
    <x v="8"/>
    <x v="6"/>
    <x v="6"/>
    <x v="6"/>
    <x v="1"/>
    <x v="1"/>
    <n v="2900"/>
    <s v="HERRAMIENTAS, REFACCIONES Y ACCESORIOS MENORES"/>
    <n v="2910"/>
    <s v="MATERIALES Y SUMINISTROS"/>
    <x v="49"/>
    <x v="49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1"/>
    <x v="1"/>
    <n v="2900"/>
    <s v="HERRAMIENTAS, REFACCIONES Y ACCESORIOS MENORES"/>
    <n v="2910"/>
    <s v="MATERIALES Y SUMINISTROS"/>
    <x v="49"/>
    <x v="49"/>
    <n v="0"/>
    <s v="SIN DESCRIPCIÓN PARA DESTINOS 00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900"/>
    <s v="HERRAMIENTAS, REFACCIONES Y ACCESORIOS MENORES"/>
    <n v="2910"/>
    <s v="MATERIALES Y SUMINISTROS"/>
    <x v="49"/>
    <x v="49"/>
    <n v="0"/>
    <s v="SIN DESCRIPCIÓN PARA DESTINOS 00"/>
    <n v="2300000"/>
    <n v="2300000"/>
    <n v="0"/>
    <n v="0"/>
    <n v="0"/>
    <n v="0"/>
    <n v="0"/>
    <n v="2300000"/>
    <n v="0"/>
    <n v="0"/>
    <n v="0"/>
    <n v="0"/>
    <n v="0"/>
    <m/>
    <m/>
    <n v="0"/>
    <n v="2300000"/>
    <n v="2300000"/>
  </r>
  <r>
    <s v="1.1-00-25"/>
    <x v="2"/>
    <s v="No"/>
    <x v="0"/>
    <n v="2"/>
    <x v="2"/>
    <n v="2.2000000000000002"/>
    <x v="8"/>
    <s v="2.2.4"/>
    <x v="11"/>
    <s v="E"/>
    <s v="Actividades del sector público, que realiza en for"/>
    <s v="09_25"/>
    <x v="4"/>
    <n v="2"/>
    <x v="2"/>
    <n v="26"/>
    <x v="18"/>
    <x v="16"/>
    <x v="16"/>
    <x v="16"/>
    <x v="1"/>
    <x v="1"/>
    <n v="2900"/>
    <s v="HERRAMIENTAS, REFACCIONES Y ACCESORIOS MENORES"/>
    <n v="2910"/>
    <s v="MATERIALES Y SUMINISTROS"/>
    <x v="49"/>
    <x v="49"/>
    <n v="0"/>
    <s v="SIN DESCRIPCIÓN PARA DESTINOS 00"/>
    <n v="225000"/>
    <n v="225000"/>
    <n v="0"/>
    <n v="0"/>
    <n v="0"/>
    <n v="0"/>
    <n v="0"/>
    <n v="225000"/>
    <n v="0"/>
    <n v="0"/>
    <n v="0"/>
    <n v="0"/>
    <n v="0"/>
    <m/>
    <m/>
    <n v="0"/>
    <n v="225000"/>
    <n v="225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1"/>
    <x v="1"/>
    <n v="2900"/>
    <s v="HERRAMIENTAS, REFACCIONES Y ACCESORIOS MENORES"/>
    <n v="2910"/>
    <s v="MATERIALES Y SUMINISTROS"/>
    <x v="49"/>
    <x v="49"/>
    <n v="0"/>
    <s v="SIN DESCRIPCIÓN PARA DESTINOS 00"/>
    <n v="250000"/>
    <n v="250000"/>
    <n v="0"/>
    <n v="0"/>
    <n v="0"/>
    <n v="0"/>
    <n v="0"/>
    <n v="250000"/>
    <n v="0"/>
    <n v="0"/>
    <n v="0"/>
    <n v="0"/>
    <n v="0"/>
    <m/>
    <m/>
    <n v="0"/>
    <n v="250000"/>
    <n v="250000"/>
  </r>
  <r>
    <s v="1.1-00-25"/>
    <x v="2"/>
    <s v="No"/>
    <x v="0"/>
    <n v="2"/>
    <x v="2"/>
    <n v="2.4"/>
    <x v="9"/>
    <s v="2.4.2"/>
    <x v="12"/>
    <s v="F"/>
    <s v="Actividades destinadas a la promoción y fomento de"/>
    <s v="10_25"/>
    <x v="5"/>
    <n v="0"/>
    <x v="3"/>
    <n v="37"/>
    <x v="20"/>
    <x v="17"/>
    <x v="17"/>
    <x v="17"/>
    <x v="1"/>
    <x v="1"/>
    <n v="2900"/>
    <s v="HERRAMIENTAS, REFACCIONES Y ACCESORIOS MENORES"/>
    <n v="2910"/>
    <s v="MATERIALES Y SUMINISTROS"/>
    <x v="49"/>
    <x v="49"/>
    <n v="0"/>
    <s v="SIN DESCRIPCIÓN PARA DESTINOS 00"/>
    <n v="3500"/>
    <n v="3500"/>
    <n v="0"/>
    <n v="0"/>
    <n v="0"/>
    <n v="0"/>
    <n v="0"/>
    <n v="3500"/>
    <n v="0"/>
    <n v="0"/>
    <n v="0"/>
    <n v="0"/>
    <n v="0"/>
    <m/>
    <m/>
    <n v="0"/>
    <n v="3500"/>
    <n v="35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1"/>
    <x v="1"/>
    <n v="2900"/>
    <s v="HERRAMIENTAS, REFACCIONES Y ACCESORIOS MENORES"/>
    <n v="2910"/>
    <s v="MATERIALES Y SUMINISTROS"/>
    <x v="49"/>
    <x v="49"/>
    <n v="0"/>
    <s v="SIN DESCRIPCIÓN PARA DESTINOS 00"/>
    <n v="15000"/>
    <n v="15000"/>
    <n v="0"/>
    <n v="0"/>
    <n v="0"/>
    <n v="0"/>
    <n v="0"/>
    <n v="15000"/>
    <n v="0"/>
    <n v="0"/>
    <n v="0"/>
    <n v="0"/>
    <n v="0"/>
    <m/>
    <m/>
    <n v="0"/>
    <n v="15000"/>
    <n v="1500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1"/>
    <x v="1"/>
    <n v="2900"/>
    <s v="HERRAMIENTAS, REFACCIONES Y ACCESORIOS MENORES"/>
    <n v="2910"/>
    <s v="MATERIALES Y SUMINISTROS"/>
    <x v="49"/>
    <x v="49"/>
    <n v="0"/>
    <s v="SIN DESCRIPCIÓN PARA DESTINOS 00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1"/>
    <x v="1"/>
    <n v="2900"/>
    <s v="HERRAMIENTAS, REFACCIONES Y ACCESORIOS MENORES"/>
    <n v="2910"/>
    <s v="MATERIALES Y SUMINISTROS"/>
    <x v="49"/>
    <x v="49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900"/>
    <s v="HERRAMIENTAS, REFACCIONES Y ACCESORIOS MENORES"/>
    <n v="2920"/>
    <s v="MATERIALES Y SUMINISTROS"/>
    <x v="50"/>
    <x v="50"/>
    <n v="0"/>
    <s v="SIN DESCRIPCIÓN PARA DESTINOS 00"/>
    <n v="1000"/>
    <n v="1000"/>
    <n v="0"/>
    <n v="0"/>
    <n v="0"/>
    <n v="0"/>
    <n v="0"/>
    <n v="1000"/>
    <n v="0"/>
    <n v="0"/>
    <n v="0"/>
    <n v="0"/>
    <n v="0"/>
    <m/>
    <m/>
    <n v="0"/>
    <n v="1000"/>
    <n v="1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900"/>
    <s v="HERRAMIENTAS, REFACCIONES Y ACCESORIOS MENORES"/>
    <n v="2920"/>
    <s v="MATERIALES Y SUMINISTROS"/>
    <x v="50"/>
    <x v="50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900"/>
    <s v="HERRAMIENTAS, REFACCIONES Y ACCESORIOS MENORES"/>
    <n v="2930"/>
    <s v="MATERIALES Y SUMINISTROS"/>
    <x v="51"/>
    <x v="51"/>
    <n v="0"/>
    <s v="SIN DESCRIPCIÓN PARA DESTINOS 00"/>
    <n v="20000"/>
    <n v="20000"/>
    <n v="0"/>
    <n v="0"/>
    <n v="0"/>
    <n v="0"/>
    <n v="0"/>
    <n v="20000"/>
    <n v="0"/>
    <n v="0"/>
    <n v="0"/>
    <n v="0"/>
    <n v="0"/>
    <m/>
    <m/>
    <n v="0"/>
    <n v="20000"/>
    <n v="2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1"/>
    <x v="1"/>
    <n v="2900"/>
    <s v="HERRAMIENTAS, REFACCIONES Y ACCESORIOS MENORES"/>
    <n v="2940"/>
    <s v="MATERIALES Y SUMINISTROS"/>
    <x v="52"/>
    <x v="52"/>
    <n v="0"/>
    <s v="SIN DESCRIPCIÓN PARA DESTINOS 00"/>
    <n v="1000"/>
    <n v="1000"/>
    <n v="0"/>
    <n v="0"/>
    <n v="0"/>
    <n v="0"/>
    <n v="0"/>
    <n v="1000"/>
    <n v="0"/>
    <n v="0"/>
    <n v="0"/>
    <n v="0"/>
    <n v="0"/>
    <m/>
    <m/>
    <n v="0"/>
    <n v="1000"/>
    <n v="1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900"/>
    <s v="HERRAMIENTAS, REFACCIONES Y ACCESORIOS MENORES"/>
    <n v="2960"/>
    <s v="MATERIALES Y SUMINISTROS"/>
    <x v="53"/>
    <x v="53"/>
    <n v="0"/>
    <s v="SIN DESCRIPCIÓN PARA DESTINOS 00"/>
    <n v="400000"/>
    <n v="400000"/>
    <n v="0"/>
    <n v="0"/>
    <n v="0"/>
    <n v="0"/>
    <n v="0"/>
    <n v="400000"/>
    <n v="0"/>
    <n v="0"/>
    <n v="0"/>
    <n v="0"/>
    <n v="0"/>
    <m/>
    <m/>
    <n v="0"/>
    <n v="400000"/>
    <n v="400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1"/>
    <x v="1"/>
    <n v="2900"/>
    <s v="HERRAMIENTAS, REFACCIONES Y ACCESORIOS MENORES"/>
    <n v="2960"/>
    <s v="MATERIALES Y SUMINISTROS"/>
    <x v="53"/>
    <x v="53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900"/>
    <s v="HERRAMIENTAS, REFACCIONES Y ACCESORIOS MENORES"/>
    <n v="2980"/>
    <s v="MATERIALES Y SUMINISTROS"/>
    <x v="54"/>
    <x v="54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1"/>
    <x v="1"/>
    <n v="2900"/>
    <s v="HERRAMIENTAS, REFACCIONES Y ACCESORIOS MENORES"/>
    <n v="2980"/>
    <s v="MATERIALES Y SUMINISTROS"/>
    <x v="54"/>
    <x v="54"/>
    <n v="0"/>
    <s v="SIN DESCRIPCIÓN PARA DESTINOS 00"/>
    <n v="264000"/>
    <n v="264000"/>
    <n v="0"/>
    <n v="0"/>
    <n v="0"/>
    <n v="0"/>
    <n v="0"/>
    <n v="264000"/>
    <n v="0"/>
    <n v="0"/>
    <n v="0"/>
    <n v="0"/>
    <n v="0"/>
    <m/>
    <m/>
    <n v="0"/>
    <n v="264000"/>
    <n v="264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1"/>
    <x v="1"/>
    <n v="2900"/>
    <s v="HERRAMIENTAS, REFACCIONES Y ACCESORIOS MENORES"/>
    <n v="2990"/>
    <s v="MATERIALES Y SUMINISTROS"/>
    <x v="55"/>
    <x v="55"/>
    <n v="0"/>
    <s v="SIN DESCRIPCIÓN PARA DESTINOS 00"/>
    <n v="450000"/>
    <n v="450000"/>
    <n v="0"/>
    <n v="0"/>
    <n v="0"/>
    <n v="0"/>
    <n v="0"/>
    <n v="450000"/>
    <n v="0"/>
    <n v="0"/>
    <n v="0"/>
    <n v="0"/>
    <n v="0"/>
    <m/>
    <m/>
    <n v="0"/>
    <n v="450000"/>
    <n v="45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1"/>
    <x v="1"/>
    <n v="2900"/>
    <s v="HERRAMIENTAS, REFACCIONES Y ACCESORIOS MENORES"/>
    <n v="2990"/>
    <s v="MATERIALES Y SUMINISTROS"/>
    <x v="55"/>
    <x v="55"/>
    <n v="0"/>
    <s v="SIN DESCRIPCIÓN PARA DESTINOS 00"/>
    <n v="900000"/>
    <n v="900000"/>
    <n v="0"/>
    <n v="0"/>
    <n v="0"/>
    <n v="0"/>
    <n v="0"/>
    <n v="900000"/>
    <n v="0"/>
    <n v="0"/>
    <n v="0"/>
    <n v="0"/>
    <n v="0"/>
    <m/>
    <m/>
    <n v="0"/>
    <n v="900000"/>
    <n v="9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100"/>
    <s v="SERVICIOS BASICOS"/>
    <n v="3110"/>
    <s v="SERVICIOS GENERALES"/>
    <x v="56"/>
    <x v="56"/>
    <n v="0"/>
    <s v="SIN DESCRIPCIÓN PARA DESTINOS 00"/>
    <n v="6500000"/>
    <n v="6500000"/>
    <n v="5692155"/>
    <n v="692155"/>
    <n v="692155"/>
    <n v="692155"/>
    <n v="692155"/>
    <n v="5807845"/>
    <n v="0"/>
    <n v="0"/>
    <n v="0"/>
    <n v="0"/>
    <n v="0"/>
    <m/>
    <m/>
    <n v="0"/>
    <n v="6500000"/>
    <n v="807845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100"/>
    <s v="SERVICIOS BASICOS"/>
    <n v="3110"/>
    <s v="SERVICIOS GENERALES"/>
    <x v="56"/>
    <x v="56"/>
    <n v="0"/>
    <s v="SIN DESCRIPCIÓN PARA DESTINOS 00"/>
    <n v="248334549.97"/>
    <n v="248334549.97"/>
    <n v="20349631"/>
    <n v="20349631"/>
    <n v="20349631"/>
    <n v="0"/>
    <n v="0"/>
    <n v="227984918.97"/>
    <n v="0"/>
    <n v="0"/>
    <n v="0"/>
    <n v="0"/>
    <n v="0"/>
    <m/>
    <m/>
    <n v="0"/>
    <n v="248334549.97"/>
    <n v="227984918.97"/>
  </r>
  <r>
    <s v="2.5-02-25"/>
    <x v="4"/>
    <s v="Si"/>
    <x v="0"/>
    <n v="2"/>
    <x v="2"/>
    <n v="2.2000000000000002"/>
    <x v="8"/>
    <s v="2.2.4"/>
    <x v="11"/>
    <s v="E"/>
    <s v="Actividades del sector público, que realiza en for"/>
    <s v="09_25"/>
    <x v="4"/>
    <n v="2"/>
    <x v="2"/>
    <n v="26"/>
    <x v="18"/>
    <x v="16"/>
    <x v="16"/>
    <x v="16"/>
    <x v="2"/>
    <x v="2"/>
    <n v="3100"/>
    <s v="SERVICIOS BASICOS"/>
    <n v="3110"/>
    <s v="SERVICIOS GENERALES"/>
    <x v="56"/>
    <x v="56"/>
    <n v="0"/>
    <s v="SIN DESCRIPCIÓN PARA DESTINOS 00"/>
    <n v="62000000"/>
    <n v="62000000"/>
    <n v="8783520"/>
    <n v="8783520"/>
    <n v="8783520"/>
    <n v="8783520"/>
    <n v="8783520"/>
    <n v="53216480"/>
    <n v="0"/>
    <n v="0"/>
    <n v="0"/>
    <n v="0"/>
    <n v="0"/>
    <m/>
    <m/>
    <n v="0"/>
    <n v="62000000"/>
    <n v="5321648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100"/>
    <s v="SERVICIOS BASICOS"/>
    <n v="3140"/>
    <s v="SERVICIOS GENERALES"/>
    <x v="57"/>
    <x v="57"/>
    <n v="0"/>
    <s v="SIN DESCRIPCIÓN PARA DESTINOS 00"/>
    <n v="700000"/>
    <n v="700000"/>
    <n v="0"/>
    <n v="0"/>
    <n v="0"/>
    <n v="0"/>
    <n v="0"/>
    <n v="700000"/>
    <n v="0"/>
    <n v="0"/>
    <n v="0"/>
    <n v="0"/>
    <n v="0"/>
    <m/>
    <m/>
    <n v="0"/>
    <n v="700000"/>
    <n v="70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100"/>
    <s v="SERVICIOS BASICOS"/>
    <n v="3140"/>
    <s v="SERVICIOS GENERALES"/>
    <x v="57"/>
    <x v="57"/>
    <n v="0"/>
    <s v="SIN DESCRIPCIÓN PARA DESTINOS 00"/>
    <n v="1200000"/>
    <n v="1200000"/>
    <n v="0"/>
    <n v="0"/>
    <n v="0"/>
    <n v="0"/>
    <n v="0"/>
    <n v="1200000"/>
    <n v="0"/>
    <n v="0"/>
    <n v="0"/>
    <n v="0"/>
    <n v="0"/>
    <m/>
    <m/>
    <n v="0"/>
    <n v="1200000"/>
    <n v="12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100"/>
    <s v="SERVICIOS BASICOS"/>
    <n v="316"/>
    <s v="SERVICIOS DE TELECOMUNICACIONES Y SATÉLITES"/>
    <x v="58"/>
    <x v="58"/>
    <n v="0"/>
    <s v="SIN DESCRIPCIÓN PARA DESTINOS 00"/>
    <n v="2800000"/>
    <n v="2800000"/>
    <n v="0"/>
    <n v="0"/>
    <n v="0"/>
    <n v="0"/>
    <n v="0"/>
    <n v="2800000"/>
    <n v="0"/>
    <n v="0"/>
    <n v="0"/>
    <n v="0"/>
    <n v="0"/>
    <m/>
    <m/>
    <n v="0"/>
    <n v="2800000"/>
    <n v="280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2"/>
    <x v="2"/>
    <n v="3100"/>
    <s v="SERVICIOS BASICOS"/>
    <n v="316"/>
    <s v="SERVICIOS DE TELECOMUNICACIONES Y SATÉLITES"/>
    <x v="58"/>
    <x v="58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100"/>
    <s v="SERVICIOS BASICOS"/>
    <n v="316"/>
    <s v="SERVICIOS DE TELECOMUNICACIONES Y SATÉLITES"/>
    <x v="58"/>
    <x v="58"/>
    <n v="0"/>
    <s v="SIN DESCRIPCIÓN PARA DESTINOS 00"/>
    <n v="13200"/>
    <n v="13200"/>
    <n v="0"/>
    <n v="0"/>
    <n v="0"/>
    <n v="0"/>
    <n v="0"/>
    <n v="13200"/>
    <n v="0"/>
    <n v="0"/>
    <n v="0"/>
    <n v="0"/>
    <n v="0"/>
    <m/>
    <m/>
    <n v="0"/>
    <n v="13200"/>
    <n v="132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2"/>
    <x v="2"/>
    <n v="3100"/>
    <s v="SERVICIOS BASICOS"/>
    <n v="3170"/>
    <s v="SERVICIOS GENERALES"/>
    <x v="59"/>
    <x v="59"/>
    <n v="43"/>
    <s v="C4"/>
    <n v="10075350.470000001"/>
    <n v="10075347.949999999"/>
    <n v="0"/>
    <n v="0"/>
    <n v="0"/>
    <n v="0"/>
    <n v="0"/>
    <n v="10075350.470000001"/>
    <n v="0"/>
    <n v="2.52"/>
    <n v="0"/>
    <n v="0"/>
    <n v="2.52"/>
    <m/>
    <m/>
    <n v="0"/>
    <n v="10075350.470000001"/>
    <n v="10075350.470000001"/>
  </r>
  <r>
    <s v="2.5-02-25"/>
    <x v="4"/>
    <s v="Si"/>
    <x v="0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2"/>
    <x v="2"/>
    <n v="3100"/>
    <s v="SERVICIOS BASICOS"/>
    <n v="3170"/>
    <s v="SERVICIOS GENERALES"/>
    <x v="59"/>
    <x v="59"/>
    <n v="43"/>
    <s v="C4"/>
    <n v="40000000"/>
    <n v="40000002.520000003"/>
    <n v="0"/>
    <n v="0"/>
    <n v="0"/>
    <n v="0"/>
    <n v="0"/>
    <n v="40000000"/>
    <n v="0"/>
    <n v="0"/>
    <n v="0"/>
    <n v="2.52"/>
    <n v="-2.52"/>
    <m/>
    <m/>
    <n v="0"/>
    <n v="40000000"/>
    <n v="400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100"/>
    <s v="SERVICIOS BASICOS"/>
    <n v="3180"/>
    <s v="SERVICIOS GENERALES"/>
    <x v="60"/>
    <x v="60"/>
    <n v="0"/>
    <s v="SIN DESCRIPCIÓN PARA DESTINOS 00"/>
    <n v="15000"/>
    <n v="15000"/>
    <n v="0"/>
    <n v="0"/>
    <n v="0"/>
    <n v="0"/>
    <n v="0"/>
    <n v="15000"/>
    <n v="0"/>
    <n v="0"/>
    <n v="0"/>
    <n v="0"/>
    <n v="0"/>
    <m/>
    <m/>
    <n v="0"/>
    <n v="15000"/>
    <n v="15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3"/>
    <x v="26"/>
    <x v="21"/>
    <x v="21"/>
    <x v="21"/>
    <x v="2"/>
    <x v="2"/>
    <n v="3100"/>
    <s v="SERVICIOS BASICOS"/>
    <n v="3180"/>
    <s v="SERVICIOS GENERALES"/>
    <x v="60"/>
    <x v="60"/>
    <n v="0"/>
    <s v="SIN DESCRIPCIÓN PARA DESTINOS 00"/>
    <n v="5000"/>
    <n v="5000"/>
    <n v="0"/>
    <n v="0"/>
    <n v="0"/>
    <n v="0"/>
    <n v="0"/>
    <n v="5000"/>
    <n v="0"/>
    <n v="0"/>
    <n v="0"/>
    <n v="0"/>
    <n v="0"/>
    <m/>
    <m/>
    <n v="0"/>
    <n v="5000"/>
    <n v="5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100"/>
    <s v="SERVICIOS BASICOS"/>
    <n v="3180"/>
    <s v="SERVICIOS GENERALES"/>
    <x v="60"/>
    <x v="60"/>
    <n v="0"/>
    <s v="SIN DESCRIPCIÓN PARA DESTINOS 00"/>
    <n v="30000"/>
    <n v="30000"/>
    <n v="0"/>
    <n v="0"/>
    <n v="0"/>
    <n v="0"/>
    <n v="0"/>
    <n v="30000"/>
    <n v="0"/>
    <n v="0"/>
    <n v="0"/>
    <n v="0"/>
    <n v="0"/>
    <m/>
    <m/>
    <n v="0"/>
    <n v="30000"/>
    <n v="3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200"/>
    <s v="SERVICIOS DE ARRENDAMIENTO"/>
    <n v="3220"/>
    <s v="SERVICIOS GENERALES"/>
    <x v="61"/>
    <x v="61"/>
    <n v="0"/>
    <s v="SIN DESCRIPCIÓN PARA DESTINOS 00"/>
    <n v="2500000"/>
    <n v="2500000"/>
    <n v="1555560.28"/>
    <n v="0"/>
    <n v="0"/>
    <n v="0"/>
    <n v="0"/>
    <n v="2500000"/>
    <n v="0"/>
    <n v="0"/>
    <n v="0"/>
    <n v="0"/>
    <n v="0"/>
    <m/>
    <m/>
    <n v="0"/>
    <n v="2500000"/>
    <n v="944439.72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200"/>
    <s v="SERVICIOS DE ARRENDAMIENTO"/>
    <n v="3230"/>
    <s v="SERVICIOS GENERALES"/>
    <x v="62"/>
    <x v="62"/>
    <n v="0"/>
    <s v="SIN DESCRIPCIÓN PARA DESTINOS 00"/>
    <n v="6900000"/>
    <n v="6900000"/>
    <n v="0"/>
    <n v="0"/>
    <n v="0"/>
    <n v="0"/>
    <n v="0"/>
    <n v="6900000"/>
    <n v="0"/>
    <n v="0"/>
    <n v="0"/>
    <n v="0"/>
    <n v="0"/>
    <m/>
    <m/>
    <n v="0"/>
    <n v="6900000"/>
    <n v="690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2"/>
    <x v="2"/>
    <n v="3200"/>
    <s v="SERVICIOS DE ARRENDAMIENTO"/>
    <n v="3230"/>
    <s v="SERVICIOS GENERALES"/>
    <x v="62"/>
    <x v="62"/>
    <n v="0"/>
    <s v="SIN DESCRIPCIÓN PARA DESTINOS 00"/>
    <n v="4200000"/>
    <n v="4200000"/>
    <n v="0"/>
    <n v="0"/>
    <n v="0"/>
    <n v="0"/>
    <n v="0"/>
    <n v="4200000"/>
    <n v="0"/>
    <n v="0"/>
    <n v="0"/>
    <n v="0"/>
    <n v="0"/>
    <m/>
    <m/>
    <n v="0"/>
    <n v="4200000"/>
    <n v="4200000"/>
  </r>
  <r>
    <s v="2.5-02-25"/>
    <x v="4"/>
    <s v="Si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200"/>
    <s v="SERVICIOS DE ARRENDAMIENTO"/>
    <n v="3250"/>
    <s v="SERVICIOS GENERALES"/>
    <x v="63"/>
    <x v="63"/>
    <n v="0"/>
    <s v="SIN DESCRIPCIÓN PARA DESTINOS 00"/>
    <n v="57000000"/>
    <n v="63000000"/>
    <n v="0"/>
    <n v="0"/>
    <n v="0"/>
    <n v="0"/>
    <n v="0"/>
    <n v="57000000"/>
    <n v="0"/>
    <n v="0"/>
    <n v="0"/>
    <n v="6000000"/>
    <n v="-6000000"/>
    <m/>
    <m/>
    <n v="0"/>
    <n v="57000000"/>
    <n v="57000000"/>
  </r>
  <r>
    <s v="2.5-02-25"/>
    <x v="4"/>
    <s v="Si"/>
    <x v="0"/>
    <n v="1"/>
    <x v="0"/>
    <n v="1.7"/>
    <x v="1"/>
    <s v="1.7.1"/>
    <x v="1"/>
    <s v="R"/>
    <s v="Solamente actividades específicas, distintas a las"/>
    <s v="05_25"/>
    <x v="0"/>
    <n v="6"/>
    <x v="1"/>
    <n v="10"/>
    <x v="1"/>
    <x v="0"/>
    <x v="0"/>
    <x v="0"/>
    <x v="2"/>
    <x v="2"/>
    <n v="3200"/>
    <s v="SERVICIOS DE ARRENDAMIENTO"/>
    <n v="3250"/>
    <s v="SERVICIOS GENERALES"/>
    <x v="63"/>
    <x v="63"/>
    <n v="0"/>
    <s v="SIN DESCRIPCIÓN PARA DESTINOS 00"/>
    <n v="70000000"/>
    <n v="64000000"/>
    <n v="68958396.859999999"/>
    <n v="68958396.859999999"/>
    <n v="0"/>
    <n v="0"/>
    <n v="0"/>
    <n v="1041603.14"/>
    <n v="0"/>
    <n v="6000000"/>
    <n v="0"/>
    <n v="0"/>
    <n v="6000000"/>
    <m/>
    <m/>
    <n v="0"/>
    <n v="70000000"/>
    <n v="1041603.1400000006"/>
  </r>
  <r>
    <s v="2.5-02-25"/>
    <x v="4"/>
    <s v="Si"/>
    <x v="0"/>
    <n v="1"/>
    <x v="0"/>
    <n v="1.7"/>
    <x v="1"/>
    <s v="1.7.2"/>
    <x v="2"/>
    <s v="E"/>
    <s v="Actividades del sector público, que realiza en for"/>
    <s v="08_25"/>
    <x v="2"/>
    <n v="6"/>
    <x v="1"/>
    <n v="23"/>
    <x v="27"/>
    <x v="2"/>
    <x v="2"/>
    <x v="2"/>
    <x v="2"/>
    <x v="2"/>
    <n v="3200"/>
    <s v="SERVICIOS DE ARRENDAMIENTO"/>
    <n v="3250"/>
    <s v="SERVICIOS GENERALES"/>
    <x v="63"/>
    <x v="63"/>
    <n v="0"/>
    <s v="SIN DESCRIPCIÓN PARA DESTINOS 00"/>
    <n v="7000000"/>
    <n v="7000000"/>
    <n v="0"/>
    <n v="0"/>
    <n v="0"/>
    <n v="0"/>
    <n v="0"/>
    <n v="7000000"/>
    <n v="0"/>
    <n v="0"/>
    <n v="0"/>
    <n v="0"/>
    <n v="0"/>
    <m/>
    <m/>
    <n v="0"/>
    <n v="7000000"/>
    <n v="700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2"/>
    <x v="2"/>
    <n v="3200"/>
    <s v="SERVICIOS DE ARRENDAMIENTO"/>
    <n v="3260"/>
    <s v="SERVICIOS GENERALES"/>
    <x v="64"/>
    <x v="64"/>
    <n v="0"/>
    <s v="SIN DESCRIPCIÓN PARA DESTINOS 00"/>
    <n v="20000000"/>
    <n v="20000000"/>
    <n v="0"/>
    <n v="0"/>
    <n v="0"/>
    <n v="0"/>
    <n v="0"/>
    <n v="20000000"/>
    <n v="0"/>
    <n v="0"/>
    <n v="0"/>
    <n v="0"/>
    <n v="0"/>
    <m/>
    <m/>
    <n v="0"/>
    <n v="20000000"/>
    <n v="200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200"/>
    <s v="SERVICIOS DE ARRENDAMIENTO"/>
    <n v="3260"/>
    <s v="SERVICIOS GENERALES"/>
    <x v="64"/>
    <x v="64"/>
    <n v="0"/>
    <s v="SIN DESCRIPCIÓN PARA DESTINOS 00"/>
    <n v="50000000"/>
    <n v="50000000"/>
    <n v="0"/>
    <n v="0"/>
    <n v="0"/>
    <n v="0"/>
    <n v="0"/>
    <n v="50000000"/>
    <n v="0"/>
    <n v="0"/>
    <n v="0"/>
    <n v="0"/>
    <n v="0"/>
    <m/>
    <m/>
    <n v="0"/>
    <n v="50000000"/>
    <n v="500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200"/>
    <s v="SERVICIOS DE ARRENDAMIENTO"/>
    <n v="3260"/>
    <s v="SERVICIOS GENERALES"/>
    <x v="64"/>
    <x v="64"/>
    <n v="8"/>
    <s v="LIMPIEZA DE MINAS DE BASALTO"/>
    <n v="600000"/>
    <n v="600000"/>
    <n v="0"/>
    <n v="0"/>
    <n v="0"/>
    <n v="0"/>
    <n v="0"/>
    <n v="600000"/>
    <n v="0"/>
    <n v="0"/>
    <n v="0"/>
    <n v="0"/>
    <n v="0"/>
    <m/>
    <m/>
    <n v="0"/>
    <n v="600000"/>
    <n v="6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200"/>
    <s v="SERVICIOS DE ARRENDAMIENTO"/>
    <n v="3270"/>
    <s v="SERVICIOS GENERALES"/>
    <x v="65"/>
    <x v="65"/>
    <n v="0"/>
    <s v="SIN DESCRIPCIÓN PARA DESTINOS 00"/>
    <n v="410000"/>
    <n v="410000"/>
    <n v="0"/>
    <n v="0"/>
    <n v="0"/>
    <n v="0"/>
    <n v="0"/>
    <n v="410000"/>
    <n v="0"/>
    <n v="0"/>
    <n v="0"/>
    <n v="0"/>
    <n v="0"/>
    <m/>
    <m/>
    <n v="0"/>
    <n v="410000"/>
    <n v="41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200"/>
    <s v="SERVICIOS DE ARRENDAMIENTO"/>
    <n v="3290"/>
    <s v="SERVICIOS GENERALES"/>
    <x v="66"/>
    <x v="66"/>
    <n v="0"/>
    <s v="SIN DESCRIPCIÓN PARA DESTINOS 00"/>
    <n v="140000"/>
    <n v="140000"/>
    <n v="0"/>
    <n v="0"/>
    <n v="0"/>
    <n v="0"/>
    <n v="0"/>
    <n v="140000"/>
    <n v="0"/>
    <n v="0"/>
    <n v="0"/>
    <n v="0"/>
    <n v="0"/>
    <m/>
    <m/>
    <n v="0"/>
    <n v="140000"/>
    <n v="14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2"/>
    <x v="2"/>
    <n v="3200"/>
    <s v="SERVICIOS DE ARRENDAMIENTO"/>
    <n v="3290"/>
    <s v="SERVICIOS GENERALES"/>
    <x v="66"/>
    <x v="66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2"/>
    <x v="2"/>
    <n v="2.2000000000000002"/>
    <x v="8"/>
    <s v="2.2.4"/>
    <x v="11"/>
    <s v="E"/>
    <s v="Actividades del sector público, que realiza en for"/>
    <s v="09_25"/>
    <x v="4"/>
    <n v="2"/>
    <x v="2"/>
    <n v="26"/>
    <x v="18"/>
    <x v="16"/>
    <x v="16"/>
    <x v="16"/>
    <x v="2"/>
    <x v="2"/>
    <n v="3200"/>
    <s v="SERVICIOS DE ARRENDAMIENTO"/>
    <n v="3290"/>
    <s v="SERVICIOS GENERALES"/>
    <x v="66"/>
    <x v="66"/>
    <n v="0"/>
    <s v="SIN DESCRIPCIÓN PARA DESTINOS 00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300"/>
    <s v="SERVICIOS PROFESIONALES, CIENTIFICOS, TECNICOS Y OTROS SERVICIOS"/>
    <n v="3310"/>
    <s v="SERVICIOS GENERALES"/>
    <x v="67"/>
    <x v="67"/>
    <n v="0"/>
    <s v="SIN DESCRIPCIÓN PARA DESTINOS 00"/>
    <n v="700000"/>
    <n v="700000"/>
    <n v="0"/>
    <n v="0"/>
    <n v="0"/>
    <n v="0"/>
    <n v="0"/>
    <n v="700000"/>
    <n v="0"/>
    <n v="0"/>
    <n v="0"/>
    <n v="0"/>
    <n v="0"/>
    <m/>
    <m/>
    <n v="0"/>
    <n v="700000"/>
    <n v="7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300"/>
    <s v="SERVICIOS PROFESIONALES, CIENTIFICOS, TECNICOS Y OTROS SERVICIOS"/>
    <n v="3310"/>
    <s v="SERVICIOS GENERALES"/>
    <x v="67"/>
    <x v="67"/>
    <n v="0"/>
    <s v="SIN DESCRIPCIÓN PARA DESTINOS 00"/>
    <n v="2000000"/>
    <n v="2000000"/>
    <n v="0"/>
    <n v="0"/>
    <n v="0"/>
    <n v="0"/>
    <n v="0"/>
    <n v="2000000"/>
    <n v="0"/>
    <n v="0"/>
    <n v="0"/>
    <n v="0"/>
    <n v="0"/>
    <m/>
    <m/>
    <n v="0"/>
    <n v="2000000"/>
    <n v="2000000"/>
  </r>
  <r>
    <s v="1.1-00-25"/>
    <x v="2"/>
    <s v="No"/>
    <x v="0"/>
    <n v="1"/>
    <x v="0"/>
    <n v="1.3"/>
    <x v="0"/>
    <s v="1.3.4"/>
    <x v="0"/>
    <s v="E"/>
    <s v="Actividades del sector público, que realiza en for"/>
    <s v="07_25"/>
    <x v="9"/>
    <n v="5"/>
    <x v="0"/>
    <n v="17"/>
    <x v="28"/>
    <x v="22"/>
    <x v="22"/>
    <x v="22"/>
    <x v="2"/>
    <x v="2"/>
    <n v="3300"/>
    <s v="SERVICIOS PROFESIONALES, CIENTIFICOS, TECNICOS Y OTROS SERVICIOS"/>
    <n v="3310"/>
    <s v="SERVICIOS GENERALES"/>
    <x v="67"/>
    <x v="67"/>
    <n v="0"/>
    <s v="SIN DESCRIPCIÓN PARA DESTINOS 00"/>
    <n v="1500000"/>
    <n v="1500000"/>
    <n v="0"/>
    <n v="0"/>
    <n v="0"/>
    <n v="0"/>
    <n v="0"/>
    <n v="1500000"/>
    <n v="0"/>
    <n v="0"/>
    <n v="0"/>
    <n v="0"/>
    <n v="0"/>
    <m/>
    <m/>
    <n v="0"/>
    <n v="1500000"/>
    <n v="1500000"/>
  </r>
  <r>
    <s v="1.1-00-25"/>
    <x v="2"/>
    <s v="No"/>
    <x v="0"/>
    <n v="1"/>
    <x v="0"/>
    <n v="1.3"/>
    <x v="0"/>
    <s v="1.3.5"/>
    <x v="14"/>
    <s v="E"/>
    <s v="Actividades del sector público, que realiza en for"/>
    <s v="03_25"/>
    <x v="10"/>
    <n v="5"/>
    <x v="0"/>
    <n v="4"/>
    <x v="29"/>
    <x v="23"/>
    <x v="23"/>
    <x v="23"/>
    <x v="2"/>
    <x v="2"/>
    <n v="3300"/>
    <s v="SERVICIOS PROFESIONALES, CIENTIFICOS, TECNICOS Y OTROS SERVICIOS"/>
    <n v="3310"/>
    <s v="SERVICIOS GENERALES"/>
    <x v="67"/>
    <x v="67"/>
    <n v="0"/>
    <s v="SIN DESCRIPCIÓN PARA DESTINOS 00"/>
    <n v="2000000"/>
    <n v="2000000"/>
    <n v="0"/>
    <n v="0"/>
    <n v="0"/>
    <n v="0"/>
    <n v="0"/>
    <n v="2000000"/>
    <n v="0"/>
    <n v="0"/>
    <n v="0"/>
    <n v="0"/>
    <n v="0"/>
    <m/>
    <m/>
    <n v="0"/>
    <n v="2000000"/>
    <n v="20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300"/>
    <s v="SERVICIOS PROFESIONALES, CIENTIFICOS, TECNICOS Y OTROS SERVICIOS"/>
    <n v="3310"/>
    <s v="SERVICIOS GENERALES"/>
    <x v="67"/>
    <x v="67"/>
    <n v="0"/>
    <s v="SIN DESCRIPCIÓN PARA DESTINOS 00"/>
    <n v="3150000"/>
    <n v="3150000"/>
    <n v="0"/>
    <n v="0"/>
    <n v="0"/>
    <n v="0"/>
    <n v="0"/>
    <n v="3150000"/>
    <n v="0"/>
    <n v="0"/>
    <n v="0"/>
    <n v="0"/>
    <n v="0"/>
    <m/>
    <m/>
    <n v="0"/>
    <n v="3150000"/>
    <n v="315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300"/>
    <s v="SERVICIOS PROFESIONALES, CIENTIFICOS, TECNICOS Y OTROS SERVICIOS"/>
    <n v="3320"/>
    <s v="SERVICIOS GENERALES"/>
    <x v="68"/>
    <x v="68"/>
    <n v="0"/>
    <s v="SIN DESCRIPCIÓN PARA DESTINOS 00"/>
    <n v="5400000"/>
    <n v="5400000"/>
    <n v="0"/>
    <n v="0"/>
    <n v="0"/>
    <n v="0"/>
    <n v="0"/>
    <n v="5400000"/>
    <n v="0"/>
    <n v="0"/>
    <n v="0"/>
    <n v="0"/>
    <n v="0"/>
    <m/>
    <m/>
    <n v="0"/>
    <n v="5400000"/>
    <n v="54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300"/>
    <s v="SERVICIOS PROFESIONALES, CIENTIFICOS, TECNICOS Y OTROS SERVICIOS"/>
    <n v="3330"/>
    <s v="SERVICIOS GENERALES"/>
    <x v="69"/>
    <x v="69"/>
    <n v="0"/>
    <s v="SIN DESCRIPCIÓN PARA DESTINOS 00"/>
    <n v="8358220.3600000003"/>
    <n v="8358220.3600000003"/>
    <n v="0"/>
    <n v="0"/>
    <n v="0"/>
    <n v="0"/>
    <n v="0"/>
    <n v="8358220.3600000003"/>
    <n v="0"/>
    <n v="0"/>
    <n v="0"/>
    <n v="0"/>
    <n v="0"/>
    <n v="-2600000"/>
    <m/>
    <n v="-2600000"/>
    <n v="5758220.3600000003"/>
    <n v="5758220.3600000003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300"/>
    <s v="SERVICIOS PROFESIONALES, CIENTIFICOS, TECNICOS Y OTROS SERVICIOS"/>
    <n v="3330"/>
    <s v="SERVICIOS GENERALES"/>
    <x v="69"/>
    <x v="69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2"/>
    <x v="2"/>
    <n v="3300"/>
    <s v="SERVICIOS PROFESIONALES, CIENTIFICOS, TECNICOS Y OTROS SERVICIOS"/>
    <n v="3330"/>
    <s v="SERVICIOS GENERALES"/>
    <x v="69"/>
    <x v="69"/>
    <n v="0"/>
    <s v="SIN DESCRIPCIÓN PARA DESTINOS 00"/>
    <n v="4800000"/>
    <n v="4800000"/>
    <n v="0"/>
    <n v="0"/>
    <n v="0"/>
    <n v="0"/>
    <n v="0"/>
    <n v="4800000"/>
    <n v="0"/>
    <n v="0"/>
    <n v="0"/>
    <n v="0"/>
    <n v="0"/>
    <m/>
    <m/>
    <n v="0"/>
    <n v="4800000"/>
    <n v="48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300"/>
    <s v="SERVICIOS PROFESIONALES, CIENTIFICOS, TECNICOS Y OTROS SERVICIOS"/>
    <n v="3340"/>
    <s v="SERVICIOS GENERALES"/>
    <x v="70"/>
    <x v="70"/>
    <n v="0"/>
    <s v="SIN DESCRIPCIÓN PARA DESTINOS 00"/>
    <n v="1500000"/>
    <n v="1500000"/>
    <n v="0"/>
    <n v="0"/>
    <n v="0"/>
    <n v="0"/>
    <n v="0"/>
    <n v="1500000"/>
    <n v="0"/>
    <n v="0"/>
    <n v="0"/>
    <n v="0"/>
    <n v="0"/>
    <m/>
    <m/>
    <n v="0"/>
    <n v="1500000"/>
    <n v="1500000"/>
  </r>
  <r>
    <s v="1.1-00-25"/>
    <x v="2"/>
    <s v="No"/>
    <x v="0"/>
    <n v="1"/>
    <x v="0"/>
    <n v="1.3"/>
    <x v="0"/>
    <s v="1.3.4"/>
    <x v="0"/>
    <s v="E"/>
    <s v="Actividades del sector público, que realiza en for"/>
    <s v="07_25"/>
    <x v="9"/>
    <n v="5"/>
    <x v="0"/>
    <n v="17"/>
    <x v="28"/>
    <x v="22"/>
    <x v="22"/>
    <x v="22"/>
    <x v="2"/>
    <x v="2"/>
    <n v="3300"/>
    <s v="SERVICIOS PROFESIONALES, CIENTIFICOS, TECNICOS Y OTROS SERVICIOS"/>
    <n v="3340"/>
    <s v="SERVICIOS GENERALES"/>
    <x v="70"/>
    <x v="70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8"/>
    <x v="30"/>
    <x v="10"/>
    <x v="10"/>
    <x v="10"/>
    <x v="2"/>
    <x v="2"/>
    <n v="3300"/>
    <s v="SERVICIOS PROFESIONALES, CIENTIFICOS, TECNICOS Y OTROS SERVICIOS"/>
    <n v="3340"/>
    <s v="SERVICIOS GENERALES"/>
    <x v="70"/>
    <x v="70"/>
    <n v="9"/>
    <s v="FORMATOS IPH"/>
    <n v="600000"/>
    <n v="600000"/>
    <n v="0"/>
    <n v="0"/>
    <n v="0"/>
    <n v="0"/>
    <n v="0"/>
    <n v="600000"/>
    <n v="0"/>
    <n v="0"/>
    <n v="0"/>
    <n v="0"/>
    <n v="0"/>
    <m/>
    <m/>
    <n v="0"/>
    <n v="600000"/>
    <n v="600000"/>
  </r>
  <r>
    <s v="1.1-00-25"/>
    <x v="2"/>
    <s v="No"/>
    <x v="0"/>
    <n v="1"/>
    <x v="0"/>
    <n v="1.7"/>
    <x v="1"/>
    <s v="1.7.3"/>
    <x v="13"/>
    <s v="R"/>
    <s v="Solamente actividades específicas, distintas a las"/>
    <s v="08_25"/>
    <x v="2"/>
    <n v="6"/>
    <x v="1"/>
    <n v="20"/>
    <x v="24"/>
    <x v="20"/>
    <x v="20"/>
    <x v="20"/>
    <x v="2"/>
    <x v="2"/>
    <n v="3300"/>
    <s v="SERVICIOS PROFESIONALES, CIENTIFICOS, TECNICOS Y OTROS SERVICIOS"/>
    <n v="3340"/>
    <s v="SERVICIOS GENERALES"/>
    <x v="70"/>
    <x v="70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2.5-02-25"/>
    <x v="4"/>
    <s v="Si"/>
    <x v="0"/>
    <n v="1"/>
    <x v="0"/>
    <n v="1.7"/>
    <x v="1"/>
    <s v="1.7.1"/>
    <x v="1"/>
    <s v="R"/>
    <s v="Solamente actividades específicas, distintas a las"/>
    <s v="08_25"/>
    <x v="2"/>
    <n v="6"/>
    <x v="1"/>
    <n v="18"/>
    <x v="30"/>
    <x v="10"/>
    <x v="10"/>
    <x v="10"/>
    <x v="2"/>
    <x v="2"/>
    <n v="3300"/>
    <s v="SERVICIOS PROFESIONALES, CIENTIFICOS, TECNICOS Y OTROS SERVICIOS"/>
    <n v="3340"/>
    <s v="SERVICIOS GENERALES"/>
    <x v="70"/>
    <x v="70"/>
    <n v="0"/>
    <s v="SIN DESCRIPCIÓN PARA DESTINOS 00"/>
    <n v="3000000"/>
    <n v="3000000"/>
    <n v="0"/>
    <n v="0"/>
    <n v="0"/>
    <n v="0"/>
    <n v="0"/>
    <n v="3000000"/>
    <n v="0"/>
    <n v="0"/>
    <n v="0"/>
    <n v="0"/>
    <n v="0"/>
    <m/>
    <m/>
    <n v="0"/>
    <n v="3000000"/>
    <n v="3000000"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n v="43"/>
    <x v="31"/>
    <x v="24"/>
    <x v="24"/>
    <x v="24"/>
    <x v="2"/>
    <x v="2"/>
    <n v="3300"/>
    <s v="SERVICIOS PROFESIONALES, CIENTIFICOS, TECNICOS Y OTROS SERVICIOS"/>
    <n v="3350"/>
    <s v="SERVICIOS GENERALES"/>
    <x v="71"/>
    <x v="71"/>
    <n v="0"/>
    <s v="SIN DESCRIPCIÓN PARA DESTINOS 00"/>
    <n v="516780"/>
    <n v="516780"/>
    <n v="0"/>
    <n v="0"/>
    <n v="0"/>
    <n v="0"/>
    <n v="0"/>
    <n v="516780"/>
    <n v="0"/>
    <n v="0"/>
    <n v="0"/>
    <n v="0"/>
    <n v="0"/>
    <m/>
    <m/>
    <n v="0"/>
    <n v="516780"/>
    <n v="51678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4"/>
    <x v="23"/>
    <x v="19"/>
    <x v="19"/>
    <x v="19"/>
    <x v="2"/>
    <x v="2"/>
    <n v="3300"/>
    <s v="SERVICIOS PROFESIONALES, CIENTIFICOS, TECNICOS Y OTROS SERVICIOS"/>
    <n v="3360"/>
    <s v="SERVICIOS GENERALES"/>
    <x v="72"/>
    <x v="72"/>
    <n v="0"/>
    <s v="SIN DESCRIPCIÓN PARA DESTINOS 00"/>
    <n v="15000000"/>
    <n v="15000000"/>
    <n v="0"/>
    <n v="0"/>
    <n v="0"/>
    <n v="0"/>
    <n v="0"/>
    <n v="15000000"/>
    <n v="0"/>
    <n v="0"/>
    <n v="0"/>
    <n v="0"/>
    <n v="0"/>
    <m/>
    <m/>
    <n v="0"/>
    <n v="15000000"/>
    <n v="1500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2"/>
    <x v="2"/>
    <n v="3300"/>
    <s v="SERVICIOS PROFESIONALES, CIENTIFICOS, TECNICOS Y OTROS SERVICIOS"/>
    <n v="3360"/>
    <s v="SERVICIOS GENERALES"/>
    <x v="72"/>
    <x v="72"/>
    <n v="0"/>
    <s v="SIN DESCRIPCIÓN PARA DESTINOS 00"/>
    <n v="1300000"/>
    <n v="1300000"/>
    <n v="0"/>
    <n v="0"/>
    <n v="0"/>
    <n v="0"/>
    <n v="0"/>
    <n v="1300000"/>
    <n v="0"/>
    <n v="0"/>
    <n v="0"/>
    <n v="0"/>
    <n v="0"/>
    <m/>
    <m/>
    <n v="0"/>
    <n v="1300000"/>
    <n v="130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2"/>
    <x v="2"/>
    <n v="3300"/>
    <s v="SERVICIOS PROFESIONALES, CIENTIFICOS, TECNICOS Y OTROS SERVICIOS"/>
    <n v="3360"/>
    <s v="SERVICIOS GENERALES"/>
    <x v="72"/>
    <x v="72"/>
    <n v="0"/>
    <s v="SIN DESCRIPCIÓN PARA DESTINOS 00"/>
    <n v="818496"/>
    <n v="818496"/>
    <n v="0"/>
    <n v="0"/>
    <n v="0"/>
    <n v="0"/>
    <n v="0"/>
    <n v="818496"/>
    <n v="0"/>
    <n v="0"/>
    <n v="0"/>
    <n v="0"/>
    <n v="0"/>
    <m/>
    <m/>
    <n v="0"/>
    <n v="818496"/>
    <n v="818496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2"/>
    <x v="2"/>
    <n v="3300"/>
    <s v="SERVICIOS PROFESIONALES, CIENTIFICOS, TECNICOS Y OTROS SERVICIOS"/>
    <n v="3370"/>
    <s v="SERVICIOS GENERALES"/>
    <x v="73"/>
    <x v="73"/>
    <n v="0"/>
    <s v="SIN DESCRIPCIÓN PARA DESTINOS 00"/>
    <n v="5000000"/>
    <n v="5000000"/>
    <n v="0"/>
    <n v="0"/>
    <n v="0"/>
    <n v="0"/>
    <n v="0"/>
    <n v="5000000"/>
    <n v="0"/>
    <n v="0"/>
    <n v="0"/>
    <n v="0"/>
    <n v="0"/>
    <m/>
    <m/>
    <n v="0"/>
    <n v="5000000"/>
    <n v="50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300"/>
    <s v="SERVICIOS PROFESIONALES, CIENTIFICOS, TECNICOS Y OTROS SERVICIOS"/>
    <n v="338"/>
    <s v="SERVICIOS DE VIGILANCIA"/>
    <x v="74"/>
    <x v="74"/>
    <n v="0"/>
    <s v="SIN DESCRIPCIÓN PARA DESTINOS 00"/>
    <n v="20000000"/>
    <n v="20000000"/>
    <n v="0"/>
    <n v="0"/>
    <n v="0"/>
    <n v="0"/>
    <n v="0"/>
    <n v="20000000"/>
    <n v="0"/>
    <n v="0"/>
    <n v="0"/>
    <n v="0"/>
    <n v="0"/>
    <m/>
    <m/>
    <n v="0"/>
    <n v="20000000"/>
    <n v="200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2"/>
    <x v="2"/>
    <n v="3300"/>
    <s v="SERVICIOS PROFESIONALES, CIENTIFICOS, TECNICOS Y OTROS SERVICIOS"/>
    <n v="338"/>
    <s v="SERVICIOS DE VIGILANCIA"/>
    <x v="74"/>
    <x v="74"/>
    <n v="0"/>
    <s v="SIN DESCRIPCIÓN PARA DESTINOS 00"/>
    <n v="5000000"/>
    <n v="5000000"/>
    <n v="0"/>
    <n v="0"/>
    <n v="0"/>
    <n v="0"/>
    <n v="0"/>
    <n v="5000000"/>
    <n v="0"/>
    <n v="0"/>
    <n v="0"/>
    <n v="0"/>
    <n v="0"/>
    <m/>
    <m/>
    <n v="0"/>
    <n v="5000000"/>
    <n v="50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6"/>
    <x v="32"/>
    <x v="1"/>
    <x v="1"/>
    <x v="1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0"/>
    <n v="0"/>
    <n v="0"/>
    <n v="0"/>
    <n v="0"/>
    <n v="0"/>
    <n v="0"/>
    <n v="0"/>
    <n v="0"/>
    <n v="0"/>
    <n v="0"/>
    <n v="0"/>
    <n v="0"/>
    <n v="2600000"/>
    <n v="0"/>
    <n v="2600000"/>
    <n v="2600000"/>
    <m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6"/>
    <x v="32"/>
    <x v="1"/>
    <x v="1"/>
    <x v="1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17000000"/>
    <n v="17000000"/>
    <n v="0"/>
    <n v="0"/>
    <n v="0"/>
    <n v="0"/>
    <n v="0"/>
    <n v="17000000"/>
    <n v="0"/>
    <n v="0"/>
    <n v="0"/>
    <n v="0"/>
    <n v="0"/>
    <m/>
    <m/>
    <n v="0"/>
    <n v="17000000"/>
    <n v="17000000"/>
  </r>
  <r>
    <s v="1.1-00-25"/>
    <x v="2"/>
    <s v="No"/>
    <x v="0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3"/>
    <x v="26"/>
    <x v="21"/>
    <x v="21"/>
    <x v="21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826605"/>
    <n v="450000"/>
    <n v="794203.33"/>
    <n v="0"/>
    <n v="0"/>
    <n v="0"/>
    <n v="0"/>
    <n v="826605"/>
    <n v="0"/>
    <n v="376605"/>
    <n v="0"/>
    <n v="0"/>
    <n v="376605"/>
    <m/>
    <m/>
    <n v="0"/>
    <n v="826605"/>
    <n v="32401.670000000042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5"/>
    <x v="34"/>
    <x v="26"/>
    <x v="26"/>
    <x v="26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2000000"/>
    <n v="2000000"/>
    <n v="0"/>
    <n v="0"/>
    <n v="0"/>
    <n v="0"/>
    <n v="0"/>
    <n v="2000000"/>
    <n v="0"/>
    <n v="0"/>
    <n v="0"/>
    <n v="0"/>
    <n v="0"/>
    <m/>
    <m/>
    <n v="0"/>
    <n v="2000000"/>
    <n v="200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2000000"/>
    <n v="2000000"/>
    <n v="0"/>
    <n v="0"/>
    <n v="0"/>
    <n v="0"/>
    <n v="0"/>
    <n v="2000000"/>
    <n v="0"/>
    <n v="0"/>
    <n v="0"/>
    <n v="0"/>
    <n v="0"/>
    <m/>
    <m/>
    <n v="0"/>
    <n v="2000000"/>
    <n v="20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12000000"/>
    <n v="12000000"/>
    <n v="0"/>
    <n v="0"/>
    <n v="0"/>
    <n v="0"/>
    <n v="0"/>
    <n v="12000000"/>
    <n v="0"/>
    <n v="0"/>
    <n v="0"/>
    <n v="0"/>
    <n v="0"/>
    <m/>
    <m/>
    <n v="0"/>
    <n v="12000000"/>
    <n v="120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1400000"/>
    <n v="1400000"/>
    <n v="0"/>
    <n v="0"/>
    <n v="0"/>
    <n v="0"/>
    <n v="0"/>
    <n v="1400000"/>
    <n v="0"/>
    <n v="0"/>
    <n v="0"/>
    <n v="0"/>
    <n v="0"/>
    <m/>
    <m/>
    <n v="0"/>
    <n v="1400000"/>
    <n v="140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300"/>
    <s v="SERVICIOS PROFESIONALES, CIENTIFICOS, TECNICOS Y OTROS SERVICIOS"/>
    <n v="3390"/>
    <s v="SERVICIOS GENERALES"/>
    <x v="75"/>
    <x v="75"/>
    <n v="0"/>
    <s v="SIN DESCRIPCIÓN PARA DESTINOS 00"/>
    <n v="2200000"/>
    <n v="2200000"/>
    <n v="0"/>
    <n v="0"/>
    <n v="0"/>
    <n v="0"/>
    <n v="0"/>
    <n v="2200000"/>
    <n v="0"/>
    <n v="0"/>
    <n v="0"/>
    <n v="0"/>
    <n v="0"/>
    <m/>
    <m/>
    <n v="0"/>
    <n v="2200000"/>
    <n v="22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400"/>
    <s v="SERVICIOS FINANCIEROS, BANCARIOS Y COMERCIALES"/>
    <n v="3410"/>
    <s v="SERVICIOS GENERALES"/>
    <x v="76"/>
    <x v="76"/>
    <n v="0"/>
    <s v="SIN DESCRIPCIÓN PARA DESTINOS 00"/>
    <n v="17204100"/>
    <n v="17204100"/>
    <n v="0"/>
    <n v="0"/>
    <n v="0"/>
    <n v="0"/>
    <n v="0"/>
    <n v="17204100"/>
    <n v="0"/>
    <n v="0"/>
    <n v="0"/>
    <n v="0"/>
    <n v="0"/>
    <n v="0"/>
    <n v="0"/>
    <n v="0"/>
    <n v="17204100"/>
    <n v="17204100"/>
  </r>
  <r>
    <s v="1.1-00-25"/>
    <x v="2"/>
    <s v="No"/>
    <x v="0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2"/>
    <x v="2"/>
    <n v="3400"/>
    <s v="SERVICIOS FINANCIEROS, BANCARIOS Y COMERCIALES"/>
    <n v="3410"/>
    <s v="SERVICIOS GENERALES"/>
    <x v="76"/>
    <x v="76"/>
    <n v="0"/>
    <s v="SIN DESCRIPCIÓN PARA DESTINOS 00"/>
    <n v="1200000"/>
    <n v="1200000"/>
    <n v="0"/>
    <n v="0"/>
    <n v="0"/>
    <n v="0"/>
    <n v="0"/>
    <n v="1200000"/>
    <n v="0"/>
    <n v="0"/>
    <n v="0"/>
    <n v="0"/>
    <n v="0"/>
    <m/>
    <m/>
    <n v="0"/>
    <n v="1200000"/>
    <n v="12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400"/>
    <s v="SERVICIOS FINANCIEROS, BANCARIOS Y COMERCIALES"/>
    <n v="3420"/>
    <s v="SERVICIOS GENERALES"/>
    <x v="77"/>
    <x v="77"/>
    <n v="0"/>
    <s v="SIN DESCRIPCIÓN PARA DESTINOS 00"/>
    <n v="40000000"/>
    <n v="40000000"/>
    <n v="0"/>
    <n v="0"/>
    <n v="0"/>
    <n v="0"/>
    <n v="0"/>
    <n v="40000000"/>
    <n v="0"/>
    <n v="0"/>
    <n v="0"/>
    <n v="0"/>
    <n v="0"/>
    <m/>
    <m/>
    <n v="0"/>
    <n v="40000000"/>
    <n v="400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400"/>
    <s v="SERVICIOS FINANCIEROS, BANCARIOS Y COMERCIALES"/>
    <n v="3440"/>
    <s v="SERVICIOS GENERALES"/>
    <x v="78"/>
    <x v="78"/>
    <n v="0"/>
    <s v="SIN DESCRIPCIÓN PARA DESTINOS 00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400"/>
    <s v="SERVICIOS FINANCIEROS, BANCARIOS Y COMERCIALES"/>
    <n v="3450"/>
    <s v="SERVICIOS GENERALES"/>
    <x v="79"/>
    <x v="79"/>
    <n v="0"/>
    <s v="SIN DESCRIPCIÓN PARA DESTINOS 00"/>
    <n v="5000000"/>
    <n v="5000000"/>
    <n v="0"/>
    <n v="0"/>
    <n v="0"/>
    <n v="0"/>
    <n v="0"/>
    <n v="5000000"/>
    <n v="0"/>
    <n v="0"/>
    <n v="0"/>
    <n v="0"/>
    <n v="0"/>
    <m/>
    <n v="3109050.76"/>
    <n v="3109050.76"/>
    <n v="8109050.7599999998"/>
    <n v="8109050.7599999998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400"/>
    <s v="SERVICIOS FINANCIEROS, BANCARIOS Y COMERCIALES"/>
    <n v="348"/>
    <s v="COMISIONES POR VENTAS"/>
    <x v="80"/>
    <x v="80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500"/>
    <s v="SERVICIOS DE INSTALACION, REPARACION, MANTENIMIENTO Y CONSERVACION"/>
    <n v="3510"/>
    <s v="SERVICIOS GENERALES"/>
    <x v="81"/>
    <x v="81"/>
    <n v="10"/>
    <s v="CAT"/>
    <n v="20000000"/>
    <n v="20000000"/>
    <n v="0"/>
    <n v="0"/>
    <n v="0"/>
    <n v="0"/>
    <n v="0"/>
    <n v="20000000"/>
    <n v="0"/>
    <n v="0"/>
    <n v="0"/>
    <n v="0"/>
    <n v="0"/>
    <m/>
    <m/>
    <n v="0"/>
    <n v="20000000"/>
    <n v="200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500"/>
    <s v="SERVICIOS DE INSTALACION, REPARACION, MANTENIMIENTO Y CONSERVACION"/>
    <n v="3510"/>
    <s v="SERVICIOS GENERALES"/>
    <x v="81"/>
    <x v="81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n v="2000000"/>
    <n v="2000000"/>
    <n v="3000000"/>
    <n v="3000000"/>
  </r>
  <r>
    <s v="1.1-00-25"/>
    <x v="2"/>
    <s v="No"/>
    <x v="0"/>
    <n v="2"/>
    <x v="2"/>
    <n v="2.7"/>
    <x v="5"/>
    <s v="2.7.1"/>
    <x v="6"/>
    <s v="E"/>
    <s v="Actividades del sector público, que realiza en for"/>
    <s v="10_25"/>
    <x v="5"/>
    <n v="0"/>
    <x v="3"/>
    <n v="39"/>
    <x v="35"/>
    <x v="27"/>
    <x v="27"/>
    <x v="27"/>
    <x v="2"/>
    <x v="2"/>
    <n v="3500"/>
    <s v="SERVICIOS DE INSTALACION, REPARACION, MANTENIMIENTO Y CONSERVACION"/>
    <n v="3510"/>
    <s v="SERVICIOS GENERALES"/>
    <x v="81"/>
    <x v="81"/>
    <n v="0"/>
    <s v="SIN DESCRIPCIÓN PARA DESTINOS 00"/>
    <n v="30226080"/>
    <n v="30226080"/>
    <n v="0"/>
    <n v="0"/>
    <n v="0"/>
    <n v="0"/>
    <n v="0"/>
    <n v="30226080"/>
    <n v="0"/>
    <n v="0"/>
    <n v="0"/>
    <n v="0"/>
    <n v="0"/>
    <m/>
    <m/>
    <n v="0"/>
    <n v="30226080"/>
    <n v="3022608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2"/>
    <x v="2"/>
    <n v="3500"/>
    <s v="SERVICIOS DE INSTALACION, REPARACION, MANTENIMIENTO Y CONSERVACION"/>
    <n v="3520"/>
    <s v="SERVICIOS GENERALES"/>
    <x v="82"/>
    <x v="82"/>
    <n v="0"/>
    <s v="SIN DESCRIPCIÓN PARA DESTINOS 00"/>
    <n v="40000"/>
    <n v="40000"/>
    <n v="0"/>
    <n v="0"/>
    <n v="0"/>
    <n v="0"/>
    <n v="0"/>
    <n v="40000"/>
    <n v="0"/>
    <n v="0"/>
    <n v="0"/>
    <n v="0"/>
    <n v="0"/>
    <m/>
    <m/>
    <n v="0"/>
    <n v="40000"/>
    <n v="4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500"/>
    <s v="SERVICIOS DE INSTALACION, REPARACION, MANTENIMIENTO Y CONSERVACION"/>
    <n v="3530"/>
    <s v="SERVICIOS GENERALES"/>
    <x v="83"/>
    <x v="83"/>
    <n v="0"/>
    <s v="SIN DESCRIPCIÓN PARA DESTINOS 00"/>
    <n v="3738520"/>
    <n v="3738520"/>
    <n v="0"/>
    <n v="0"/>
    <n v="0"/>
    <n v="0"/>
    <n v="0"/>
    <n v="3738520"/>
    <n v="0"/>
    <n v="0"/>
    <n v="0"/>
    <n v="0"/>
    <n v="0"/>
    <m/>
    <m/>
    <n v="0"/>
    <n v="3738520"/>
    <n v="373852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2"/>
    <x v="2"/>
    <n v="3500"/>
    <s v="SERVICIOS DE INSTALACION, REPARACION, MANTENIMIENTO Y CONSERVACION"/>
    <n v="3540"/>
    <s v="SERVICIOS GENERALES"/>
    <x v="84"/>
    <x v="84"/>
    <n v="0"/>
    <s v="SIN DESCRIPCIÓN PARA DESTINOS 00"/>
    <n v="700000"/>
    <n v="700000"/>
    <n v="0"/>
    <n v="0"/>
    <n v="0"/>
    <n v="0"/>
    <n v="0"/>
    <n v="700000"/>
    <n v="0"/>
    <n v="0"/>
    <n v="0"/>
    <n v="0"/>
    <n v="0"/>
    <m/>
    <m/>
    <n v="0"/>
    <n v="700000"/>
    <n v="7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500"/>
    <s v="SERVICIOS DE INSTALACION, REPARACION, MANTENIMIENTO Y CONSERVACION"/>
    <n v="3550"/>
    <s v="SERVICIOS GENERALES"/>
    <x v="85"/>
    <x v="85"/>
    <n v="0"/>
    <s v="SIN DESCRIPCIÓN PARA DESTINOS 00"/>
    <n v="20000000"/>
    <n v="20000000"/>
    <n v="0"/>
    <n v="0"/>
    <n v="0"/>
    <n v="0"/>
    <n v="0"/>
    <n v="20000000"/>
    <n v="0"/>
    <n v="0"/>
    <n v="0"/>
    <n v="0"/>
    <n v="0"/>
    <m/>
    <m/>
    <n v="0"/>
    <n v="20000000"/>
    <n v="2000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2"/>
    <x v="2"/>
    <n v="3500"/>
    <s v="SERVICIOS DE INSTALACION, REPARACION, MANTENIMIENTO Y CONSERVACION"/>
    <n v="3560"/>
    <s v="SERVICIOS GENERALES"/>
    <x v="86"/>
    <x v="86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500"/>
    <s v="SERVICIOS DE INSTALACION, REPARACION, MANTENIMIENTO Y CONSERVACION"/>
    <n v="3570"/>
    <s v="SERVICIOS GENERALES"/>
    <x v="87"/>
    <x v="87"/>
    <n v="0"/>
    <s v="SIN DESCRIPCIÓN PARA DESTINOS 00"/>
    <n v="20000000"/>
    <n v="20000000"/>
    <n v="0"/>
    <n v="0"/>
    <n v="0"/>
    <n v="0"/>
    <n v="0"/>
    <n v="20000000"/>
    <n v="0"/>
    <n v="0"/>
    <n v="0"/>
    <n v="0"/>
    <n v="0"/>
    <m/>
    <m/>
    <n v="0"/>
    <n v="20000000"/>
    <n v="20000000"/>
  </r>
  <r>
    <s v="1.1-00-25"/>
    <x v="2"/>
    <s v="No"/>
    <x v="0"/>
    <n v="1"/>
    <x v="0"/>
    <n v="1.3"/>
    <x v="0"/>
    <s v="1.3.4"/>
    <x v="0"/>
    <s v="E"/>
    <s v="Actividades del sector público, que realiza en for"/>
    <s v="09_25"/>
    <x v="4"/>
    <n v="2"/>
    <x v="2"/>
    <n v="28"/>
    <x v="7"/>
    <x v="5"/>
    <x v="5"/>
    <x v="5"/>
    <x v="2"/>
    <x v="2"/>
    <n v="3500"/>
    <s v="SERVICIOS DE INSTALACION, REPARACION, MANTENIMIENTO Y CONSERVACION"/>
    <n v="3570"/>
    <s v="SERVICIOS GENERALES"/>
    <x v="87"/>
    <x v="87"/>
    <n v="0"/>
    <s v="SIN DESCRIPCIÓN PARA DESTINOS 00"/>
    <n v="400000"/>
    <n v="400000"/>
    <n v="0"/>
    <n v="0"/>
    <n v="0"/>
    <n v="0"/>
    <n v="0"/>
    <n v="400000"/>
    <n v="0"/>
    <n v="0"/>
    <n v="0"/>
    <n v="0"/>
    <n v="0"/>
    <m/>
    <m/>
    <n v="0"/>
    <n v="400000"/>
    <n v="400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2"/>
    <x v="2"/>
    <n v="3500"/>
    <s v="SERVICIOS DE INSTALACION, REPARACION, MANTENIMIENTO Y CONSERVACION"/>
    <n v="3570"/>
    <s v="SERVICIOS GENERALES"/>
    <x v="87"/>
    <x v="87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500"/>
    <s v="SERVICIOS DE INSTALACION, REPARACION, MANTENIMIENTO Y CONSERVACION"/>
    <n v="3570"/>
    <s v="SERVICIOS GENERALES"/>
    <x v="87"/>
    <x v="87"/>
    <n v="11"/>
    <s v="REACTIVOS"/>
    <n v="100000000"/>
    <n v="99999994.560000002"/>
    <n v="0"/>
    <n v="0"/>
    <n v="0"/>
    <n v="0"/>
    <n v="0"/>
    <n v="100000000"/>
    <n v="0"/>
    <n v="5.44"/>
    <n v="0"/>
    <n v="0"/>
    <n v="5.44"/>
    <m/>
    <m/>
    <n v="0"/>
    <n v="100000000"/>
    <n v="1000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500"/>
    <s v="SERVICIOS DE INSTALACION, REPARACION, MANTENIMIENTO Y CONSERVACION"/>
    <n v="3570"/>
    <s v="SERVICIOS GENERALES"/>
    <x v="87"/>
    <x v="87"/>
    <n v="12"/>
    <s v="CORRECTIVOS"/>
    <n v="100000000"/>
    <n v="100000005.44"/>
    <n v="0"/>
    <n v="0"/>
    <n v="0"/>
    <n v="0"/>
    <n v="0"/>
    <n v="100000000"/>
    <n v="0"/>
    <n v="0"/>
    <n v="0"/>
    <n v="5.44"/>
    <n v="-5.44"/>
    <m/>
    <m/>
    <n v="0"/>
    <n v="100000000"/>
    <n v="10000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2"/>
    <x v="2"/>
    <n v="3500"/>
    <s v="SERVICIOS DE INSTALACION, REPARACION, MANTENIMIENTO Y CONSERVACION"/>
    <n v="3580"/>
    <s v="SERVICIOS GENERALES"/>
    <x v="88"/>
    <x v="88"/>
    <n v="0"/>
    <s v="SIN DESCRIPCIÓN PARA DESTINOS 00"/>
    <n v="10000"/>
    <n v="10000"/>
    <n v="0"/>
    <n v="0"/>
    <n v="0"/>
    <n v="0"/>
    <n v="0"/>
    <n v="10000"/>
    <n v="0"/>
    <n v="0"/>
    <n v="0"/>
    <n v="0"/>
    <n v="0"/>
    <m/>
    <m/>
    <n v="0"/>
    <n v="10000"/>
    <n v="10000"/>
  </r>
  <r>
    <s v="1.1-00-25"/>
    <x v="2"/>
    <s v="No"/>
    <x v="0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2"/>
    <x v="2"/>
    <n v="3500"/>
    <s v="SERVICIOS DE INSTALACION, REPARACION, MANTENIMIENTO Y CONSERVACION"/>
    <n v="3580"/>
    <s v="SERVICIOS GENERALES"/>
    <x v="88"/>
    <x v="88"/>
    <n v="0"/>
    <s v="SIN DESCRIPCIÓN PARA DESTINOS 00"/>
    <n v="1200000"/>
    <n v="1200000"/>
    <n v="268820.53999999998"/>
    <n v="0"/>
    <n v="0"/>
    <n v="0"/>
    <n v="0"/>
    <n v="1200000"/>
    <n v="0"/>
    <n v="0"/>
    <n v="0"/>
    <n v="0"/>
    <n v="0"/>
    <m/>
    <m/>
    <n v="0"/>
    <n v="1200000"/>
    <n v="931179.46"/>
  </r>
  <r>
    <s v="2.5-02-25"/>
    <x v="4"/>
    <s v="Si"/>
    <x v="0"/>
    <n v="2"/>
    <x v="2"/>
    <n v="2.1"/>
    <x v="3"/>
    <s v="2.1.1"/>
    <x v="4"/>
    <s v="E"/>
    <s v="Actividades del sector público, que realiza en for"/>
    <s v="09_25"/>
    <x v="4"/>
    <n v="2"/>
    <x v="2"/>
    <n v="27"/>
    <x v="8"/>
    <x v="6"/>
    <x v="6"/>
    <x v="6"/>
    <x v="2"/>
    <x v="2"/>
    <n v="3500"/>
    <s v="SERVICIOS DE INSTALACION, REPARACION, MANTENIMIENTO Y CONSERVACION"/>
    <n v="3580"/>
    <s v="SERVICIOS GENERALES"/>
    <x v="88"/>
    <x v="88"/>
    <n v="0"/>
    <s v="SIN DESCRIPCIÓN PARA DESTINOS 00"/>
    <n v="260000000"/>
    <n v="260000000"/>
    <n v="21249006.530000001"/>
    <n v="21249006.530000001"/>
    <n v="21249006.530000001"/>
    <n v="21249006.530000001"/>
    <n v="21249006.530000001"/>
    <n v="238750993.47"/>
    <n v="0"/>
    <n v="0"/>
    <n v="0"/>
    <n v="0"/>
    <n v="0"/>
    <m/>
    <m/>
    <n v="0"/>
    <n v="260000000"/>
    <n v="238750993.47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3"/>
    <x v="26"/>
    <x v="21"/>
    <x v="21"/>
    <x v="21"/>
    <x v="2"/>
    <x v="2"/>
    <n v="3600"/>
    <s v="SERVICIOS DE COMUNICACION SOCIAL Y PUBLICIDAD"/>
    <n v="3610"/>
    <s v="SERVICIOS GENERALES"/>
    <x v="89"/>
    <x v="89"/>
    <n v="0"/>
    <s v="SIN DESCRIPCIÓN PARA DESTINOS 00"/>
    <n v="30000000"/>
    <n v="30000000"/>
    <n v="13350000"/>
    <n v="0"/>
    <n v="0"/>
    <n v="0"/>
    <n v="0"/>
    <n v="30000000"/>
    <n v="0"/>
    <n v="0"/>
    <n v="0"/>
    <n v="0"/>
    <n v="0"/>
    <m/>
    <m/>
    <n v="0"/>
    <n v="30000000"/>
    <n v="1665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3"/>
    <x v="26"/>
    <x v="21"/>
    <x v="21"/>
    <x v="21"/>
    <x v="2"/>
    <x v="2"/>
    <n v="3600"/>
    <s v="SERVICIOS DE COMUNICACION SOCIAL Y PUBLICIDAD"/>
    <n v="3630"/>
    <s v="SERVICIOS GENERALES"/>
    <x v="90"/>
    <x v="90"/>
    <n v="0"/>
    <s v="SIN DESCRIPCIÓN PARA DESTINOS 00"/>
    <n v="4870000"/>
    <n v="4870000"/>
    <n v="0"/>
    <n v="0"/>
    <n v="0"/>
    <n v="0"/>
    <n v="0"/>
    <n v="4870000"/>
    <n v="0"/>
    <n v="0"/>
    <n v="0"/>
    <n v="0"/>
    <n v="0"/>
    <m/>
    <m/>
    <n v="0"/>
    <n v="4870000"/>
    <n v="487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3"/>
    <x v="26"/>
    <x v="21"/>
    <x v="21"/>
    <x v="21"/>
    <x v="2"/>
    <x v="2"/>
    <n v="3600"/>
    <s v="SERVICIOS DE COMUNICACION SOCIAL Y PUBLICIDAD"/>
    <n v="3650"/>
    <s v="SERVICIOS GENERALES"/>
    <x v="91"/>
    <x v="91"/>
    <n v="0"/>
    <s v="SIN DESCRIPCIÓN PARA DESTINOS 00"/>
    <n v="3200000"/>
    <n v="3200000"/>
    <n v="0"/>
    <n v="0"/>
    <n v="0"/>
    <n v="0"/>
    <n v="0"/>
    <n v="3200000"/>
    <n v="0"/>
    <n v="0"/>
    <n v="0"/>
    <n v="0"/>
    <n v="0"/>
    <m/>
    <m/>
    <n v="0"/>
    <n v="3200000"/>
    <n v="320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3"/>
    <x v="26"/>
    <x v="21"/>
    <x v="21"/>
    <x v="21"/>
    <x v="2"/>
    <x v="2"/>
    <n v="3600"/>
    <s v="SERVICIOS DE COMUNICACION SOCIAL Y PUBLICIDAD"/>
    <n v="3660"/>
    <s v="SERVICIOS GENERALES"/>
    <x v="92"/>
    <x v="92"/>
    <n v="0"/>
    <s v="SIN DESCRIPCIÓN PARA DESTINOS 00"/>
    <n v="5823395"/>
    <n v="6200000"/>
    <n v="0"/>
    <n v="0"/>
    <n v="0"/>
    <n v="0"/>
    <n v="0"/>
    <n v="5823395"/>
    <n v="0"/>
    <n v="0"/>
    <n v="0"/>
    <n v="376605"/>
    <n v="-376605"/>
    <m/>
    <m/>
    <n v="0"/>
    <n v="5823395"/>
    <n v="5823395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700"/>
    <s v="SERVICIOS DE TRASLADO Y VIATICOS"/>
    <n v="3710"/>
    <s v="SERVICIOS GENERALES"/>
    <x v="93"/>
    <x v="93"/>
    <n v="0"/>
    <s v="SIN DESCRIPCIÓN PARA DESTINOS 00"/>
    <n v="25000"/>
    <n v="25000"/>
    <n v="0"/>
    <n v="0"/>
    <n v="0"/>
    <n v="0"/>
    <n v="0"/>
    <n v="25000"/>
    <n v="0"/>
    <n v="0"/>
    <n v="0"/>
    <n v="0"/>
    <n v="0"/>
    <m/>
    <m/>
    <n v="0"/>
    <n v="25000"/>
    <n v="25000"/>
  </r>
  <r>
    <s v="1.1-00-25"/>
    <x v="2"/>
    <s v="No"/>
    <x v="0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2"/>
    <x v="2"/>
    <n v="3700"/>
    <s v="SERVICIOS DE TRASLADO Y VIATICOS"/>
    <n v="3710"/>
    <s v="SERVICIOS GENERALES"/>
    <x v="93"/>
    <x v="93"/>
    <n v="0"/>
    <s v="SIN DESCRIPCIÓN PARA DESTINOS 00"/>
    <n v="7200"/>
    <n v="7200"/>
    <n v="0"/>
    <n v="0"/>
    <n v="0"/>
    <n v="0"/>
    <n v="0"/>
    <n v="7200"/>
    <n v="0"/>
    <n v="0"/>
    <n v="0"/>
    <n v="0"/>
    <n v="0"/>
    <m/>
    <m/>
    <n v="0"/>
    <n v="7200"/>
    <n v="72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4"/>
    <x v="23"/>
    <x v="19"/>
    <x v="19"/>
    <x v="19"/>
    <x v="2"/>
    <x v="2"/>
    <n v="3700"/>
    <s v="SERVICIOS DE TRASLADO Y VIATICOS"/>
    <n v="3710"/>
    <s v="SERVICIOS GENERALES"/>
    <x v="93"/>
    <x v="93"/>
    <n v="0"/>
    <s v="SIN DESCRIPCIÓN PARA DESTINOS 00"/>
    <n v="25000"/>
    <n v="25000"/>
    <n v="0"/>
    <n v="0"/>
    <n v="0"/>
    <n v="0"/>
    <n v="0"/>
    <n v="25000"/>
    <n v="0"/>
    <n v="0"/>
    <n v="0"/>
    <n v="0"/>
    <n v="0"/>
    <m/>
    <m/>
    <n v="0"/>
    <n v="25000"/>
    <n v="25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2"/>
    <x v="2"/>
    <n v="3700"/>
    <s v="SERVICIOS DE TRASLADO Y VIATICOS"/>
    <n v="3710"/>
    <s v="SERVICIOS GENERALES"/>
    <x v="93"/>
    <x v="93"/>
    <n v="0"/>
    <s v="SIN DESCRIPCIÓN PARA DESTINOS 00"/>
    <n v="35000"/>
    <n v="35000"/>
    <n v="0"/>
    <n v="0"/>
    <n v="0"/>
    <n v="0"/>
    <n v="0"/>
    <n v="35000"/>
    <n v="0"/>
    <n v="0"/>
    <n v="0"/>
    <n v="0"/>
    <n v="0"/>
    <m/>
    <m/>
    <n v="0"/>
    <n v="35000"/>
    <n v="35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700"/>
    <s v="SERVICIOS DE TRASLADO Y VIATICOS"/>
    <n v="3710"/>
    <s v="SERVICIOS GENERALES"/>
    <x v="93"/>
    <x v="93"/>
    <n v="0"/>
    <s v="SIN DESCRIPCIÓN PARA DESTINOS 00"/>
    <n v="35000"/>
    <n v="35000"/>
    <n v="0"/>
    <n v="0"/>
    <n v="0"/>
    <n v="0"/>
    <n v="0"/>
    <n v="35000"/>
    <n v="0"/>
    <n v="0"/>
    <n v="0"/>
    <n v="0"/>
    <n v="0"/>
    <m/>
    <m/>
    <n v="0"/>
    <n v="35000"/>
    <n v="35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8"/>
    <x v="30"/>
    <x v="10"/>
    <x v="10"/>
    <x v="10"/>
    <x v="2"/>
    <x v="2"/>
    <n v="3700"/>
    <s v="SERVICIOS DE TRASLADO Y VIATICOS"/>
    <n v="3720"/>
    <s v="SERVICIOS GENERALES"/>
    <x v="94"/>
    <x v="94"/>
    <n v="0"/>
    <s v="SIN DESCRIPCIÓN PARA DESTINOS 00"/>
    <n v="15000"/>
    <n v="15000"/>
    <n v="0"/>
    <n v="0"/>
    <n v="0"/>
    <n v="0"/>
    <n v="0"/>
    <n v="15000"/>
    <n v="0"/>
    <n v="0"/>
    <n v="0"/>
    <n v="0"/>
    <n v="0"/>
    <m/>
    <m/>
    <n v="0"/>
    <n v="15000"/>
    <n v="15000"/>
  </r>
  <r>
    <s v="1.1-00-25"/>
    <x v="2"/>
    <s v="No"/>
    <x v="0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2"/>
    <x v="2"/>
    <n v="3700"/>
    <s v="SERVICIOS DE TRASLADO Y VIATICOS"/>
    <n v="3720"/>
    <s v="SERVICIOS GENERALES"/>
    <x v="94"/>
    <x v="94"/>
    <n v="0"/>
    <s v="SIN DESCRIPCIÓN PARA DESTINOS 00"/>
    <n v="3000"/>
    <n v="3000"/>
    <n v="0"/>
    <n v="0"/>
    <n v="0"/>
    <n v="0"/>
    <n v="0"/>
    <n v="3000"/>
    <n v="0"/>
    <n v="0"/>
    <n v="0"/>
    <n v="0"/>
    <n v="0"/>
    <m/>
    <m/>
    <n v="0"/>
    <n v="3000"/>
    <n v="3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700"/>
    <s v="SERVICIOS DE TRASLADO Y VIATICOS"/>
    <n v="3750"/>
    <s v="SERVICIOS GENERALES"/>
    <x v="95"/>
    <x v="95"/>
    <n v="0"/>
    <s v="SIN DESCRIPCIÓN PARA DESTINOS 00"/>
    <n v="20000"/>
    <n v="20000"/>
    <n v="0"/>
    <n v="0"/>
    <n v="0"/>
    <n v="0"/>
    <n v="0"/>
    <n v="20000"/>
    <n v="0"/>
    <n v="0"/>
    <n v="0"/>
    <n v="0"/>
    <n v="0"/>
    <m/>
    <m/>
    <n v="0"/>
    <n v="20000"/>
    <n v="20000"/>
  </r>
  <r>
    <s v="1.1-00-25"/>
    <x v="2"/>
    <s v="No"/>
    <x v="0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2"/>
    <x v="2"/>
    <n v="3700"/>
    <s v="SERVICIOS DE TRASLADO Y VIATICOS"/>
    <n v="3750"/>
    <s v="SERVICIOS GENERALES"/>
    <x v="95"/>
    <x v="95"/>
    <n v="0"/>
    <s v="SIN DESCRIPCIÓN PARA DESTINOS 00"/>
    <n v="5300"/>
    <n v="5300"/>
    <n v="0"/>
    <n v="0"/>
    <n v="0"/>
    <n v="0"/>
    <n v="0"/>
    <n v="5300"/>
    <n v="0"/>
    <n v="0"/>
    <n v="0"/>
    <n v="0"/>
    <n v="0"/>
    <m/>
    <m/>
    <n v="0"/>
    <n v="5300"/>
    <n v="53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4"/>
    <x v="23"/>
    <x v="19"/>
    <x v="19"/>
    <x v="19"/>
    <x v="2"/>
    <x v="2"/>
    <n v="3700"/>
    <s v="SERVICIOS DE TRASLADO Y VIATICOS"/>
    <n v="3750"/>
    <s v="SERVICIOS GENERALES"/>
    <x v="95"/>
    <x v="95"/>
    <n v="0"/>
    <s v="SIN DESCRIPCIÓN PARA DESTINOS 00"/>
    <n v="20000"/>
    <n v="20000"/>
    <n v="0"/>
    <n v="0"/>
    <n v="0"/>
    <n v="0"/>
    <n v="0"/>
    <n v="20000"/>
    <n v="0"/>
    <n v="0"/>
    <n v="0"/>
    <n v="0"/>
    <n v="0"/>
    <m/>
    <m/>
    <n v="0"/>
    <n v="20000"/>
    <n v="2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2"/>
    <x v="2"/>
    <n v="3700"/>
    <s v="SERVICIOS DE TRASLADO Y VIATICOS"/>
    <n v="3750"/>
    <s v="SERVICIOS GENERALES"/>
    <x v="95"/>
    <x v="95"/>
    <n v="0"/>
    <s v="SIN DESCRIPCIÓN PARA DESTINOS 00"/>
    <n v="35000"/>
    <n v="35000"/>
    <n v="0"/>
    <n v="0"/>
    <n v="0"/>
    <n v="0"/>
    <n v="0"/>
    <n v="35000"/>
    <n v="0"/>
    <n v="0"/>
    <n v="0"/>
    <n v="0"/>
    <n v="0"/>
    <m/>
    <m/>
    <n v="0"/>
    <n v="35000"/>
    <n v="35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2"/>
    <x v="2"/>
    <n v="3700"/>
    <s v="SERVICIOS DE TRASLADO Y VIATICOS"/>
    <n v="3750"/>
    <s v="SERVICIOS GENERALES"/>
    <x v="95"/>
    <x v="95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3"/>
    <x v="1"/>
    <n v="3.1"/>
    <x v="10"/>
    <s v="3.1.1"/>
    <x v="15"/>
    <s v="E"/>
    <s v="Actividades del sector público, que realiza en for"/>
    <s v="12_25"/>
    <x v="7"/>
    <n v="7"/>
    <x v="4"/>
    <n v="50"/>
    <x v="36"/>
    <x v="28"/>
    <x v="28"/>
    <x v="28"/>
    <x v="2"/>
    <x v="2"/>
    <n v="3700"/>
    <s v="SERVICIOS DE TRASLADO Y VIATICOS"/>
    <n v="3750"/>
    <s v="SERVICIOS GENERALES"/>
    <x v="95"/>
    <x v="95"/>
    <n v="0"/>
    <s v="SIN DESCRIPCIÓN PARA DESTINOS 00"/>
    <n v="30000"/>
    <n v="30000"/>
    <n v="0"/>
    <n v="0"/>
    <n v="0"/>
    <n v="0"/>
    <n v="0"/>
    <n v="30000"/>
    <n v="0"/>
    <n v="0"/>
    <n v="0"/>
    <n v="0"/>
    <n v="0"/>
    <m/>
    <m/>
    <n v="0"/>
    <n v="30000"/>
    <n v="30000"/>
  </r>
  <r>
    <s v="1.1-00-25"/>
    <x v="2"/>
    <s v="No"/>
    <x v="0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2"/>
    <x v="2"/>
    <n v="3700"/>
    <s v="SERVICIOS DE TRASLADO Y VIATICOS"/>
    <n v="3750"/>
    <s v="SERVICIOS GENERALES"/>
    <x v="95"/>
    <x v="95"/>
    <n v="0"/>
    <s v="SIN DESCRIPCIÓN PARA DESTINOS 00"/>
    <n v="35000"/>
    <n v="35000"/>
    <n v="0"/>
    <n v="0"/>
    <n v="0"/>
    <n v="0"/>
    <n v="0"/>
    <n v="35000"/>
    <n v="0"/>
    <n v="0"/>
    <n v="0"/>
    <n v="0"/>
    <n v="0"/>
    <m/>
    <m/>
    <n v="0"/>
    <n v="35000"/>
    <n v="35000"/>
  </r>
  <r>
    <s v="1.1-00-25"/>
    <x v="2"/>
    <s v="No"/>
    <x v="0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2"/>
    <x v="2"/>
    <n v="3700"/>
    <s v="SERVICIOS DE TRASLADO Y VIATICOS"/>
    <n v="3790"/>
    <s v="SERVICIOS GENERALES"/>
    <x v="96"/>
    <x v="96"/>
    <n v="0"/>
    <s v="SIN DESCRIPCIÓN PARA DESTINOS 00"/>
    <n v="8000"/>
    <n v="8000"/>
    <n v="0"/>
    <n v="0"/>
    <n v="0"/>
    <n v="0"/>
    <n v="0"/>
    <n v="8000"/>
    <n v="0"/>
    <n v="0"/>
    <n v="0"/>
    <n v="0"/>
    <n v="0"/>
    <m/>
    <m/>
    <n v="0"/>
    <n v="8000"/>
    <n v="8000"/>
  </r>
  <r>
    <s v="1.1-00-25"/>
    <x v="2"/>
    <s v="No"/>
    <x v="0"/>
    <n v="1"/>
    <x v="0"/>
    <n v="1.3"/>
    <x v="0"/>
    <s v="1.3.5"/>
    <x v="14"/>
    <s v="E"/>
    <s v="Actividades del sector público, que realiza en for"/>
    <s v="03_25"/>
    <x v="10"/>
    <n v="5"/>
    <x v="0"/>
    <n v="4"/>
    <x v="29"/>
    <x v="23"/>
    <x v="23"/>
    <x v="23"/>
    <x v="2"/>
    <x v="2"/>
    <n v="3700"/>
    <s v="SERVICIOS DE TRASLADO Y VIATICOS"/>
    <n v="3790"/>
    <s v="SERVICIOS GENERALES"/>
    <x v="96"/>
    <x v="96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2"/>
    <x v="2"/>
    <n v="3800"/>
    <s v="SERVICIOS OFICIALES"/>
    <n v="3820"/>
    <s v="SERVICIOS GENERALES"/>
    <x v="97"/>
    <x v="97"/>
    <n v="0"/>
    <s v="SIN DESCRIPCIÓN PARA DESTINOS 00"/>
    <n v="145000"/>
    <n v="145000"/>
    <n v="0"/>
    <n v="0"/>
    <n v="0"/>
    <n v="0"/>
    <n v="0"/>
    <n v="145000"/>
    <n v="0"/>
    <n v="0"/>
    <n v="0"/>
    <n v="0"/>
    <n v="0"/>
    <m/>
    <m/>
    <n v="0"/>
    <n v="145000"/>
    <n v="145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800"/>
    <s v="SERVICIOS OFICIALES"/>
    <n v="3820"/>
    <s v="SERVICIOS GENERALES"/>
    <x v="97"/>
    <x v="97"/>
    <n v="0"/>
    <s v="SIN DESCRIPCIÓN PARA DESTINOS 00"/>
    <n v="450000"/>
    <n v="450000"/>
    <n v="0"/>
    <n v="0"/>
    <n v="0"/>
    <n v="0"/>
    <n v="0"/>
    <n v="450000"/>
    <n v="0"/>
    <n v="0"/>
    <n v="0"/>
    <n v="0"/>
    <n v="0"/>
    <m/>
    <m/>
    <n v="0"/>
    <n v="450000"/>
    <n v="45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2"/>
    <x v="2"/>
    <n v="3800"/>
    <s v="SERVICIOS OFICIALES"/>
    <n v="3820"/>
    <s v="SERVICIOS GENERALES"/>
    <x v="97"/>
    <x v="97"/>
    <n v="0"/>
    <s v="SIN DESCRIPCIÓN PARA DESTINOS 00"/>
    <n v="1000000"/>
    <n v="1000009.72"/>
    <n v="0"/>
    <n v="0"/>
    <n v="0"/>
    <n v="0"/>
    <n v="0"/>
    <n v="1000000"/>
    <n v="0"/>
    <n v="0"/>
    <n v="0"/>
    <n v="9.7200000000000006"/>
    <n v="-9.7200000000000006"/>
    <m/>
    <m/>
    <n v="0"/>
    <n v="1000000"/>
    <n v="100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2"/>
    <x v="2"/>
    <n v="3800"/>
    <s v="SERVICIOS OFICIALES"/>
    <n v="3820"/>
    <s v="SERVICIOS GENERALES"/>
    <x v="97"/>
    <x v="97"/>
    <n v="13"/>
    <s v="INFORME DE GOBIERNO"/>
    <n v="750000"/>
    <n v="749980.56"/>
    <n v="0"/>
    <n v="0"/>
    <n v="0"/>
    <n v="0"/>
    <n v="0"/>
    <n v="750000"/>
    <n v="0"/>
    <n v="19.440000000000001"/>
    <n v="0"/>
    <n v="0"/>
    <n v="19.440000000000001"/>
    <m/>
    <m/>
    <n v="0"/>
    <n v="750000"/>
    <n v="75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2"/>
    <x v="2"/>
    <n v="3800"/>
    <s v="SERVICIOS OFICIALES"/>
    <n v="3820"/>
    <s v="SERVICIOS GENERALES"/>
    <x v="97"/>
    <x v="97"/>
    <n v="14"/>
    <s v="POSADA GENERAL"/>
    <n v="2500000"/>
    <n v="2500009.7200000002"/>
    <n v="0"/>
    <n v="0"/>
    <n v="0"/>
    <n v="0"/>
    <n v="0"/>
    <n v="2500000"/>
    <n v="0"/>
    <n v="0"/>
    <n v="0"/>
    <n v="9.7200000000000006"/>
    <n v="-9.7200000000000006"/>
    <m/>
    <m/>
    <n v="0"/>
    <n v="2500000"/>
    <n v="2500000"/>
  </r>
  <r>
    <s v="1.1-00-25"/>
    <x v="2"/>
    <s v="No"/>
    <x v="0"/>
    <n v="1"/>
    <x v="0"/>
    <n v="1.7"/>
    <x v="1"/>
    <s v="1.7.2"/>
    <x v="2"/>
    <s v="E"/>
    <s v="Actividades del sector público, que realiza en for"/>
    <s v="08_25"/>
    <x v="2"/>
    <n v="6"/>
    <x v="1"/>
    <n v="21"/>
    <x v="4"/>
    <x v="2"/>
    <x v="2"/>
    <x v="2"/>
    <x v="2"/>
    <x v="2"/>
    <n v="3800"/>
    <s v="SERVICIOS OFICIALES"/>
    <n v="3820"/>
    <s v="SERVICIOS GENERALES"/>
    <x v="97"/>
    <x v="97"/>
    <n v="0"/>
    <s v="SIN DESCRIPCIÓN PARA DESTINOS 00"/>
    <n v="250000"/>
    <n v="250000"/>
    <n v="0"/>
    <n v="0"/>
    <n v="0"/>
    <n v="0"/>
    <n v="0"/>
    <n v="250000"/>
    <n v="0"/>
    <n v="0"/>
    <n v="0"/>
    <n v="0"/>
    <n v="0"/>
    <m/>
    <m/>
    <n v="0"/>
    <n v="250000"/>
    <n v="250000"/>
  </r>
  <r>
    <s v="1.1-00-25"/>
    <x v="2"/>
    <s v="No"/>
    <x v="0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2"/>
    <x v="2"/>
    <n v="3800"/>
    <s v="SERVICIOS OFICIALES"/>
    <n v="3820"/>
    <s v="SERVICIOS GENERALES"/>
    <x v="97"/>
    <x v="97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0"/>
    <n v="2"/>
    <x v="2"/>
    <n v="2.4"/>
    <x v="9"/>
    <s v="2.4.2"/>
    <x v="12"/>
    <s v="F"/>
    <s v="Actividades destinadas a la promoción y fomento de"/>
    <s v="10_25"/>
    <x v="5"/>
    <n v="0"/>
    <x v="3"/>
    <n v="37"/>
    <x v="20"/>
    <x v="17"/>
    <x v="17"/>
    <x v="17"/>
    <x v="2"/>
    <x v="2"/>
    <n v="3800"/>
    <s v="SERVICIOS OFICIALES"/>
    <n v="3820"/>
    <s v="SERVICIOS GENERALES"/>
    <x v="97"/>
    <x v="97"/>
    <n v="0"/>
    <s v="SIN DESCRIPCIÓN PARA DESTINOS 00"/>
    <n v="332000"/>
    <n v="332000"/>
    <n v="0"/>
    <n v="0"/>
    <n v="0"/>
    <n v="0"/>
    <n v="0"/>
    <n v="332000"/>
    <n v="0"/>
    <n v="0"/>
    <n v="0"/>
    <n v="0"/>
    <n v="0"/>
    <m/>
    <m/>
    <n v="0"/>
    <n v="332000"/>
    <n v="332000"/>
  </r>
  <r>
    <s v="1.1-00-25"/>
    <x v="2"/>
    <s v="No"/>
    <x v="0"/>
    <n v="2"/>
    <x v="2"/>
    <n v="2.4"/>
    <x v="9"/>
    <s v="2.4.2"/>
    <x v="12"/>
    <s v="F"/>
    <s v="Actividades destinadas a la promoción y fomento de"/>
    <s v="10_25"/>
    <x v="5"/>
    <n v="0"/>
    <x v="3"/>
    <n v="37"/>
    <x v="20"/>
    <x v="17"/>
    <x v="17"/>
    <x v="17"/>
    <x v="2"/>
    <x v="2"/>
    <n v="3800"/>
    <s v="SERVICIOS OFICIALES"/>
    <n v="3820"/>
    <s v="SERVICIOS GENERALES"/>
    <x v="97"/>
    <x v="97"/>
    <n v="21"/>
    <s v="FESTIVAL MAROMETA"/>
    <n v="1500000"/>
    <n v="1500000"/>
    <n v="0"/>
    <n v="0"/>
    <n v="0"/>
    <n v="0"/>
    <n v="0"/>
    <n v="1500000"/>
    <n v="0"/>
    <n v="0"/>
    <n v="0"/>
    <n v="0"/>
    <n v="0"/>
    <m/>
    <m/>
    <n v="0"/>
    <n v="1500000"/>
    <n v="1500000"/>
  </r>
  <r>
    <s v="1.1-00-25"/>
    <x v="2"/>
    <s v="No"/>
    <x v="0"/>
    <n v="2"/>
    <x v="2"/>
    <n v="2.4"/>
    <x v="9"/>
    <s v="2.4.2"/>
    <x v="12"/>
    <s v="F"/>
    <s v="Actividades destinadas a la promoción y fomento de"/>
    <s v="10_25"/>
    <x v="5"/>
    <n v="0"/>
    <x v="3"/>
    <n v="37"/>
    <x v="20"/>
    <x v="17"/>
    <x v="17"/>
    <x v="17"/>
    <x v="2"/>
    <x v="2"/>
    <n v="3800"/>
    <s v="SERVICIOS OFICIALES"/>
    <n v="3820"/>
    <s v="SERVICIOS GENERALES"/>
    <x v="97"/>
    <x v="97"/>
    <n v="22"/>
    <s v="DIA DEL MAESTRO"/>
    <n v="600000"/>
    <n v="600000"/>
    <n v="0"/>
    <n v="0"/>
    <n v="0"/>
    <n v="0"/>
    <n v="0"/>
    <n v="600000"/>
    <n v="0"/>
    <n v="0"/>
    <n v="0"/>
    <n v="0"/>
    <n v="0"/>
    <m/>
    <m/>
    <n v="0"/>
    <n v="600000"/>
    <n v="6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2"/>
    <x v="2"/>
    <n v="3800"/>
    <s v="SERVICIOS OFICIALES"/>
    <n v="3820"/>
    <s v="SERVICIOS GENERALES"/>
    <x v="97"/>
    <x v="97"/>
    <n v="0"/>
    <s v="SIN DESCRIPCIÓN PARA DESTINOS 00"/>
    <n v="2800000"/>
    <n v="2800000"/>
    <n v="0"/>
    <n v="0"/>
    <n v="0"/>
    <n v="0"/>
    <n v="0"/>
    <n v="2800000"/>
    <n v="0"/>
    <n v="0"/>
    <n v="0"/>
    <n v="0"/>
    <n v="0"/>
    <m/>
    <m/>
    <n v="0"/>
    <n v="2800000"/>
    <n v="2800000"/>
  </r>
  <r>
    <s v="1.1-00-25"/>
    <x v="2"/>
    <s v="No"/>
    <x v="0"/>
    <n v="2"/>
    <x v="2"/>
    <n v="2.7"/>
    <x v="5"/>
    <s v="2.7.1"/>
    <x v="6"/>
    <s v="F"/>
    <s v="Actividades destinadas a la promoción y fomento de"/>
    <s v="10_25"/>
    <x v="5"/>
    <n v="0"/>
    <x v="3"/>
    <n v="38"/>
    <x v="37"/>
    <x v="27"/>
    <x v="27"/>
    <x v="27"/>
    <x v="2"/>
    <x v="2"/>
    <n v="3800"/>
    <s v="SERVICIOS OFICIALES"/>
    <n v="3820"/>
    <s v="SERVICIOS GENERALES"/>
    <x v="97"/>
    <x v="97"/>
    <n v="0"/>
    <s v="SIN DESCRIPCIÓN PARA DESTINOS 00"/>
    <n v="4000000"/>
    <n v="4000000"/>
    <n v="0"/>
    <n v="0"/>
    <n v="0"/>
    <n v="0"/>
    <n v="0"/>
    <n v="4000000"/>
    <n v="0"/>
    <n v="0"/>
    <n v="0"/>
    <n v="0"/>
    <n v="0"/>
    <m/>
    <m/>
    <n v="0"/>
    <n v="4000000"/>
    <n v="4000000"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n v="43"/>
    <x v="31"/>
    <x v="24"/>
    <x v="24"/>
    <x v="24"/>
    <x v="2"/>
    <x v="2"/>
    <n v="3800"/>
    <s v="SERVICIOS OFICIALES"/>
    <n v="3820"/>
    <s v="SERVICIOS GENERALES"/>
    <x v="97"/>
    <x v="97"/>
    <n v="0"/>
    <s v="SIN DESCRIPCIÓN PARA DESTINOS 00"/>
    <n v="75000"/>
    <n v="75000"/>
    <n v="0"/>
    <n v="0"/>
    <n v="0"/>
    <n v="0"/>
    <n v="0"/>
    <n v="75000"/>
    <n v="0"/>
    <n v="0"/>
    <n v="0"/>
    <n v="0"/>
    <n v="0"/>
    <m/>
    <m/>
    <n v="0"/>
    <n v="75000"/>
    <n v="75000"/>
  </r>
  <r>
    <s v="1.1-00-25"/>
    <x v="2"/>
    <s v="No"/>
    <x v="0"/>
    <n v="3"/>
    <x v="1"/>
    <n v="3.1"/>
    <x v="10"/>
    <s v="3.1.1"/>
    <x v="15"/>
    <s v="E"/>
    <s v="Actividades del sector público, que realiza en for"/>
    <s v="12_25"/>
    <x v="7"/>
    <n v="7"/>
    <x v="4"/>
    <n v="50"/>
    <x v="36"/>
    <x v="28"/>
    <x v="28"/>
    <x v="28"/>
    <x v="2"/>
    <x v="2"/>
    <n v="3800"/>
    <s v="SERVICIOS OFICIALES"/>
    <n v="3820"/>
    <s v="SERVICIOS GENERALES"/>
    <x v="97"/>
    <x v="97"/>
    <n v="0"/>
    <s v="SIN DESCRIPCIÓN PARA DESTINOS 00"/>
    <n v="50000"/>
    <n v="49990.2"/>
    <n v="0"/>
    <n v="0"/>
    <n v="0"/>
    <n v="0"/>
    <n v="0"/>
    <n v="50000"/>
    <n v="0"/>
    <n v="9.8000000000000007"/>
    <n v="0"/>
    <n v="0"/>
    <n v="9.8000000000000007"/>
    <m/>
    <m/>
    <n v="0"/>
    <n v="50000"/>
    <n v="50000"/>
  </r>
  <r>
    <s v="1.1-00-25"/>
    <x v="2"/>
    <s v="No"/>
    <x v="0"/>
    <n v="3"/>
    <x v="1"/>
    <n v="3.1"/>
    <x v="10"/>
    <s v="3.1.1"/>
    <x v="15"/>
    <s v="E"/>
    <s v="Actividades del sector público, que realiza en for"/>
    <s v="12_25"/>
    <x v="7"/>
    <n v="7"/>
    <x v="4"/>
    <n v="50"/>
    <x v="36"/>
    <x v="28"/>
    <x v="28"/>
    <x v="28"/>
    <x v="2"/>
    <x v="2"/>
    <n v="3800"/>
    <s v="SERVICIOS OFICIALES"/>
    <n v="3820"/>
    <s v="SERVICIOS GENERALES"/>
    <x v="97"/>
    <x v="97"/>
    <n v="19"/>
    <s v="FERIAS DEL EMPLEO"/>
    <n v="300000"/>
    <n v="300009.8"/>
    <n v="0"/>
    <n v="0"/>
    <n v="0"/>
    <n v="0"/>
    <n v="0"/>
    <n v="300000"/>
    <n v="0"/>
    <n v="0"/>
    <n v="0"/>
    <n v="9.8000000000000007"/>
    <n v="-9.8000000000000007"/>
    <m/>
    <m/>
    <n v="0"/>
    <n v="300000"/>
    <n v="30000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2"/>
    <x v="2"/>
    <n v="3800"/>
    <s v="SERVICIOS OFICIALES"/>
    <n v="3820"/>
    <s v="SERVICIOS GENERALES"/>
    <x v="97"/>
    <x v="97"/>
    <n v="16"/>
    <s v="EXPO AGROPECUARIA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15"/>
    <s v="CABALGATA"/>
    <n v="750000"/>
    <n v="750000"/>
    <n v="0"/>
    <n v="0"/>
    <n v="0"/>
    <n v="0"/>
    <n v="0"/>
    <n v="750000"/>
    <n v="0"/>
    <n v="0"/>
    <n v="0"/>
    <n v="0"/>
    <n v="0"/>
    <n v="-250000"/>
    <m/>
    <n v="-250000"/>
    <n v="500000"/>
    <n v="5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17"/>
    <s v="FESTIVAL DEL SABOR"/>
    <n v="250000"/>
    <n v="250009.68"/>
    <n v="0"/>
    <n v="0"/>
    <n v="0"/>
    <n v="0"/>
    <n v="0"/>
    <n v="250000"/>
    <n v="0"/>
    <n v="0"/>
    <n v="0"/>
    <n v="9.68"/>
    <n v="-9.68"/>
    <m/>
    <m/>
    <n v="0"/>
    <n v="250000"/>
    <n v="25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18"/>
    <s v="FESTIVAL DEL PANADERO"/>
    <n v="200000"/>
    <n v="199990.32"/>
    <n v="0"/>
    <n v="0"/>
    <n v="0"/>
    <n v="0"/>
    <n v="0"/>
    <n v="200000"/>
    <n v="0"/>
    <n v="9.68"/>
    <n v="0"/>
    <n v="0"/>
    <n v="9.68"/>
    <m/>
    <m/>
    <n v="0"/>
    <n v="200000"/>
    <n v="2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20"/>
    <s v="FESTIVAL DEL MARIACHI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29"/>
    <s v="FESTIVAL DEL TACO"/>
    <n v="200000"/>
    <n v="199990.32"/>
    <n v="0"/>
    <n v="0"/>
    <n v="0"/>
    <n v="0"/>
    <n v="0"/>
    <n v="200000"/>
    <n v="0"/>
    <n v="9.68"/>
    <n v="0"/>
    <n v="0"/>
    <n v="9.68"/>
    <m/>
    <m/>
    <n v="0"/>
    <n v="200000"/>
    <n v="2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30"/>
    <s v="FESTIVAL DEL CEMPASUCHIL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31"/>
    <s v="CIERRE ANUAL DE LA ESCUELA DE CHARRERIA"/>
    <n v="100000"/>
    <n v="100009.68"/>
    <n v="0"/>
    <n v="0"/>
    <n v="0"/>
    <n v="0"/>
    <n v="0"/>
    <n v="100000"/>
    <n v="0"/>
    <n v="0"/>
    <n v="0"/>
    <n v="9.68"/>
    <n v="-9.68"/>
    <m/>
    <m/>
    <n v="0"/>
    <n v="100000"/>
    <n v="1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32"/>
    <s v="ARBOL NAVIDEÑO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33"/>
    <s v="CHARRERIA"/>
    <n v="1300000"/>
    <n v="1300009.68"/>
    <n v="0"/>
    <n v="0"/>
    <n v="0"/>
    <n v="0"/>
    <n v="0"/>
    <n v="1300000"/>
    <n v="0"/>
    <n v="0"/>
    <n v="0"/>
    <n v="9.68"/>
    <n v="-9.68"/>
    <m/>
    <m/>
    <n v="0"/>
    <n v="1300000"/>
    <n v="13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34"/>
    <s v="MICTLAN"/>
    <n v="1500000"/>
    <n v="1500000"/>
    <n v="0"/>
    <n v="0"/>
    <n v="0"/>
    <n v="0"/>
    <n v="0"/>
    <n v="1500000"/>
    <n v="0"/>
    <n v="0"/>
    <n v="0"/>
    <n v="0"/>
    <n v="0"/>
    <n v="-250000"/>
    <m/>
    <n v="-250000"/>
    <n v="1250000"/>
    <n v="125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2"/>
    <x v="2"/>
    <n v="3800"/>
    <s v="SERVICIOS OFICIALES"/>
    <n v="3820"/>
    <s v="SERVICIOS GENERALES"/>
    <x v="97"/>
    <x v="97"/>
    <n v="35"/>
    <s v="ROSCA DE REYES"/>
    <n v="200000"/>
    <n v="199990.32"/>
    <n v="0"/>
    <n v="0"/>
    <n v="0"/>
    <n v="0"/>
    <n v="0"/>
    <n v="200000"/>
    <n v="0"/>
    <n v="9.68"/>
    <n v="0"/>
    <n v="0"/>
    <n v="9.68"/>
    <m/>
    <m/>
    <n v="0"/>
    <n v="200000"/>
    <n v="200000"/>
  </r>
  <r>
    <s v="1.1-00-25"/>
    <x v="2"/>
    <s v="No"/>
    <x v="0"/>
    <n v="2"/>
    <x v="2"/>
    <n v="2.4"/>
    <x v="9"/>
    <s v="2.4.2"/>
    <x v="12"/>
    <s v="F"/>
    <s v="Actividades destinadas a la promoción y fomento de"/>
    <s v="10_25"/>
    <x v="5"/>
    <n v="0"/>
    <x v="3"/>
    <n v="37"/>
    <x v="20"/>
    <x v="17"/>
    <x v="17"/>
    <x v="17"/>
    <x v="2"/>
    <x v="2"/>
    <n v="3800"/>
    <s v="SERVICIOS OFICIALES"/>
    <n v="384"/>
    <s v="EXPOSICIONES"/>
    <x v="98"/>
    <x v="98"/>
    <n v="0"/>
    <s v="SIN DESCRIPCIÓN PARA DESTINOS 00"/>
    <n v="566000"/>
    <n v="566000"/>
    <n v="0"/>
    <n v="0"/>
    <n v="0"/>
    <n v="0"/>
    <n v="0"/>
    <n v="566000"/>
    <n v="0"/>
    <n v="0"/>
    <n v="0"/>
    <n v="0"/>
    <n v="0"/>
    <m/>
    <m/>
    <n v="0"/>
    <n v="566000"/>
    <n v="566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900"/>
    <s v="OTROS SERVICIOS GENERALES"/>
    <n v="3910"/>
    <s v="SERVICIOS GENERALES"/>
    <x v="99"/>
    <x v="99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5-01-24"/>
    <x v="5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1.6-01-24"/>
    <x v="6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2.5-02-24"/>
    <x v="7"/>
    <s v="Si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483753.88"/>
    <n v="483753.88"/>
    <n v="483753.88"/>
    <n v="483753.88"/>
    <n v="483753.88"/>
    <n v="-483753.88"/>
    <n v="0"/>
    <n v="0"/>
    <n v="0"/>
    <n v="0"/>
    <n v="0"/>
    <m/>
    <n v="483753.88"/>
    <n v="483753.88"/>
    <n v="483753.88"/>
    <n v="0"/>
  </r>
  <r>
    <s v="2.5-03-24"/>
    <x v="8"/>
    <s v="Si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0"/>
    <n v="0"/>
    <n v="0"/>
    <n v="0"/>
    <n v="0"/>
    <n v="0"/>
    <n v="0"/>
    <n v="0"/>
    <n v="0"/>
    <n v="0"/>
    <n v="0"/>
    <m/>
    <n v="9100000"/>
    <n v="9100000"/>
    <n v="9100000"/>
    <n v="9100000"/>
  </r>
  <r>
    <s v="2.6-05-24"/>
    <x v="9"/>
    <s v="Si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0"/>
    <n v="0"/>
    <n v="0"/>
    <n v="0"/>
    <n v="0"/>
    <n v="0"/>
    <n v="0"/>
    <n v="0"/>
    <n v="0"/>
    <n v="0"/>
    <n v="0"/>
    <m/>
    <m/>
    <n v="0"/>
    <n v="0"/>
    <n v="0"/>
  </r>
  <r>
    <s v="2.6-01-24"/>
    <x v="10"/>
    <s v="Si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588323.12"/>
    <n v="588323.12"/>
    <n v="588323.12"/>
    <n v="588323.12"/>
    <n v="588323.12"/>
    <n v="-588323.12"/>
    <n v="0"/>
    <n v="0"/>
    <n v="0"/>
    <n v="0"/>
    <n v="0"/>
    <m/>
    <n v="588323.12"/>
    <n v="588323.12"/>
    <n v="588323.12"/>
    <n v="0"/>
  </r>
  <r>
    <s v="2.5-06-24"/>
    <x v="11"/>
    <s v="Si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13546.77"/>
    <n v="13546.77"/>
    <n v="13546.77"/>
    <n v="13546.77"/>
    <n v="13546.77"/>
    <n v="-13546.77"/>
    <n v="0"/>
    <n v="0"/>
    <n v="0"/>
    <n v="0"/>
    <n v="0"/>
    <m/>
    <n v="13546.77"/>
    <n v="13546.77"/>
    <n v="13546.77"/>
    <n v="0"/>
  </r>
  <r>
    <s v="2.5-01-24"/>
    <x v="12"/>
    <s v="Si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2"/>
    <x v="2"/>
    <n v="3900"/>
    <s v="OTROS SERVICIOS GENERALES"/>
    <n v="3920"/>
    <s v="SERVICIOS GENERALES"/>
    <x v="100"/>
    <x v="100"/>
    <n v="0"/>
    <s v="SIN DESCRIPCIÓN PARA DESTINOS 00"/>
    <n v="0"/>
    <n v="0"/>
    <n v="10392681.76"/>
    <n v="10392681.76"/>
    <n v="10392681.76"/>
    <n v="10392681.76"/>
    <n v="10392681.76"/>
    <n v="-10392681.76"/>
    <n v="0"/>
    <n v="0"/>
    <n v="0"/>
    <n v="0"/>
    <n v="0"/>
    <m/>
    <n v="10392681.76"/>
    <n v="10392681.76"/>
    <n v="10392681.76"/>
    <n v="0"/>
  </r>
  <r>
    <s v="1.1-00-25"/>
    <x v="2"/>
    <s v="No"/>
    <x v="0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2"/>
    <x v="2"/>
    <n v="3900"/>
    <s v="OTROS SERVICIOS GENERALES"/>
    <n v="3920"/>
    <s v="SERVICIOS GENERALES"/>
    <x v="101"/>
    <x v="101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900"/>
    <s v="OTROS SERVICIOS GENERALES"/>
    <n v="3920"/>
    <s v="SERVICIOS GENERALES"/>
    <x v="101"/>
    <x v="101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0"/>
    <n v="2"/>
    <x v="2"/>
    <n v="2.2000000000000002"/>
    <x v="8"/>
    <s v="2.2.7"/>
    <x v="10"/>
    <s v="E"/>
    <s v="Actividades del sector público, que realiza en for"/>
    <s v="09_25"/>
    <x v="4"/>
    <n v="1"/>
    <x v="6"/>
    <n v="29"/>
    <x v="17"/>
    <x v="15"/>
    <x v="15"/>
    <x v="15"/>
    <x v="2"/>
    <x v="2"/>
    <n v="3900"/>
    <s v="OTROS SERVICIOS GENERALES"/>
    <n v="3920"/>
    <s v="SERVICIOS GENERALES"/>
    <x v="101"/>
    <x v="101"/>
    <n v="0"/>
    <s v="SIN DESCRIPCIÓN PARA DESTINOS 00"/>
    <n v="11000000"/>
    <n v="11000000"/>
    <n v="720284"/>
    <n v="720284"/>
    <n v="720284"/>
    <n v="0"/>
    <n v="0"/>
    <n v="10279716"/>
    <n v="0"/>
    <n v="0"/>
    <n v="0"/>
    <n v="0"/>
    <n v="0"/>
    <m/>
    <m/>
    <n v="0"/>
    <n v="11000000"/>
    <n v="10279716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900"/>
    <s v="OTROS SERVICIOS GENERALES"/>
    <n v="3940"/>
    <s v="SERVICIOS GENERALES"/>
    <x v="102"/>
    <x v="102"/>
    <n v="0"/>
    <s v="SIN DESCRIPCIÓN PARA DESTINOS 00"/>
    <n v="1000000"/>
    <n v="1000000"/>
    <n v="22400"/>
    <n v="22400"/>
    <n v="22400"/>
    <n v="22400"/>
    <n v="22400"/>
    <n v="977600"/>
    <n v="0"/>
    <n v="0"/>
    <n v="0"/>
    <n v="0"/>
    <n v="0"/>
    <m/>
    <m/>
    <n v="0"/>
    <n v="1000000"/>
    <n v="9776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900"/>
    <s v="OTROS SERVICIOS GENERALES"/>
    <n v="3940"/>
    <s v="SERVICIOS GENERALES"/>
    <x v="102"/>
    <x v="102"/>
    <n v="0"/>
    <s v="SIN DESCRIPCIÓN PARA DESTINOS 00"/>
    <n v="15000000"/>
    <n v="15000000"/>
    <n v="0"/>
    <n v="0"/>
    <n v="0"/>
    <n v="0"/>
    <n v="0"/>
    <n v="15000000"/>
    <n v="0"/>
    <n v="0"/>
    <n v="0"/>
    <n v="0"/>
    <n v="0"/>
    <m/>
    <m/>
    <n v="0"/>
    <n v="15000000"/>
    <n v="1500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2"/>
    <x v="2"/>
    <n v="3900"/>
    <s v="OTROS SERVICIOS GENERALES"/>
    <n v="3940"/>
    <s v="SERVICIOS GENERALES"/>
    <x v="102"/>
    <x v="102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8"/>
    <x v="11"/>
    <x v="9"/>
    <x v="9"/>
    <x v="9"/>
    <x v="2"/>
    <x v="2"/>
    <n v="3900"/>
    <s v="OTROS SERVICIOS GENERALES"/>
    <n v="3940"/>
    <s v="SERVICIOS GENERALES"/>
    <x v="103"/>
    <x v="103"/>
    <n v="0"/>
    <s v="SIN DESCRIPCIÓN PARA DESTINOS 00"/>
    <n v="700000"/>
    <n v="700000"/>
    <n v="0"/>
    <n v="0"/>
    <n v="0"/>
    <n v="0"/>
    <n v="0"/>
    <n v="700000"/>
    <n v="0"/>
    <n v="0"/>
    <n v="0"/>
    <n v="0"/>
    <n v="0"/>
    <m/>
    <m/>
    <n v="0"/>
    <n v="700000"/>
    <n v="7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2"/>
    <x v="2"/>
    <n v="3900"/>
    <s v="OTROS SERVICIOS GENERALES"/>
    <n v="3960"/>
    <s v="SERVICIOS GENERALES"/>
    <x v="104"/>
    <x v="104"/>
    <n v="0"/>
    <s v="SIN DESCRIPCIÓN PARA DESTINOS 00"/>
    <n v="80000"/>
    <n v="80000"/>
    <n v="0"/>
    <n v="0"/>
    <n v="0"/>
    <n v="0"/>
    <n v="0"/>
    <n v="80000"/>
    <n v="0"/>
    <n v="0"/>
    <n v="0"/>
    <n v="0"/>
    <n v="0"/>
    <m/>
    <m/>
    <n v="0"/>
    <n v="80000"/>
    <n v="80000"/>
  </r>
  <r>
    <s v="1.1-00-25"/>
    <x v="2"/>
    <s v="No"/>
    <x v="0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2"/>
    <x v="2"/>
    <n v="3900"/>
    <s v="OTROS SERVICIOS GENERALES"/>
    <n v="396"/>
    <s v="OTROS GASTOS POR RESPONSABILIDADES"/>
    <x v="105"/>
    <x v="105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1"/>
    <x v="0"/>
    <n v="1.7"/>
    <x v="1"/>
    <s v="1.7.1"/>
    <x v="1"/>
    <s v="R"/>
    <s v="Solamente actividades específicas, distintas a las"/>
    <s v="08_25"/>
    <x v="2"/>
    <n v="6"/>
    <x v="1"/>
    <n v="19"/>
    <x v="12"/>
    <x v="10"/>
    <x v="10"/>
    <x v="10"/>
    <x v="2"/>
    <x v="2"/>
    <n v="3900"/>
    <s v="OTROS SERVICIOS GENERALES"/>
    <n v="396"/>
    <s v="OTROS GASTOS POR RESPONSABILIDADES"/>
    <x v="105"/>
    <x v="105"/>
    <n v="0"/>
    <s v="SIN DESCRIPCIÓN PARA DESTINOS 00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3"/>
    <x v="1"/>
    <n v="3.7"/>
    <x v="6"/>
    <s v="3.7.1"/>
    <x v="7"/>
    <s v="E"/>
    <s v="Actividades del sector público, que realiza en for"/>
    <s v="04_25"/>
    <x v="7"/>
    <n v="7"/>
    <x v="4"/>
    <n v="53"/>
    <x v="14"/>
    <x v="12"/>
    <x v="12"/>
    <x v="12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0"/>
    <n v="0"/>
    <n v="0"/>
    <n v="0"/>
    <n v="0"/>
    <n v="0"/>
    <n v="0"/>
    <n v="0"/>
    <n v="0"/>
    <n v="0"/>
    <n v="0"/>
    <n v="0"/>
    <n v="0"/>
    <n v="3000000"/>
    <n v="1000000"/>
    <n v="4000000"/>
    <n v="4000000"/>
    <m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2500000"/>
    <n v="2500000"/>
    <n v="0"/>
    <n v="0"/>
    <n v="0"/>
    <n v="0"/>
    <n v="0"/>
    <n v="2500000"/>
    <n v="0"/>
    <n v="0"/>
    <n v="0"/>
    <n v="0"/>
    <n v="0"/>
    <n v="0"/>
    <m/>
    <n v="0"/>
    <n v="2500000"/>
    <n v="2500000"/>
  </r>
  <r>
    <s v="1.1-00-25"/>
    <x v="2"/>
    <s v="No"/>
    <x v="0"/>
    <n v="2"/>
    <x v="2"/>
    <n v="2.4"/>
    <x v="9"/>
    <s v="2.4.1"/>
    <x v="16"/>
    <s v="R"/>
    <s v="Solamente actividades específicas, distintas a las"/>
    <s v="10_25"/>
    <x v="5"/>
    <n v="4"/>
    <x v="7"/>
    <n v="32"/>
    <x v="39"/>
    <x v="30"/>
    <x v="30"/>
    <x v="30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19813000"/>
    <n v="19813000"/>
    <n v="43494.239999999998"/>
    <n v="43494.239999999998"/>
    <n v="43494.239999999998"/>
    <n v="0"/>
    <n v="0"/>
    <n v="19769505.760000002"/>
    <n v="0"/>
    <n v="0"/>
    <n v="0"/>
    <n v="0"/>
    <n v="0"/>
    <n v="-19813000"/>
    <m/>
    <n v="-19813000"/>
    <n v="0"/>
    <n v="-43494.239999999998"/>
  </r>
  <r>
    <s v="1.1-00-25"/>
    <x v="2"/>
    <s v="No"/>
    <x v="0"/>
    <n v="2"/>
    <x v="2"/>
    <n v="2.6"/>
    <x v="11"/>
    <s v="2.6.8"/>
    <x v="17"/>
    <s v="R"/>
    <s v="Solamente actividades específicas, distintas a las"/>
    <s v="10_25"/>
    <x v="5"/>
    <n v="0"/>
    <x v="3"/>
    <n v="31"/>
    <x v="40"/>
    <x v="31"/>
    <x v="31"/>
    <x v="31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14064137.279999999"/>
    <n v="14064137.279999999"/>
    <n v="0"/>
    <n v="0"/>
    <n v="0"/>
    <n v="0"/>
    <n v="0"/>
    <n v="14064137.279999999"/>
    <n v="0"/>
    <n v="0"/>
    <n v="0"/>
    <n v="0"/>
    <n v="0"/>
    <n v="-14064137.279999999"/>
    <m/>
    <n v="-14064137.279999999"/>
    <n v="0"/>
    <n v="0"/>
  </r>
  <r>
    <s v="1.1-00-25"/>
    <x v="2"/>
    <s v="No"/>
    <x v="0"/>
    <n v="2"/>
    <x v="2"/>
    <n v="2.6"/>
    <x v="11"/>
    <s v="2.6.8"/>
    <x v="17"/>
    <s v="R"/>
    <s v="Solamente actividades específicas, distintas a las"/>
    <s v="10_25"/>
    <x v="5"/>
    <n v="0"/>
    <x v="3"/>
    <n v="34"/>
    <x v="41"/>
    <x v="32"/>
    <x v="32"/>
    <x v="32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6380968.3300000001"/>
    <n v="6380968.3300000001"/>
    <n v="18187.38"/>
    <n v="18187.38"/>
    <n v="18187.38"/>
    <n v="0"/>
    <n v="0"/>
    <n v="6362780.9500000002"/>
    <n v="0"/>
    <n v="0"/>
    <n v="0"/>
    <n v="0"/>
    <n v="0"/>
    <n v="-6380968.3300000001"/>
    <m/>
    <n v="-6380968.3300000001"/>
    <n v="0"/>
    <n v="-18187.38"/>
  </r>
  <r>
    <s v="1.1-00-25"/>
    <x v="2"/>
    <s v="No"/>
    <x v="0"/>
    <n v="2"/>
    <x v="2"/>
    <n v="2.6"/>
    <x v="11"/>
    <s v="2.6.3"/>
    <x v="18"/>
    <s v="R"/>
    <s v="Solamente actividades específicas, distintas a las"/>
    <s v="10_25"/>
    <x v="5"/>
    <n v="0"/>
    <x v="3"/>
    <n v="35"/>
    <x v="42"/>
    <x v="33"/>
    <x v="33"/>
    <x v="33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95000000"/>
    <n v="95000000"/>
    <n v="0"/>
    <n v="0"/>
    <n v="0"/>
    <n v="0"/>
    <n v="0"/>
    <n v="95000000"/>
    <n v="0"/>
    <n v="0"/>
    <n v="0"/>
    <n v="0"/>
    <n v="0"/>
    <n v="-95000000"/>
    <m/>
    <n v="-95000000"/>
    <n v="0"/>
    <n v="0"/>
  </r>
  <r>
    <s v="1.1-00-25"/>
    <x v="2"/>
    <s v="No"/>
    <x v="0"/>
    <n v="2"/>
    <x v="2"/>
    <n v="2.7"/>
    <x v="5"/>
    <s v="2.7.1"/>
    <x v="6"/>
    <s v="R"/>
    <s v="Solamente actividades específicas, distintas a las"/>
    <s v="10_25"/>
    <x v="5"/>
    <n v="4"/>
    <x v="7"/>
    <n v="33"/>
    <x v="43"/>
    <x v="34"/>
    <x v="34"/>
    <x v="34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9360000"/>
    <n v="9360000"/>
    <n v="14208.64"/>
    <n v="14208.64"/>
    <n v="14208.64"/>
    <n v="0"/>
    <n v="0"/>
    <n v="9345791.3599999994"/>
    <n v="0"/>
    <n v="0"/>
    <n v="0"/>
    <n v="0"/>
    <n v="0"/>
    <n v="-9360000"/>
    <m/>
    <n v="-9360000"/>
    <n v="0"/>
    <n v="-14208.64"/>
  </r>
  <r>
    <s v="1.1-00-25"/>
    <x v="2"/>
    <s v="No"/>
    <x v="0"/>
    <n v="2"/>
    <x v="2"/>
    <n v="2.7"/>
    <x v="5"/>
    <s v="2.7.1"/>
    <x v="6"/>
    <s v="E"/>
    <s v="Actividades del sector público, que realiza en for"/>
    <s v="11_25"/>
    <x v="8"/>
    <n v="3"/>
    <x v="5"/>
    <n v="46"/>
    <x v="21"/>
    <x v="18"/>
    <x v="18"/>
    <x v="18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3"/>
    <x v="3"/>
    <n v="4200"/>
    <s v="TRANSFERENCIAS AL RESTO DEL SECTOR PUBLICO"/>
    <n v="4250"/>
    <s v="TRANSFERENCIAS, ASIGNACIONES, SUBSIDIOS Y OTRAS  AYUDAS"/>
    <x v="107"/>
    <x v="107"/>
    <n v="0"/>
    <s v="SIN DESCRIPCIÓN PARA DESTINOS 00"/>
    <n v="14000000"/>
    <n v="14000000"/>
    <n v="0"/>
    <n v="0"/>
    <n v="0"/>
    <n v="0"/>
    <n v="0"/>
    <n v="14000000"/>
    <n v="0"/>
    <n v="0"/>
    <n v="0"/>
    <n v="0"/>
    <n v="0"/>
    <n v="-2500000"/>
    <m/>
    <n v="-2500000"/>
    <n v="11500000"/>
    <n v="1150000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3"/>
    <x v="3"/>
    <n v="4300"/>
    <s v="SUBSIDIOS Y SUBVENCIONES"/>
    <n v="4310"/>
    <s v="TRANSFERENCIAS, ASIGNACIONES, SUBSIDIOS Y OTRAS  AYUDAS"/>
    <x v="108"/>
    <x v="108"/>
    <n v="6"/>
    <s v="PRODUCTORES DE MAIZ"/>
    <n v="3500000"/>
    <n v="3499989.56"/>
    <n v="0"/>
    <n v="0"/>
    <n v="0"/>
    <n v="0"/>
    <n v="0"/>
    <n v="3500000"/>
    <n v="0"/>
    <n v="10.44"/>
    <n v="0"/>
    <n v="0"/>
    <n v="10.44"/>
    <m/>
    <m/>
    <n v="0"/>
    <n v="3500000"/>
    <n v="350000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3"/>
    <x v="3"/>
    <n v="4300"/>
    <s v="SUBSIDIOS Y SUBVENCIONES"/>
    <n v="4310"/>
    <s v="TRANSFERENCIAS, ASIGNACIONES, SUBSIDIOS Y OTRAS  AYUDAS"/>
    <x v="108"/>
    <x v="108"/>
    <n v="23"/>
    <s v="CAL AGRICOLA"/>
    <n v="3200000"/>
    <n v="3199989.56"/>
    <n v="0"/>
    <n v="0"/>
    <n v="0"/>
    <n v="0"/>
    <n v="0"/>
    <n v="3200000"/>
    <n v="0"/>
    <n v="10.44"/>
    <n v="0"/>
    <n v="0"/>
    <n v="10.44"/>
    <m/>
    <m/>
    <n v="0"/>
    <n v="3200000"/>
    <n v="320000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3"/>
    <x v="3"/>
    <n v="4300"/>
    <s v="SUBSIDIOS Y SUBVENCIONES"/>
    <n v="4310"/>
    <s v="TRANSFERENCIAS, ASIGNACIONES, SUBSIDIOS Y OTRAS  AYUDAS"/>
    <x v="108"/>
    <x v="108"/>
    <n v="24"/>
    <s v="INDEMNIZACIÓN AL PRODUCTOR GANADERO"/>
    <n v="350000"/>
    <n v="350031.32"/>
    <n v="0"/>
    <n v="0"/>
    <n v="0"/>
    <n v="0"/>
    <n v="0"/>
    <n v="350000"/>
    <n v="0"/>
    <n v="0"/>
    <n v="0"/>
    <n v="31.32"/>
    <n v="-31.32"/>
    <m/>
    <m/>
    <n v="0"/>
    <n v="350000"/>
    <n v="350000"/>
  </r>
  <r>
    <s v="1.1-00-25"/>
    <x v="2"/>
    <s v="No"/>
    <x v="0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3"/>
    <x v="3"/>
    <n v="4300"/>
    <s v="SUBSIDIOS Y SUBVENCIONES"/>
    <n v="4310"/>
    <s v="TRANSFERENCIAS, ASIGNACIONES, SUBSIDIOS Y OTRAS  AYUDAS"/>
    <x v="108"/>
    <x v="108"/>
    <n v="25"/>
    <s v="PESCADORES"/>
    <n v="200000"/>
    <n v="199989.56"/>
    <n v="0"/>
    <n v="0"/>
    <n v="0"/>
    <n v="0"/>
    <n v="0"/>
    <n v="200000"/>
    <n v="0"/>
    <n v="10.44"/>
    <n v="0"/>
    <n v="0"/>
    <n v="10.44"/>
    <m/>
    <m/>
    <n v="0"/>
    <n v="200000"/>
    <n v="200000"/>
  </r>
  <r>
    <s v="1.1-00-25"/>
    <x v="2"/>
    <s v="No"/>
    <x v="0"/>
    <n v="3"/>
    <x v="1"/>
    <n v="3.1"/>
    <x v="10"/>
    <s v="3.1.1"/>
    <x v="15"/>
    <s v="E"/>
    <s v="Actividades del sector público, que realiza en for"/>
    <s v="12_25"/>
    <x v="7"/>
    <n v="7"/>
    <x v="4"/>
    <n v="52"/>
    <x v="44"/>
    <x v="35"/>
    <x v="35"/>
    <x v="35"/>
    <x v="3"/>
    <x v="3"/>
    <n v="4300"/>
    <s v="SUBSIDIOS Y SUBVENCIONES"/>
    <n v="4350"/>
    <s v="TRANSFERENCIAS, ASIGNACIONES, SUBSIDIOS Y OTRAS  AYUDAS"/>
    <x v="109"/>
    <x v="109"/>
    <n v="27"/>
    <s v="CREDITO A EMPRENDEDORES"/>
    <n v="10000000"/>
    <n v="10000000"/>
    <n v="0"/>
    <n v="0"/>
    <n v="0"/>
    <n v="0"/>
    <n v="0"/>
    <n v="10000000"/>
    <n v="0"/>
    <n v="0"/>
    <n v="0"/>
    <n v="0"/>
    <n v="0"/>
    <m/>
    <m/>
    <n v="0"/>
    <n v="10000000"/>
    <n v="10000000"/>
  </r>
  <r>
    <s v="1.1-00-25"/>
    <x v="2"/>
    <s v="No"/>
    <x v="0"/>
    <n v="3"/>
    <x v="1"/>
    <n v="3.1"/>
    <x v="10"/>
    <s v="3.1.1"/>
    <x v="15"/>
    <s v="E"/>
    <s v="Actividades del sector público, que realiza en for"/>
    <s v="12_25"/>
    <x v="7"/>
    <n v="7"/>
    <x v="4"/>
    <n v="52"/>
    <x v="44"/>
    <x v="35"/>
    <x v="35"/>
    <x v="35"/>
    <x v="3"/>
    <x v="3"/>
    <n v="4300"/>
    <s v="SUBSIDIOS Y SUBVENCIONES"/>
    <n v="439"/>
    <s v="OTROS SUBSIDIOS"/>
    <x v="110"/>
    <x v="110"/>
    <n v="26"/>
    <s v="INCUBADORA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n v="41"/>
    <x v="45"/>
    <x v="24"/>
    <x v="24"/>
    <x v="24"/>
    <x v="3"/>
    <x v="3"/>
    <n v="4400"/>
    <s v="AYUDAS SOCIALES"/>
    <n v="4410"/>
    <s v="TRANSFERENCIAS, ASIGNACIONES, SUBSIDIOS Y OTRAS  AYUDAS"/>
    <x v="111"/>
    <x v="111"/>
    <n v="0"/>
    <s v="SIN DESCRIPCIÓN PARA DESTINOS 00"/>
    <n v="55000000"/>
    <n v="55000000"/>
    <n v="0"/>
    <n v="0"/>
    <n v="0"/>
    <n v="0"/>
    <n v="0"/>
    <n v="55000000"/>
    <n v="0"/>
    <n v="0"/>
    <n v="0"/>
    <n v="0"/>
    <n v="0"/>
    <n v="-1000000"/>
    <m/>
    <n v="-1000000"/>
    <n v="54000000"/>
    <n v="54000000"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n v="43"/>
    <x v="31"/>
    <x v="24"/>
    <x v="24"/>
    <x v="24"/>
    <x v="3"/>
    <x v="3"/>
    <n v="4400"/>
    <s v="AYUDAS SOCIALES"/>
    <n v="4410"/>
    <s v="TRANSFERENCIAS, ASIGNACIONES, SUBSIDIOS Y OTRAS  AYUDAS"/>
    <x v="111"/>
    <x v="111"/>
    <n v="0"/>
    <s v="SIN DESCRIPCIÓN PARA DESTINOS 00"/>
    <n v="12000000"/>
    <n v="12000000"/>
    <n v="0"/>
    <n v="0"/>
    <n v="0"/>
    <n v="0"/>
    <n v="0"/>
    <n v="12000000"/>
    <n v="0"/>
    <n v="0"/>
    <n v="0"/>
    <n v="0"/>
    <n v="0"/>
    <m/>
    <m/>
    <n v="0"/>
    <n v="12000000"/>
    <n v="12000000"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n v="44"/>
    <x v="46"/>
    <x v="24"/>
    <x v="24"/>
    <x v="24"/>
    <x v="3"/>
    <x v="3"/>
    <n v="4400"/>
    <s v="AYUDAS SOCIALES"/>
    <n v="4410"/>
    <s v="TRANSFERENCIAS, ASIGNACIONES, SUBSIDIOS Y OTRAS  AYUDAS"/>
    <x v="111"/>
    <x v="111"/>
    <n v="0"/>
    <s v="SIN DESCRIPCIÓN PARA DESTINOS 00"/>
    <n v="71000000"/>
    <n v="71000000"/>
    <n v="0"/>
    <n v="0"/>
    <n v="0"/>
    <n v="0"/>
    <n v="0"/>
    <n v="71000000"/>
    <n v="0"/>
    <n v="0"/>
    <n v="0"/>
    <n v="0"/>
    <n v="0"/>
    <m/>
    <m/>
    <n v="0"/>
    <n v="71000000"/>
    <n v="71000000"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s v="XXX"/>
    <x v="47"/>
    <x v="24"/>
    <x v="24"/>
    <x v="24"/>
    <x v="3"/>
    <x v="3"/>
    <n v="4400"/>
    <s v="AYUDAS SOCIALES"/>
    <n v="4410"/>
    <s v="TRANSFERENCIAS, ASIGNACIONES, SUBSIDIOS Y OTRAS  AYUDAS"/>
    <x v="111"/>
    <x v="111"/>
    <n v="0"/>
    <s v="SIN DESCRIPCIÓN PARA DESTINOS 00"/>
    <n v="0"/>
    <n v="0"/>
    <n v="0"/>
    <n v="0"/>
    <n v="0"/>
    <n v="0"/>
    <n v="0"/>
    <n v="0"/>
    <n v="0"/>
    <n v="0"/>
    <n v="0"/>
    <n v="0"/>
    <n v="0"/>
    <n v="1500000"/>
    <m/>
    <n v="1500000"/>
    <n v="1500000"/>
    <m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n v="45"/>
    <x v="48"/>
    <x v="24"/>
    <x v="24"/>
    <x v="24"/>
    <x v="3"/>
    <x v="3"/>
    <n v="4400"/>
    <s v="AYUDAS SOCIALES"/>
    <n v="4410"/>
    <s v="TRANSFERENCIAS, ASIGNACIONES, SUBSIDIOS Y OTRAS  AYUDAS"/>
    <x v="111"/>
    <x v="111"/>
    <n v="0"/>
    <s v="SIN DESCRIPCIÓN PARA DESTINOS 00"/>
    <n v="3500000"/>
    <n v="3500000"/>
    <n v="0"/>
    <n v="0"/>
    <n v="0"/>
    <n v="0"/>
    <n v="0"/>
    <n v="3500000"/>
    <n v="0"/>
    <n v="0"/>
    <n v="0"/>
    <n v="0"/>
    <n v="0"/>
    <n v="-1500000"/>
    <m/>
    <n v="-1500000"/>
    <n v="2000000"/>
    <n v="2000000"/>
  </r>
  <r>
    <s v="1.1-00-25"/>
    <x v="2"/>
    <s v="No"/>
    <x v="0"/>
    <n v="2"/>
    <x v="2"/>
    <n v="2.7"/>
    <x v="5"/>
    <s v="2.7.1"/>
    <x v="6"/>
    <s v="E"/>
    <s v="Actividades del sector público, que realiza en for"/>
    <s v="01_25"/>
    <x v="12"/>
    <n v="4"/>
    <x v="7"/>
    <n v="1"/>
    <x v="49"/>
    <x v="36"/>
    <x v="36"/>
    <x v="36"/>
    <x v="3"/>
    <x v="3"/>
    <n v="4400"/>
    <s v="AYUDAS SOCIALES"/>
    <n v="4410"/>
    <s v="TRANSFERENCIAS, ASIGNACIONES, SUBSIDIOS Y OTRAS  AYUDAS"/>
    <x v="111"/>
    <x v="111"/>
    <n v="0"/>
    <s v="SIN DESCRIPCIÓN PARA DESTINOS 00"/>
    <n v="3799000"/>
    <n v="3799000"/>
    <n v="40000"/>
    <n v="40000"/>
    <n v="40000"/>
    <n v="40000"/>
    <n v="40000"/>
    <n v="3759000"/>
    <n v="0"/>
    <n v="0"/>
    <n v="0"/>
    <n v="0"/>
    <n v="0"/>
    <m/>
    <m/>
    <n v="0"/>
    <n v="3799000"/>
    <n v="3759000"/>
  </r>
  <r>
    <s v="1.1-00-25"/>
    <x v="2"/>
    <s v="No"/>
    <x v="0"/>
    <n v="2"/>
    <x v="2"/>
    <n v="2.7"/>
    <x v="5"/>
    <s v="2.7.1"/>
    <x v="6"/>
    <s v="E"/>
    <s v="Actividades del sector público, que realiza en for"/>
    <s v="11_25"/>
    <x v="8"/>
    <n v="3"/>
    <x v="5"/>
    <n v="46"/>
    <x v="21"/>
    <x v="18"/>
    <x v="18"/>
    <x v="18"/>
    <x v="3"/>
    <x v="3"/>
    <n v="4400"/>
    <s v="AYUDAS SOCIALES"/>
    <n v="4410"/>
    <s v="TRANSFERENCIAS, ASIGNACIONES, SUBSIDIOS Y OTRAS  AYUDAS"/>
    <x v="111"/>
    <x v="111"/>
    <n v="28"/>
    <s v="PROGRAMA DE APOYO A LADRILLEROS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3"/>
    <x v="3"/>
    <n v="4400"/>
    <s v="AYUDAS SOCIALES"/>
    <n v="4410"/>
    <s v="TRANSFERENCIAS, ASIGNACIONES, SUBSIDIOS Y OTRAS  AYUDAS"/>
    <x v="111"/>
    <x v="111"/>
    <n v="36"/>
    <s v="APOYO A LAS TRADICIONES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0"/>
    <n v="2"/>
    <x v="2"/>
    <n v="2.7"/>
    <x v="5"/>
    <s v="2.7.1"/>
    <x v="6"/>
    <s v="S"/>
    <s v="Definidos en el Presupuesto de Egresos y los que s"/>
    <s v="10_25"/>
    <x v="5"/>
    <n v="0"/>
    <x v="3"/>
    <n v="42"/>
    <x v="50"/>
    <x v="24"/>
    <x v="24"/>
    <x v="24"/>
    <x v="3"/>
    <x v="3"/>
    <n v="4400"/>
    <s v="AYUDAS SOCIALES"/>
    <n v="4420"/>
    <s v="TRANSFERENCIAS, ASIGNACIONES, SUBSIDIOS Y OTRAS  AYUDAS"/>
    <x v="112"/>
    <x v="112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0"/>
    <n v="2"/>
    <x v="2"/>
    <n v="2.5"/>
    <x v="12"/>
    <s v="2.5.1"/>
    <x v="19"/>
    <s v="S"/>
    <s v="Definidos en el Presupuesto de Egresos y los que s"/>
    <s v="10_25"/>
    <x v="5"/>
    <n v="0"/>
    <x v="3"/>
    <n v="40"/>
    <x v="51"/>
    <x v="24"/>
    <x v="24"/>
    <x v="24"/>
    <x v="3"/>
    <x v="3"/>
    <n v="4400"/>
    <s v="AYUDAS SOCIALES"/>
    <n v="4430"/>
    <s v="TRANSFERENCIAS, ASIGNACIONES, SUBSIDIOS Y OTRAS  AYUDAS"/>
    <x v="113"/>
    <x v="113"/>
    <n v="0"/>
    <s v="SIN DESCRIPCIÓN PARA DESTINOS 00"/>
    <n v="3900000"/>
    <n v="3900000"/>
    <n v="0"/>
    <n v="0"/>
    <n v="0"/>
    <n v="0"/>
    <n v="0"/>
    <n v="3900000"/>
    <n v="0"/>
    <n v="0"/>
    <n v="0"/>
    <n v="0"/>
    <n v="0"/>
    <m/>
    <m/>
    <n v="0"/>
    <n v="3900000"/>
    <n v="3900000"/>
  </r>
  <r>
    <s v="1.1-00-25"/>
    <x v="2"/>
    <s v="No"/>
    <x v="0"/>
    <n v="1"/>
    <x v="0"/>
    <n v="1.3"/>
    <x v="0"/>
    <s v="1.3.4"/>
    <x v="0"/>
    <s v="E"/>
    <s v="Actividades del sector público, que realiza en for"/>
    <s v="06_25"/>
    <x v="6"/>
    <n v="5"/>
    <x v="0"/>
    <n v="14"/>
    <x v="23"/>
    <x v="19"/>
    <x v="19"/>
    <x v="19"/>
    <x v="3"/>
    <x v="3"/>
    <n v="4400"/>
    <s v="AYUDAS SOCIALES"/>
    <n v="4450"/>
    <s v="TRANSFERENCIAS, ASIGNACIONES, SUBSIDIOS Y OTRAS  AYUDAS"/>
    <x v="114"/>
    <x v="114"/>
    <n v="37"/>
    <s v="FIL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0"/>
    <n v="2"/>
    <x v="2"/>
    <n v="2.7"/>
    <x v="5"/>
    <s v="2.7.1"/>
    <x v="6"/>
    <s v="E"/>
    <s v="Actividades del sector público, que realiza en for"/>
    <s v="01_25"/>
    <x v="12"/>
    <n v="4"/>
    <x v="7"/>
    <n v="1"/>
    <x v="49"/>
    <x v="36"/>
    <x v="36"/>
    <x v="36"/>
    <x v="3"/>
    <x v="3"/>
    <n v="4400"/>
    <s v="AYUDAS SOCIALES"/>
    <n v="4450"/>
    <s v="TRANSFERENCIAS, ASIGNACIONES, SUBSIDIOS Y OTRAS  AYUDAS"/>
    <x v="114"/>
    <x v="114"/>
    <n v="0"/>
    <s v="SIN DESCRIPCIÓN PARA DESTINOS 00"/>
    <n v="910011.2"/>
    <n v="910011.2"/>
    <n v="0"/>
    <n v="0"/>
    <n v="0"/>
    <n v="0"/>
    <n v="0"/>
    <n v="910011.2"/>
    <n v="0"/>
    <n v="11.2"/>
    <n v="0"/>
    <n v="11.2"/>
    <n v="0"/>
    <n v="-11.2"/>
    <m/>
    <n v="-11.2"/>
    <n v="910000"/>
    <n v="910000"/>
  </r>
  <r>
    <s v="1.1-00-25"/>
    <x v="2"/>
    <s v="No"/>
    <x v="0"/>
    <n v="2"/>
    <x v="2"/>
    <n v="2.7"/>
    <x v="5"/>
    <s v="2.7.1"/>
    <x v="6"/>
    <s v="E"/>
    <s v="Actividades del sector público, que realiza en for"/>
    <s v="01_25"/>
    <x v="12"/>
    <n v="4"/>
    <x v="7"/>
    <n v="1"/>
    <x v="49"/>
    <x v="36"/>
    <x v="36"/>
    <x v="36"/>
    <x v="3"/>
    <x v="3"/>
    <n v="4400"/>
    <s v="AYUDAS SOCIALES"/>
    <n v="4450"/>
    <s v="TRANSFERENCIAS, ASIGNACIONES, SUBSIDIOS Y OTRAS  AYUDAS"/>
    <x v="114"/>
    <x v="114"/>
    <n v="38"/>
    <s v="ALDEA PASITOS"/>
    <n v="179988.8"/>
    <n v="179977.60000000001"/>
    <n v="0"/>
    <n v="0"/>
    <n v="0"/>
    <n v="0"/>
    <n v="0"/>
    <n v="179988.8"/>
    <n v="0"/>
    <n v="11.2"/>
    <n v="0"/>
    <n v="0"/>
    <n v="11.2"/>
    <n v="11.2"/>
    <m/>
    <n v="11.2"/>
    <n v="180000"/>
    <n v="180000"/>
  </r>
  <r>
    <s v="1.1-00-25"/>
    <x v="2"/>
    <s v="No"/>
    <x v="0"/>
    <n v="2"/>
    <x v="2"/>
    <n v="2.7"/>
    <x v="5"/>
    <s v="2.7.1"/>
    <x v="6"/>
    <s v="E"/>
    <s v="Actividades del sector público, que realiza en for"/>
    <s v="01_25"/>
    <x v="12"/>
    <n v="4"/>
    <x v="7"/>
    <n v="1"/>
    <x v="49"/>
    <x v="36"/>
    <x v="36"/>
    <x v="36"/>
    <x v="3"/>
    <x v="3"/>
    <n v="4400"/>
    <s v="AYUDAS SOCIALES"/>
    <n v="4450"/>
    <s v="TRANSFERENCIAS, ASIGNACIONES, SUBSIDIOS Y OTRAS  AYUDAS"/>
    <x v="114"/>
    <x v="114"/>
    <n v="39"/>
    <s v="FESTIVAL DEL CINE EN GUADALAJARA"/>
    <n v="300000"/>
    <n v="300000"/>
    <n v="0"/>
    <n v="0"/>
    <n v="0"/>
    <n v="0"/>
    <n v="0"/>
    <n v="300000"/>
    <n v="0"/>
    <n v="0"/>
    <n v="0"/>
    <n v="0"/>
    <n v="0"/>
    <m/>
    <m/>
    <n v="0"/>
    <n v="300000"/>
    <n v="300000"/>
  </r>
  <r>
    <s v="1.1-00-25"/>
    <x v="2"/>
    <s v="No"/>
    <x v="0"/>
    <n v="2"/>
    <x v="2"/>
    <n v="2.7"/>
    <x v="5"/>
    <s v="2.7.1"/>
    <x v="6"/>
    <s v="E"/>
    <s v="Actividades del sector público, que realiza en for"/>
    <s v="01_25"/>
    <x v="12"/>
    <n v="4"/>
    <x v="7"/>
    <n v="1"/>
    <x v="49"/>
    <x v="36"/>
    <x v="36"/>
    <x v="36"/>
    <x v="3"/>
    <x v="3"/>
    <n v="4400"/>
    <s v="AYUDAS SOCIALES"/>
    <n v="4450"/>
    <s v="TRANSFERENCIAS, ASIGNACIONES, SUBSIDIOS Y OTRAS  AYUDAS"/>
    <x v="114"/>
    <x v="114"/>
    <n v="40"/>
    <s v="TELETON"/>
    <n v="1000000"/>
    <n v="1000011.2"/>
    <n v="0"/>
    <n v="0"/>
    <n v="0"/>
    <n v="0"/>
    <n v="0"/>
    <n v="1000000"/>
    <n v="0"/>
    <n v="0"/>
    <n v="0"/>
    <n v="11.2"/>
    <n v="-11.2"/>
    <m/>
    <m/>
    <n v="0"/>
    <n v="1000000"/>
    <n v="1000000"/>
  </r>
  <r>
    <s v="1.1-00-25"/>
    <x v="2"/>
    <s v="No"/>
    <x v="0"/>
    <n v="2"/>
    <x v="2"/>
    <n v="2.7"/>
    <x v="5"/>
    <s v="2.7.1"/>
    <x v="6"/>
    <s v="N"/>
    <s v="Desastres naturales"/>
    <s v="01_25"/>
    <x v="12"/>
    <n v="4"/>
    <x v="7"/>
    <n v="2"/>
    <x v="52"/>
    <x v="36"/>
    <x v="36"/>
    <x v="36"/>
    <x v="3"/>
    <x v="3"/>
    <n v="4400"/>
    <s v="AYUDAS SOCIALES"/>
    <n v="4480"/>
    <s v="TRANSFERENCIAS, ASIGNACIONES, SUBSIDIOS Y OTRAS  AYUDAS"/>
    <x v="115"/>
    <x v="115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0"/>
    <n v="2"/>
    <x v="2"/>
    <n v="2.4"/>
    <x v="9"/>
    <s v="2.4.1"/>
    <x v="16"/>
    <s v="R"/>
    <s v="Solamente actividades específicas, distintas a las"/>
    <m/>
    <x v="13"/>
    <n v="4"/>
    <x v="7"/>
    <n v="32"/>
    <x v="39"/>
    <x v="30"/>
    <x v="37"/>
    <x v="37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0"/>
    <n v="0"/>
    <n v="0"/>
    <n v="0"/>
    <n v="0"/>
    <n v="0"/>
    <n v="0"/>
    <n v="0"/>
    <m/>
    <m/>
    <n v="19813000"/>
    <n v="19769505.760000002"/>
    <m/>
    <n v="19813000"/>
    <m/>
    <n v="19813000"/>
    <n v="19813000"/>
    <n v="19813000"/>
  </r>
  <r>
    <s v="1.1-00-25"/>
    <x v="2"/>
    <s v="No"/>
    <x v="0"/>
    <n v="2"/>
    <x v="2"/>
    <n v="2.6"/>
    <x v="11"/>
    <s v="2.6.8"/>
    <x v="17"/>
    <s v="R"/>
    <s v="Solamente actividades específicas, distintas a las"/>
    <m/>
    <x v="14"/>
    <n v="0"/>
    <x v="3"/>
    <n v="31"/>
    <x v="40"/>
    <x v="31"/>
    <x v="38"/>
    <x v="31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0"/>
    <n v="0"/>
    <n v="0"/>
    <n v="0"/>
    <n v="0"/>
    <n v="0"/>
    <n v="0"/>
    <n v="0"/>
    <m/>
    <m/>
    <n v="14064137.279999999"/>
    <n v="14064137.279999999"/>
    <m/>
    <n v="14064137.279999999"/>
    <m/>
    <n v="14064137.279999999"/>
    <n v="14064137.279999999"/>
    <n v="14064137.279999999"/>
  </r>
  <r>
    <s v="1.1-00-25"/>
    <x v="2"/>
    <s v="No"/>
    <x v="0"/>
    <n v="2"/>
    <x v="2"/>
    <n v="2.6"/>
    <x v="11"/>
    <s v="2.6.8"/>
    <x v="17"/>
    <s v="R"/>
    <s v="Solamente actividades específicas, distintas a las"/>
    <m/>
    <x v="15"/>
    <n v="0"/>
    <x v="3"/>
    <n v="34"/>
    <x v="41"/>
    <x v="32"/>
    <x v="39"/>
    <x v="38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0"/>
    <n v="0"/>
    <n v="0"/>
    <n v="0"/>
    <n v="0"/>
    <n v="0"/>
    <n v="0"/>
    <n v="0"/>
    <m/>
    <m/>
    <n v="6380968.3300000001"/>
    <n v="6362780.9500000002"/>
    <m/>
    <n v="7380968.3300000001"/>
    <n v="0"/>
    <n v="7380968.3300000001"/>
    <n v="7380968.3300000001"/>
    <n v="7380968.3300000001"/>
  </r>
  <r>
    <s v="1.1-00-25"/>
    <x v="2"/>
    <s v="No"/>
    <x v="0"/>
    <n v="2"/>
    <x v="2"/>
    <n v="2.6"/>
    <x v="11"/>
    <s v="2.6.3"/>
    <x v="18"/>
    <s v="R"/>
    <s v="Solamente actividades específicas, distintas a las"/>
    <m/>
    <x v="16"/>
    <n v="0"/>
    <x v="3"/>
    <n v="35"/>
    <x v="42"/>
    <x v="33"/>
    <x v="40"/>
    <x v="39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0"/>
    <n v="0"/>
    <n v="0"/>
    <n v="0"/>
    <n v="0"/>
    <n v="0"/>
    <n v="0"/>
    <n v="0"/>
    <m/>
    <m/>
    <n v="95000000"/>
    <n v="95000000"/>
    <m/>
    <n v="95000000"/>
    <m/>
    <n v="95000000"/>
    <n v="95000000"/>
    <n v="95000000"/>
  </r>
  <r>
    <s v="1.1-00-25"/>
    <x v="2"/>
    <s v="No"/>
    <x v="0"/>
    <n v="2"/>
    <x v="2"/>
    <n v="2.7"/>
    <x v="5"/>
    <s v="2.7.1"/>
    <x v="6"/>
    <s v="R"/>
    <s v="Solamente actividades específicas, distintas a las"/>
    <m/>
    <x v="17"/>
    <n v="4"/>
    <x v="7"/>
    <n v="33"/>
    <x v="43"/>
    <x v="34"/>
    <x v="41"/>
    <x v="40"/>
    <x v="3"/>
    <x v="3"/>
    <n v="4200"/>
    <s v="TRANSFERENCIAS AL RESTO DEL SECTOR PUBLICO"/>
    <n v="4210"/>
    <s v="TRANSFERENCIAS, ASIGNACIONES, SUBSIDIOS Y OTRAS  AYUDAS"/>
    <x v="106"/>
    <x v="106"/>
    <n v="0"/>
    <s v="SIN DESCRIPCIÓN PARA DESTINOS 00"/>
    <n v="0"/>
    <n v="0"/>
    <n v="0"/>
    <n v="0"/>
    <n v="0"/>
    <n v="0"/>
    <n v="0"/>
    <n v="0"/>
    <m/>
    <m/>
    <n v="9360000"/>
    <n v="9345791.3599999994"/>
    <m/>
    <n v="9360000"/>
    <m/>
    <n v="9360000"/>
    <n v="9360000"/>
    <n v="9360000"/>
  </r>
  <r>
    <s v="1.1-00-25"/>
    <x v="2"/>
    <s v="No"/>
    <x v="1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4"/>
    <x v="4"/>
    <n v="5100"/>
    <s v="MOBILIARIO Y EQUIPO DE ADMINISTRACION"/>
    <n v="5110"/>
    <s v="BIENES MUEBLES, INMUEBLES E INTANGIBLES"/>
    <x v="116"/>
    <x v="116"/>
    <n v="41"/>
    <s v="EQUIPAMIENTO DEL ARCHIVO MUNICIPAL"/>
    <n v="4000000"/>
    <n v="4000000"/>
    <n v="0"/>
    <n v="0"/>
    <n v="0"/>
    <n v="0"/>
    <n v="0"/>
    <n v="4000000"/>
    <n v="0"/>
    <n v="0"/>
    <n v="0"/>
    <n v="0"/>
    <n v="0"/>
    <m/>
    <m/>
    <n v="0"/>
    <n v="4000000"/>
    <n v="4000000"/>
  </r>
  <r>
    <s v="1.1-00-25"/>
    <x v="2"/>
    <s v="No"/>
    <x v="1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4"/>
    <x v="4"/>
    <n v="5100"/>
    <s v="MOBILIARIO Y EQUIPO DE ADMINISTRACION"/>
    <n v="5110"/>
    <s v="BIENES MUEBLES, INMUEBLES E INTANGIBLES"/>
    <x v="116"/>
    <x v="116"/>
    <n v="0"/>
    <s v="SIN DESCRIPCIÓN PARA DESTINOS 00"/>
    <n v="1500000"/>
    <n v="1500000"/>
    <n v="35206"/>
    <n v="0"/>
    <n v="0"/>
    <n v="0"/>
    <n v="0"/>
    <n v="1500000"/>
    <n v="0"/>
    <n v="0"/>
    <n v="0"/>
    <n v="0"/>
    <n v="0"/>
    <m/>
    <m/>
    <n v="0"/>
    <n v="1500000"/>
    <n v="1464794"/>
  </r>
  <r>
    <s v="1.1-00-25"/>
    <x v="2"/>
    <s v="No"/>
    <x v="1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4"/>
    <x v="4"/>
    <n v="5100"/>
    <s v="MOBILIARIO Y EQUIPO DE ADMINISTRACION"/>
    <n v="5110"/>
    <s v="BIENES MUEBLES, INMUEBLES E INTANGIBLES"/>
    <x v="116"/>
    <x v="116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1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4"/>
    <x v="4"/>
    <n v="5100"/>
    <s v="MOBILIARIO Y EQUIPO DE ADMINISTRACION"/>
    <n v="5120"/>
    <s v="BIENES MUEBLES, INMUEBLES E INTANGIBLES"/>
    <x v="117"/>
    <x v="117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1"/>
    <n v="1"/>
    <x v="0"/>
    <n v="1.3"/>
    <x v="0"/>
    <s v="1.3.4"/>
    <x v="0"/>
    <s v="E"/>
    <s v="Actividades del sector público, que realiza en for"/>
    <s v="06_25"/>
    <x v="6"/>
    <n v="5"/>
    <x v="0"/>
    <n v="16"/>
    <x v="13"/>
    <x v="11"/>
    <x v="11"/>
    <x v="11"/>
    <x v="4"/>
    <x v="4"/>
    <n v="5100"/>
    <s v="MOBILIARIO Y EQUIPO DE ADMINISTRACION"/>
    <n v="5120"/>
    <s v="BIENES MUEBLES, INMUEBLES E INTANGIBLES"/>
    <x v="117"/>
    <x v="117"/>
    <n v="0"/>
    <s v="SIN DESCRIPCIÓN PARA DESTINOS 00"/>
    <n v="500000"/>
    <n v="500000"/>
    <n v="480820"/>
    <n v="0"/>
    <n v="0"/>
    <n v="0"/>
    <n v="0"/>
    <n v="500000"/>
    <n v="0"/>
    <n v="0"/>
    <n v="0"/>
    <n v="0"/>
    <n v="0"/>
    <m/>
    <m/>
    <n v="0"/>
    <n v="500000"/>
    <n v="19180"/>
  </r>
  <r>
    <s v="1.1-00-25"/>
    <x v="2"/>
    <s v="No"/>
    <x v="0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4"/>
    <x v="4"/>
    <n v="5100"/>
    <s v="MOBILIARIO Y EQUIPO DE ADMINISTRACION"/>
    <n v="5150"/>
    <s v="BIENES MUEBLES, INMUEBLES E INTANGIBLES"/>
    <x v="118"/>
    <x v="118"/>
    <n v="0"/>
    <s v="SIN DESCRIPCIÓN PARA DESTINOS 00"/>
    <n v="742000"/>
    <n v="1000000"/>
    <n v="0"/>
    <n v="0"/>
    <n v="0"/>
    <n v="0"/>
    <n v="0"/>
    <n v="742000"/>
    <n v="0"/>
    <n v="0"/>
    <n v="0"/>
    <n v="258000"/>
    <n v="-258000"/>
    <m/>
    <m/>
    <n v="0"/>
    <n v="742000"/>
    <n v="742000"/>
  </r>
  <r>
    <s v="1.1-00-25"/>
    <x v="2"/>
    <s v="No"/>
    <x v="1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4"/>
    <x v="4"/>
    <n v="5100"/>
    <s v="MOBILIARIO Y EQUIPO DE ADMINISTRACION"/>
    <n v="5190"/>
    <s v="BIENES MUEBLES, INMUEBLES E INTANGIBLES"/>
    <x v="119"/>
    <x v="119"/>
    <n v="0"/>
    <s v="SIN DESCRIPCIÓN PARA DESTINOS 00"/>
    <n v="258000"/>
    <n v="0"/>
    <n v="257859.65"/>
    <n v="42976.61"/>
    <n v="42976.61"/>
    <n v="42976.61"/>
    <n v="42976.61"/>
    <n v="215023.39"/>
    <n v="0"/>
    <n v="258000"/>
    <n v="0"/>
    <n v="0"/>
    <n v="258000"/>
    <m/>
    <m/>
    <n v="0"/>
    <n v="258000"/>
    <n v="140.35000000000582"/>
  </r>
  <r>
    <s v="1.1-00-25"/>
    <x v="2"/>
    <s v="No"/>
    <x v="1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4"/>
    <x v="4"/>
    <n v="5100"/>
    <s v="MOBILIARIO Y EQUIPO DE ADMINISTRACION"/>
    <n v="5190"/>
    <s v="BIENES MUEBLES, INMUEBLES E INTANGIBLES"/>
    <x v="119"/>
    <x v="119"/>
    <n v="0"/>
    <s v="SIN DESCRIPCIÓN PARA DESTINOS 00"/>
    <n v="50000"/>
    <n v="50000"/>
    <n v="4368.8"/>
    <n v="0"/>
    <n v="0"/>
    <n v="0"/>
    <n v="0"/>
    <n v="50000"/>
    <n v="0"/>
    <n v="0"/>
    <n v="0"/>
    <n v="0"/>
    <n v="0"/>
    <m/>
    <m/>
    <n v="0"/>
    <n v="50000"/>
    <n v="45631.199999999997"/>
  </r>
  <r>
    <s v="1.1-00-25"/>
    <x v="2"/>
    <s v="No"/>
    <x v="1"/>
    <n v="1"/>
    <x v="0"/>
    <n v="1.3"/>
    <x v="0"/>
    <s v="1.3.4"/>
    <x v="0"/>
    <s v="E"/>
    <s v="Actividades del sector público, que realiza en for"/>
    <s v="13_25"/>
    <x v="18"/>
    <n v="5"/>
    <x v="0"/>
    <n v="54"/>
    <x v="53"/>
    <x v="37"/>
    <x v="42"/>
    <x v="41"/>
    <x v="4"/>
    <x v="4"/>
    <n v="5100"/>
    <s v="MOBILIARIO Y EQUIPO DE ADMINISTRACION"/>
    <n v="5190"/>
    <s v="BIENES MUEBLES, INMUEBLES E INTANGIBLES"/>
    <x v="119"/>
    <x v="119"/>
    <n v="42"/>
    <s v="EXPEDICION DE PASAPORTES"/>
    <n v="4000000"/>
    <n v="4000000"/>
    <n v="0"/>
    <n v="0"/>
    <n v="0"/>
    <n v="0"/>
    <n v="0"/>
    <n v="4000000"/>
    <n v="0"/>
    <n v="0"/>
    <n v="0"/>
    <n v="0"/>
    <n v="0"/>
    <m/>
    <m/>
    <n v="0"/>
    <n v="4000000"/>
    <n v="4000000"/>
  </r>
  <r>
    <s v="1.1-00-25"/>
    <x v="2"/>
    <s v="No"/>
    <x v="1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4"/>
    <x v="4"/>
    <n v="5100"/>
    <s v="MOBILIARIO Y EQUIPO DE ADMINISTRACION"/>
    <n v="5190"/>
    <s v="BIENES MUEBLES, INMUEBLES E INTANGIBLES"/>
    <x v="119"/>
    <x v="119"/>
    <n v="0"/>
    <s v="SIN DESCRIPCIÓN PARA DESTINOS 00"/>
    <n v="30000"/>
    <n v="30000"/>
    <n v="0"/>
    <n v="0"/>
    <n v="0"/>
    <n v="0"/>
    <n v="0"/>
    <n v="30000"/>
    <n v="0"/>
    <n v="0"/>
    <n v="0"/>
    <n v="0"/>
    <n v="0"/>
    <m/>
    <m/>
    <n v="0"/>
    <n v="30000"/>
    <n v="30000"/>
  </r>
  <r>
    <s v="1.1-00-25"/>
    <x v="2"/>
    <s v="No"/>
    <x v="1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4"/>
    <x v="4"/>
    <n v="5100"/>
    <s v="MOBILIARIO Y EQUIPO DE ADMINISTRACION"/>
    <n v="5190"/>
    <s v="BIENES MUEBLES, INMUEBLES E INTANGIBLES"/>
    <x v="119"/>
    <x v="119"/>
    <n v="0"/>
    <s v="SIN DESCRIPCIÓN PARA DESTINOS 00"/>
    <n v="450000"/>
    <n v="450000"/>
    <n v="0"/>
    <n v="0"/>
    <n v="0"/>
    <n v="0"/>
    <n v="0"/>
    <n v="450000"/>
    <n v="0"/>
    <n v="0"/>
    <n v="0"/>
    <n v="0"/>
    <n v="0"/>
    <m/>
    <m/>
    <n v="0"/>
    <n v="450000"/>
    <n v="450000"/>
  </r>
  <r>
    <s v="1.1-00-25"/>
    <x v="2"/>
    <s v="No"/>
    <x v="1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4"/>
    <x v="4"/>
    <n v="5200"/>
    <s v="MOBILIARIO Y EQUIPO EDUCACIONAL Y RECREATIVO"/>
    <n v="5210"/>
    <s v="BIENES MUEBLES, INMUEBLES E INTANGIBLES"/>
    <x v="120"/>
    <x v="120"/>
    <n v="0"/>
    <s v="SIN DESCRIPCIÓN PARA DESTINOS 00"/>
    <n v="1000000"/>
    <n v="1000000"/>
    <n v="0"/>
    <n v="0"/>
    <n v="0"/>
    <n v="0"/>
    <n v="0"/>
    <n v="1000000"/>
    <n v="0"/>
    <n v="0"/>
    <n v="0"/>
    <n v="0"/>
    <n v="0"/>
    <m/>
    <m/>
    <n v="0"/>
    <n v="1000000"/>
    <n v="1000000"/>
  </r>
  <r>
    <s v="1.1-00-25"/>
    <x v="2"/>
    <s v="No"/>
    <x v="1"/>
    <n v="3"/>
    <x v="1"/>
    <n v="3.7"/>
    <x v="6"/>
    <s v="3.7.1"/>
    <x v="7"/>
    <s v="E"/>
    <s v="Actividades del sector público, que realiza en for"/>
    <s v="12_25"/>
    <x v="7"/>
    <n v="7"/>
    <x v="4"/>
    <n v="53"/>
    <x v="14"/>
    <x v="12"/>
    <x v="12"/>
    <x v="12"/>
    <x v="4"/>
    <x v="4"/>
    <n v="5200"/>
    <s v="MOBILIARIO Y EQUIPO EDUCACIONAL Y RECREATIVO"/>
    <n v="5230"/>
    <s v="BIENES MUEBLES, INMUEBLES E INTANGIBLES"/>
    <x v="121"/>
    <x v="121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1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4"/>
    <x v="4"/>
    <n v="5200"/>
    <s v="MOBILIARIO Y EQUIPO EDUCACIONAL Y RECREATIVO"/>
    <n v="5230"/>
    <s v="BIENES MUEBLES, INMUEBLES E INTANGIBLES"/>
    <x v="121"/>
    <x v="121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1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4"/>
    <x v="4"/>
    <n v="5300"/>
    <s v="EQUIPO E INSTRUMENTAL MEDICO Y DE LABORATORIO"/>
    <n v="5310"/>
    <s v="BIENES MUEBLES, INMUEBLES E INTANGIBLES"/>
    <x v="122"/>
    <x v="122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1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4"/>
    <x v="4"/>
    <n v="5300"/>
    <s v="EQUIPO E INSTRUMENTAL MEDICO Y DE LABORATORIO"/>
    <n v="5310"/>
    <s v="BIENES MUEBLES, INMUEBLES E INTANGIBLES"/>
    <x v="122"/>
    <x v="122"/>
    <n v="0"/>
    <s v="SIN DESCRIPCIÓN PARA DESTINOS 00"/>
    <n v="4000000"/>
    <n v="4000000"/>
    <n v="0"/>
    <n v="0"/>
    <n v="0"/>
    <n v="0"/>
    <n v="0"/>
    <n v="4000000"/>
    <n v="0"/>
    <n v="0"/>
    <n v="0"/>
    <n v="0"/>
    <n v="0"/>
    <m/>
    <m/>
    <n v="0"/>
    <n v="4000000"/>
    <n v="4000000"/>
  </r>
  <r>
    <s v="1.1-00-25"/>
    <x v="2"/>
    <s v="No"/>
    <x v="1"/>
    <n v="3"/>
    <x v="1"/>
    <n v="3.2"/>
    <x v="7"/>
    <s v="3.2.1"/>
    <x v="9"/>
    <s v="S"/>
    <s v="Definidos en el Presupuesto de Egresos y los que s"/>
    <s v="12_25"/>
    <x v="7"/>
    <n v="7"/>
    <x v="4"/>
    <n v="51"/>
    <x v="16"/>
    <x v="14"/>
    <x v="14"/>
    <x v="14"/>
    <x v="4"/>
    <x v="4"/>
    <n v="5300"/>
    <s v="EQUIPO E INSTRUMENTAL MEDICO Y DE LABORATORIO"/>
    <n v="5310"/>
    <s v="BIENES MUEBLES, INMUEBLES E INTANGIBLES"/>
    <x v="122"/>
    <x v="122"/>
    <n v="0"/>
    <s v="SIN DESCRIPCIÓN PARA DESTINOS 00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1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4"/>
    <x v="4"/>
    <n v="5300"/>
    <s v="EQUIPO E INSTRUMENTAL MEDICO Y DE LABORATORIO"/>
    <n v="5320"/>
    <s v="BIENES MUEBLES, INMUEBLES E INTANGIBLES"/>
    <x v="123"/>
    <x v="123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1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4"/>
    <x v="4"/>
    <n v="5300"/>
    <s v="EQUIPO E INSTRUMENTAL MEDICO Y DE LABORATORIO"/>
    <n v="5320"/>
    <s v="BIENES MUEBLES, INMUEBLES E INTANGIBLES"/>
    <x v="123"/>
    <x v="123"/>
    <n v="0"/>
    <s v="SIN DESCRIPCIÓN PARA DESTINOS 00"/>
    <n v="1000000"/>
    <n v="1000000"/>
    <n v="34800"/>
    <n v="0"/>
    <n v="0"/>
    <n v="0"/>
    <n v="0"/>
    <n v="1000000"/>
    <n v="0"/>
    <n v="0"/>
    <n v="0"/>
    <n v="0"/>
    <n v="0"/>
    <m/>
    <m/>
    <n v="0"/>
    <n v="1000000"/>
    <n v="965200"/>
  </r>
  <r>
    <s v="1.1-00-25"/>
    <x v="2"/>
    <s v="No"/>
    <x v="1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4"/>
    <x v="4"/>
    <n v="5600"/>
    <s v="MAQUINARIA, OTROS EQUIPOS Y HERRAMIENTAS"/>
    <n v="5610"/>
    <s v="BIENES MUEBLES, INMUEBLES E INTANGIBLES"/>
    <x v="124"/>
    <x v="124"/>
    <n v="0"/>
    <s v="SIN DESCRIPCIÓN PARA DESTINOS 00"/>
    <n v="196000"/>
    <n v="196000"/>
    <n v="0"/>
    <n v="0"/>
    <n v="0"/>
    <n v="0"/>
    <n v="0"/>
    <n v="196000"/>
    <n v="0"/>
    <n v="0"/>
    <n v="0"/>
    <n v="0"/>
    <n v="0"/>
    <m/>
    <m/>
    <n v="0"/>
    <n v="196000"/>
    <n v="196000"/>
  </r>
  <r>
    <s v="1.1-00-25"/>
    <x v="2"/>
    <s v="No"/>
    <x v="1"/>
    <n v="1"/>
    <x v="0"/>
    <n v="1.3"/>
    <x v="0"/>
    <s v="1.3.4"/>
    <x v="0"/>
    <s v="E"/>
    <s v="Actividades del sector público, que realiza en for"/>
    <s v="09_25"/>
    <x v="4"/>
    <n v="2"/>
    <x v="2"/>
    <n v="28"/>
    <x v="7"/>
    <x v="5"/>
    <x v="5"/>
    <x v="5"/>
    <x v="4"/>
    <x v="4"/>
    <n v="5600"/>
    <s v="MAQUINARIA, OTROS EQUIPOS Y HERRAMIENTAS"/>
    <n v="5620"/>
    <s v="BIENES MUEBLES, INMUEBLES E INTANGIBLES"/>
    <x v="125"/>
    <x v="125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1"/>
    <n v="1"/>
    <x v="0"/>
    <n v="1.3"/>
    <x v="0"/>
    <s v="1.3.4"/>
    <x v="0"/>
    <s v="E"/>
    <s v="Actividades del sector público, que realiza en for"/>
    <s v="05_25"/>
    <x v="0"/>
    <n v="5"/>
    <x v="0"/>
    <n v="9"/>
    <x v="3"/>
    <x v="0"/>
    <x v="0"/>
    <x v="0"/>
    <x v="4"/>
    <x v="4"/>
    <n v="5600"/>
    <s v="MAQUINARIA, OTROS EQUIPOS Y HERRAMIENTAS"/>
    <n v="5640"/>
    <s v="BIENES MUEBLES, INMUEBLES E INTANGIBLES"/>
    <x v="126"/>
    <x v="126"/>
    <n v="0"/>
    <s v="SIN DESCRIPCIÓN PARA DESTINOS 00"/>
    <n v="150000"/>
    <n v="150000"/>
    <n v="0"/>
    <n v="0"/>
    <n v="0"/>
    <n v="0"/>
    <n v="0"/>
    <n v="150000"/>
    <n v="0"/>
    <n v="0"/>
    <n v="0"/>
    <n v="0"/>
    <n v="0"/>
    <m/>
    <m/>
    <n v="0"/>
    <n v="150000"/>
    <n v="150000"/>
  </r>
  <r>
    <s v="1.1-00-25"/>
    <x v="2"/>
    <s v="No"/>
    <x v="1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4"/>
    <x v="4"/>
    <n v="5600"/>
    <s v="MAQUINARIA, OTROS EQUIPOS Y HERRAMIENTAS"/>
    <n v="5640"/>
    <s v="BIENES MUEBLES, INMUEBLES E INTANGIBLES"/>
    <x v="126"/>
    <x v="126"/>
    <n v="0"/>
    <s v="SIN DESCRIPCIÓN PARA DESTINOS 00"/>
    <n v="100000"/>
    <n v="100000"/>
    <n v="0"/>
    <n v="0"/>
    <n v="0"/>
    <n v="0"/>
    <n v="0"/>
    <n v="100000"/>
    <n v="0"/>
    <n v="0"/>
    <n v="0"/>
    <n v="0"/>
    <n v="0"/>
    <m/>
    <m/>
    <n v="0"/>
    <n v="100000"/>
    <n v="100000"/>
  </r>
  <r>
    <s v="1.1-00-25"/>
    <x v="2"/>
    <s v="No"/>
    <x v="1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4"/>
    <x v="4"/>
    <n v="5600"/>
    <s v="MAQUINARIA, OTROS EQUIPOS Y HERRAMIENTAS"/>
    <n v="5650"/>
    <s v="BIENES MUEBLES, INMUEBLES E INTANGIBLES"/>
    <x v="127"/>
    <x v="127"/>
    <n v="0"/>
    <s v="SIN DESCRIPCIÓN PARA DESTINOS 00"/>
    <n v="112250.88"/>
    <n v="112250.88"/>
    <n v="0"/>
    <n v="0"/>
    <n v="0"/>
    <n v="0"/>
    <n v="0"/>
    <n v="112250.88"/>
    <n v="0"/>
    <n v="0"/>
    <n v="0"/>
    <n v="0"/>
    <n v="0"/>
    <m/>
    <m/>
    <n v="0"/>
    <n v="112250.88"/>
    <n v="112250.88"/>
  </r>
  <r>
    <s v="1.1-00-25"/>
    <x v="2"/>
    <s v="No"/>
    <x v="1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4"/>
    <x v="4"/>
    <n v="5600"/>
    <s v="MAQUINARIA, OTROS EQUIPOS Y HERRAMIENTAS"/>
    <n v="5660"/>
    <s v="BIENES MUEBLES, INMUEBLES E INTANGIBLES"/>
    <x v="128"/>
    <x v="128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1"/>
    <n v="1"/>
    <x v="0"/>
    <n v="1.3"/>
    <x v="0"/>
    <s v="1.3.4"/>
    <x v="0"/>
    <s v="E"/>
    <s v="Actividades del sector público, que realiza en for"/>
    <s v="09_25"/>
    <x v="4"/>
    <n v="2"/>
    <x v="2"/>
    <n v="25"/>
    <x v="6"/>
    <x v="4"/>
    <x v="4"/>
    <x v="4"/>
    <x v="4"/>
    <x v="4"/>
    <n v="5600"/>
    <s v="MAQUINARIA, OTROS EQUIPOS Y HERRAMIENTAS"/>
    <n v="5670"/>
    <s v="BIENES MUEBLES, INMUEBLES E INTANGIBLES"/>
    <x v="129"/>
    <x v="129"/>
    <n v="0"/>
    <s v="SIN DESCRIPCIÓN PARA DESTINOS 00"/>
    <n v="2300000"/>
    <n v="2300000"/>
    <n v="0"/>
    <n v="0"/>
    <n v="0"/>
    <n v="0"/>
    <n v="0"/>
    <n v="2300000"/>
    <n v="0"/>
    <n v="0"/>
    <n v="0"/>
    <n v="0"/>
    <n v="0"/>
    <m/>
    <m/>
    <n v="0"/>
    <n v="2300000"/>
    <n v="2300000"/>
  </r>
  <r>
    <s v="1.1-00-25"/>
    <x v="2"/>
    <s v="No"/>
    <x v="1"/>
    <n v="2"/>
    <x v="2"/>
    <n v="2.5"/>
    <x v="12"/>
    <s v="2.5.1"/>
    <x v="19"/>
    <s v="S"/>
    <s v="Definidos en el Presupuesto de Egresos y los que s"/>
    <s v="10_25"/>
    <x v="5"/>
    <n v="0"/>
    <x v="3"/>
    <n v="40"/>
    <x v="51"/>
    <x v="24"/>
    <x v="24"/>
    <x v="24"/>
    <x v="4"/>
    <x v="4"/>
    <n v="5600"/>
    <s v="MAQUINARIA, OTROS EQUIPOS Y HERRAMIENTAS"/>
    <n v="5670"/>
    <s v="BIENES MUEBLES, INMUEBLES E INTANGIBLES"/>
    <x v="129"/>
    <x v="129"/>
    <n v="0"/>
    <s v="SIN DESCRIPCIÓN PARA DESTINOS 00"/>
    <n v="500000"/>
    <n v="500000"/>
    <n v="0"/>
    <n v="0"/>
    <n v="0"/>
    <n v="0"/>
    <n v="0"/>
    <n v="500000"/>
    <n v="0"/>
    <n v="0"/>
    <n v="0"/>
    <n v="0"/>
    <n v="0"/>
    <m/>
    <m/>
    <n v="0"/>
    <n v="500000"/>
    <n v="500000"/>
  </r>
  <r>
    <s v="1.1-00-25"/>
    <x v="2"/>
    <s v="No"/>
    <x v="1"/>
    <n v="2"/>
    <x v="2"/>
    <n v="2.7"/>
    <x v="5"/>
    <s v="2.7.1"/>
    <x v="6"/>
    <s v="F"/>
    <s v="Actividades destinadas a la promoción y fomento de"/>
    <s v="10_25"/>
    <x v="5"/>
    <n v="0"/>
    <x v="3"/>
    <n v="36"/>
    <x v="10"/>
    <x v="8"/>
    <x v="8"/>
    <x v="8"/>
    <x v="4"/>
    <x v="4"/>
    <n v="5600"/>
    <s v="MAQUINARIA, OTROS EQUIPOS Y HERRAMIENTAS"/>
    <n v="5670"/>
    <s v="BIENES MUEBLES, INMUEBLES E INTANGIBLES"/>
    <x v="129"/>
    <x v="129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1"/>
    <n v="3"/>
    <x v="1"/>
    <n v="3.1"/>
    <x v="10"/>
    <s v="3.1.1"/>
    <x v="15"/>
    <s v="E"/>
    <s v="Actividades del sector público, que realiza en for"/>
    <s v="12_25"/>
    <x v="7"/>
    <n v="7"/>
    <x v="4"/>
    <n v="50"/>
    <x v="36"/>
    <x v="28"/>
    <x v="28"/>
    <x v="28"/>
    <x v="4"/>
    <x v="4"/>
    <n v="5600"/>
    <s v="MAQUINARIA, OTROS EQUIPOS Y HERRAMIENTAS"/>
    <n v="5670"/>
    <s v="BIENES MUEBLES, INMUEBLES E INTANGIBLES"/>
    <x v="129"/>
    <x v="129"/>
    <n v="0"/>
    <s v="SIN DESCRIPCIÓN PARA DESTINOS 00"/>
    <n v="170000"/>
    <n v="170000"/>
    <n v="0"/>
    <n v="0"/>
    <n v="0"/>
    <n v="0"/>
    <n v="0"/>
    <n v="170000"/>
    <n v="0"/>
    <n v="0"/>
    <n v="0"/>
    <n v="0"/>
    <n v="0"/>
    <m/>
    <m/>
    <n v="0"/>
    <n v="170000"/>
    <n v="170000"/>
  </r>
  <r>
    <s v="1.1-00-25"/>
    <x v="2"/>
    <s v="No"/>
    <x v="1"/>
    <n v="1"/>
    <x v="0"/>
    <n v="1.7"/>
    <x v="1"/>
    <s v="1.7.2"/>
    <x v="2"/>
    <s v="E"/>
    <s v="Actividades del sector público, que realiza en for"/>
    <s v="08_25"/>
    <x v="2"/>
    <n v="6"/>
    <x v="1"/>
    <n v="22"/>
    <x v="19"/>
    <x v="2"/>
    <x v="2"/>
    <x v="2"/>
    <x v="4"/>
    <x v="4"/>
    <n v="5600"/>
    <s v="MAQUINARIA, OTROS EQUIPOS Y HERRAMIENTAS"/>
    <n v="5690"/>
    <s v="BIENES MUEBLES, INMUEBLES E INTANGIBLES"/>
    <x v="130"/>
    <x v="130"/>
    <n v="0"/>
    <s v="SIN DESCRIPCIÓN PARA DESTINOS 00"/>
    <n v="2000000"/>
    <n v="2000000"/>
    <n v="0"/>
    <n v="0"/>
    <n v="0"/>
    <n v="0"/>
    <n v="0"/>
    <n v="2000000"/>
    <n v="0"/>
    <n v="0"/>
    <n v="0"/>
    <n v="0"/>
    <n v="0"/>
    <m/>
    <m/>
    <n v="0"/>
    <n v="2000000"/>
    <n v="2000000"/>
  </r>
  <r>
    <s v="1.1-00-25"/>
    <x v="2"/>
    <s v="No"/>
    <x v="1"/>
    <n v="2"/>
    <x v="2"/>
    <n v="2.1"/>
    <x v="3"/>
    <s v="2.1.5"/>
    <x v="8"/>
    <s v="R"/>
    <s v="Solamente actividades específicas, distintas a las"/>
    <s v="09_25"/>
    <x v="4"/>
    <n v="3"/>
    <x v="5"/>
    <n v="30"/>
    <x v="15"/>
    <x v="13"/>
    <x v="13"/>
    <x v="13"/>
    <x v="4"/>
    <x v="4"/>
    <n v="5600"/>
    <s v="MAQUINARIA, OTROS EQUIPOS Y HERRAMIENTAS"/>
    <n v="5690"/>
    <s v="BIENES MUEBLES, INMUEBLES E INTANGIBLES"/>
    <x v="130"/>
    <x v="130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1"/>
    <n v="2"/>
    <x v="2"/>
    <n v="2.2999999999999998"/>
    <x v="4"/>
    <s v="2.3.1"/>
    <x v="5"/>
    <s v="E"/>
    <s v="Actividades del sector público, que realiza en for"/>
    <s v="08_25"/>
    <x v="2"/>
    <n v="2"/>
    <x v="2"/>
    <n v="24"/>
    <x v="9"/>
    <x v="7"/>
    <x v="7"/>
    <x v="7"/>
    <x v="4"/>
    <x v="4"/>
    <n v="5600"/>
    <s v="MAQUINARIA, OTROS EQUIPOS Y HERRAMIENTAS"/>
    <n v="5690"/>
    <s v="BIENES MUEBLES, INMUEBLES E INTANGIBLES"/>
    <x v="130"/>
    <x v="130"/>
    <n v="0"/>
    <s v="SIN DESCRIPCIÓN PARA DESTINOS 00"/>
    <n v="50000"/>
    <n v="50000"/>
    <n v="0"/>
    <n v="0"/>
    <n v="0"/>
    <n v="0"/>
    <n v="0"/>
    <n v="50000"/>
    <n v="0"/>
    <n v="0"/>
    <n v="0"/>
    <n v="0"/>
    <n v="0"/>
    <m/>
    <m/>
    <n v="0"/>
    <n v="50000"/>
    <n v="50000"/>
  </r>
  <r>
    <s v="1.1-00-25"/>
    <x v="2"/>
    <s v="No"/>
    <x v="1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4"/>
    <x v="4"/>
    <n v="5600"/>
    <s v="MAQUINARIA, OTROS EQUIPOS Y HERRAMIENTAS"/>
    <n v="5690"/>
    <s v="BIENES MUEBLES, INMUEBLES E INTANGIBLES"/>
    <x v="130"/>
    <x v="130"/>
    <n v="0"/>
    <s v="SIN DESCRIPCIÓN PARA DESTINOS 00"/>
    <n v="250000"/>
    <n v="250000"/>
    <n v="0"/>
    <n v="0"/>
    <n v="0"/>
    <n v="0"/>
    <n v="0"/>
    <n v="250000"/>
    <n v="0"/>
    <n v="0"/>
    <n v="0"/>
    <n v="0"/>
    <n v="0"/>
    <m/>
    <m/>
    <n v="0"/>
    <n v="250000"/>
    <n v="250000"/>
  </r>
  <r>
    <s v="1.1-00-25"/>
    <x v="2"/>
    <s v="No"/>
    <x v="1"/>
    <n v="2"/>
    <x v="2"/>
    <n v="2.7"/>
    <x v="5"/>
    <s v="2.7.1"/>
    <x v="6"/>
    <s v="E"/>
    <s v="Actividades del sector público, que realiza en for"/>
    <s v="11_25"/>
    <x v="8"/>
    <n v="3"/>
    <x v="5"/>
    <n v="46"/>
    <x v="21"/>
    <x v="18"/>
    <x v="18"/>
    <x v="18"/>
    <x v="4"/>
    <x v="4"/>
    <n v="5700"/>
    <s v="ACTIVOS BIOLOGICOS"/>
    <n v="5780"/>
    <s v="BIENES MUEBLES, INMUEBLES E INTANGIBLES"/>
    <x v="131"/>
    <x v="131"/>
    <n v="0"/>
    <s v="SIN DESCRIPCIÓN PARA DESTINOS 00"/>
    <n v="200000"/>
    <n v="200000"/>
    <n v="0"/>
    <n v="0"/>
    <n v="0"/>
    <n v="0"/>
    <n v="0"/>
    <n v="200000"/>
    <n v="0"/>
    <n v="0"/>
    <n v="0"/>
    <n v="0"/>
    <n v="0"/>
    <m/>
    <m/>
    <n v="0"/>
    <n v="200000"/>
    <n v="200000"/>
  </r>
  <r>
    <s v="1.1-00-25"/>
    <x v="2"/>
    <s v="No"/>
    <x v="1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4"/>
    <x v="4"/>
    <n v="5800"/>
    <s v="BIENES INMUEBLES"/>
    <n v="5810"/>
    <s v="BIENES MUEBLES, INMUEBLES E INTANGIBLES"/>
    <x v="132"/>
    <x v="132"/>
    <n v="0"/>
    <s v="RECONOCIMIENTO CONTRA DERECHOS"/>
    <n v="0"/>
    <n v="0"/>
    <n v="0"/>
    <n v="0"/>
    <n v="0"/>
    <n v="0"/>
    <n v="0"/>
    <n v="0"/>
    <m/>
    <m/>
    <m/>
    <m/>
    <m/>
    <n v="0"/>
    <n v="3507496"/>
    <n v="3507496"/>
    <n v="3507496"/>
    <n v="3507496"/>
  </r>
  <r>
    <s v="1.1-00-25"/>
    <x v="2"/>
    <s v="No"/>
    <x v="1"/>
    <n v="1"/>
    <x v="0"/>
    <n v="1.3"/>
    <x v="0"/>
    <s v="1.3.4"/>
    <x v="0"/>
    <s v="E"/>
    <s v="Actividades del sector público, que realiza en for"/>
    <s v="02_25"/>
    <x v="11"/>
    <n v="5"/>
    <x v="0"/>
    <n v="3"/>
    <x v="33"/>
    <x v="25"/>
    <x v="25"/>
    <x v="25"/>
    <x v="4"/>
    <x v="4"/>
    <n v="5800"/>
    <s v="BIENES INMUEBLES"/>
    <n v="5810"/>
    <s v="BIENES MUEBLES, INMUEBLES E INTANGIBLES"/>
    <x v="132"/>
    <x v="132"/>
    <n v="0"/>
    <s v="SIN DESCRIPCIÓN PARA DESTINOS 00"/>
    <n v="10000000"/>
    <n v="10000000"/>
    <n v="0"/>
    <n v="0"/>
    <n v="0"/>
    <n v="0"/>
    <n v="0"/>
    <n v="10000000"/>
    <n v="0"/>
    <n v="0"/>
    <n v="0"/>
    <n v="0"/>
    <n v="0"/>
    <m/>
    <m/>
    <n v="0"/>
    <n v="10000000"/>
    <n v="10000000"/>
  </r>
  <r>
    <s v="1.1-00-25"/>
    <x v="2"/>
    <s v="No"/>
    <x v="1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4"/>
    <x v="4"/>
    <n v="5900"/>
    <s v="ACTIVOS INTANGIBLES"/>
    <n v="5910"/>
    <s v="BIENES MUEBLES, INMUEBLES E INTANGIBLES"/>
    <x v="133"/>
    <x v="133"/>
    <n v="0"/>
    <s v="SIN DESCRIPCIÓN PARA DESTINOS 00"/>
    <n v="2008000"/>
    <n v="2008000"/>
    <n v="0"/>
    <n v="0"/>
    <n v="0"/>
    <n v="0"/>
    <n v="0"/>
    <n v="2008000"/>
    <n v="0"/>
    <n v="0"/>
    <n v="0"/>
    <n v="0"/>
    <n v="0"/>
    <m/>
    <m/>
    <n v="0"/>
    <n v="2008000"/>
    <n v="2008000"/>
  </r>
  <r>
    <s v="1.1-00-25"/>
    <x v="2"/>
    <s v="No"/>
    <x v="1"/>
    <n v="3"/>
    <x v="1"/>
    <n v="3.8"/>
    <x v="2"/>
    <s v="3.8.4"/>
    <x v="3"/>
    <s v="E"/>
    <s v="Actividades del sector público, que realiza en for"/>
    <s v="14_25"/>
    <x v="3"/>
    <n v="5"/>
    <x v="0"/>
    <n v="55"/>
    <x v="5"/>
    <x v="3"/>
    <x v="3"/>
    <x v="3"/>
    <x v="4"/>
    <x v="4"/>
    <n v="5900"/>
    <s v="ACTIVOS INTANGIBLES"/>
    <n v="5910"/>
    <s v="BIENES MUEBLES, INMUEBLES E INTANGIBLES"/>
    <x v="133"/>
    <x v="133"/>
    <n v="0"/>
    <s v="SIN DESCRIPCIÓN PARA DESTINOS 00"/>
    <n v="32724441.25"/>
    <n v="32724441.25"/>
    <n v="0"/>
    <n v="0"/>
    <n v="0"/>
    <n v="0"/>
    <n v="0"/>
    <n v="32724441.25"/>
    <n v="0"/>
    <n v="0"/>
    <n v="0"/>
    <n v="0"/>
    <n v="0"/>
    <m/>
    <m/>
    <n v="0"/>
    <n v="32724441.25"/>
    <n v="32724441.25"/>
  </r>
  <r>
    <s v="1.1-00-25"/>
    <x v="2"/>
    <s v="No"/>
    <x v="1"/>
    <n v="3"/>
    <x v="1"/>
    <n v="3.8"/>
    <x v="2"/>
    <s v="3.8.4"/>
    <x v="3"/>
    <s v="E"/>
    <s v="Actividades del sector público, que realiza en for"/>
    <s v="14_25"/>
    <x v="3"/>
    <n v="5"/>
    <x v="0"/>
    <n v="56"/>
    <x v="25"/>
    <x v="3"/>
    <x v="3"/>
    <x v="3"/>
    <x v="4"/>
    <x v="4"/>
    <n v="5900"/>
    <s v="ACTIVOS INTANGIBLES"/>
    <n v="5970"/>
    <s v="BIENES MUEBLES, INMUEBLES E INTANGIBLES"/>
    <x v="134"/>
    <x v="134"/>
    <n v="0"/>
    <s v="SIN DESCRIPCIÓN PARA DESTINOS 00"/>
    <n v="4217741.4000000004"/>
    <n v="4217741.4000000004"/>
    <n v="396720"/>
    <n v="0"/>
    <n v="0"/>
    <n v="0"/>
    <n v="0"/>
    <n v="4217741.4000000004"/>
    <n v="0"/>
    <n v="0"/>
    <n v="0"/>
    <n v="0"/>
    <n v="0"/>
    <m/>
    <m/>
    <n v="0"/>
    <n v="4217741.4000000004"/>
    <n v="3821021.4000000004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7"/>
    <x v="54"/>
    <x v="38"/>
    <x v="43"/>
    <x v="42"/>
    <x v="5"/>
    <x v="5"/>
    <n v="6100"/>
    <s v="OBRA PUBLICA EN BIENES DE DOMINIO PUBLICO"/>
    <n v="6120"/>
    <s v="INVERSIÓN PÚBLICA"/>
    <x v="135"/>
    <x v="135"/>
    <n v="0"/>
    <s v="SIN DESCRIPCIÓN PARA DESTINOS 00"/>
    <n v="140000000"/>
    <n v="140000000"/>
    <n v="0"/>
    <n v="0"/>
    <n v="0"/>
    <n v="0"/>
    <n v="0"/>
    <n v="140000000"/>
    <n v="0"/>
    <n v="0"/>
    <n v="0"/>
    <n v="0"/>
    <n v="0"/>
    <m/>
    <m/>
    <n v="0"/>
    <n v="140000000"/>
    <n v="140000000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8"/>
    <x v="55"/>
    <x v="38"/>
    <x v="43"/>
    <x v="42"/>
    <x v="5"/>
    <x v="5"/>
    <n v="6100"/>
    <s v="OBRA PUBLICA EN BIENES DE DOMINIO PUBLICO"/>
    <n v="6120"/>
    <s v="INVERSIÓN PÚBLICA"/>
    <x v="135"/>
    <x v="135"/>
    <n v="0"/>
    <s v="SIN DESCRIPCIÓN PARA DESTINOS 00"/>
    <n v="45325115.149999999"/>
    <n v="45325115.149999999"/>
    <n v="0"/>
    <n v="0"/>
    <n v="0"/>
    <n v="0"/>
    <n v="0"/>
    <n v="45325115.149999999"/>
    <n v="0"/>
    <n v="0"/>
    <n v="0"/>
    <n v="0"/>
    <n v="0"/>
    <m/>
    <m/>
    <n v="0"/>
    <n v="45325115.149999999"/>
    <n v="45325115.149999999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100"/>
    <s v="OBRA PUBLICA EN BIENES DE DOMINIO PUBLICO"/>
    <n v="6120"/>
    <s v="INVERSIÓN PÚBLICA"/>
    <x v="135"/>
    <x v="135"/>
    <n v="0"/>
    <s v="SIN DESCRIPCIÓN PARA DESTINOS 00"/>
    <n v="131280727.16"/>
    <n v="131280727.16"/>
    <n v="0"/>
    <n v="0"/>
    <n v="0"/>
    <n v="0"/>
    <n v="0"/>
    <n v="131280727.16"/>
    <n v="0"/>
    <n v="0"/>
    <n v="0"/>
    <n v="0"/>
    <n v="0"/>
    <m/>
    <m/>
    <n v="0"/>
    <n v="131280727.16"/>
    <n v="131280727.16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7"/>
    <x v="54"/>
    <x v="38"/>
    <x v="43"/>
    <x v="42"/>
    <x v="5"/>
    <x v="5"/>
    <n v="6100"/>
    <s v="OBRA PUBLICA EN BIENES DE DOMINIO PUBLICO"/>
    <n v="6130"/>
    <s v="INVERSIÓN PÚBLICA"/>
    <x v="136"/>
    <x v="136"/>
    <n v="0"/>
    <s v="SIN DESCRIPCIÓN PARA DESTINOS 00"/>
    <n v="16670000"/>
    <n v="16670000"/>
    <n v="0"/>
    <n v="0"/>
    <n v="0"/>
    <n v="0"/>
    <n v="0"/>
    <n v="16670000"/>
    <n v="0"/>
    <n v="0"/>
    <n v="0"/>
    <n v="0"/>
    <n v="0"/>
    <m/>
    <m/>
    <n v="0"/>
    <n v="16670000"/>
    <n v="16670000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100"/>
    <s v="OBRA PUBLICA EN BIENES DE DOMINIO PUBLICO"/>
    <n v="6130"/>
    <s v="INVERSIÓN PÚBLICA"/>
    <x v="136"/>
    <x v="136"/>
    <n v="0"/>
    <s v="SIN DESCRIPCIÓN PARA DESTINOS 00"/>
    <n v="56576707.990000002"/>
    <n v="56576707.039999999"/>
    <n v="0"/>
    <n v="0"/>
    <n v="0"/>
    <n v="0"/>
    <n v="0"/>
    <n v="56576707.990000002"/>
    <n v="0"/>
    <n v="0.95"/>
    <n v="0"/>
    <n v="0"/>
    <n v="0.95"/>
    <n v="-9000000"/>
    <m/>
    <n v="-9000000"/>
    <n v="47576707.990000002"/>
    <n v="47576707.990000002"/>
  </r>
  <r>
    <s v="2.5-02-25"/>
    <x v="4"/>
    <s v="Si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100"/>
    <s v="OBRA PUBLICA EN BIENES DE DOMINIO PUBLICO"/>
    <n v="6130"/>
    <s v="INVERSIÓN PÚBLICA"/>
    <x v="136"/>
    <x v="136"/>
    <n v="0"/>
    <s v="SIN DESCRIPCIÓN PARA DESTINOS 00"/>
    <n v="19604161.300000001"/>
    <n v="19604161.489999998"/>
    <n v="0"/>
    <n v="0"/>
    <n v="0"/>
    <n v="0"/>
    <n v="0"/>
    <n v="19604161.300000001"/>
    <n v="0"/>
    <n v="0"/>
    <n v="0"/>
    <n v="0.19"/>
    <n v="-0.19"/>
    <n v="9000000"/>
    <m/>
    <n v="9000000"/>
    <n v="28604161.300000001"/>
    <n v="28604161.300000001"/>
  </r>
  <r>
    <s v="2.5-01-25"/>
    <x v="13"/>
    <s v="Si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100"/>
    <s v="OBRA PUBLICA EN BIENES DE DOMINIO PUBLICO"/>
    <n v="6130"/>
    <s v="INVERSIÓN PÚBLICA"/>
    <x v="136"/>
    <x v="136"/>
    <n v="0"/>
    <s v="SIN DESCRIPCIÓN PARA DESTINOS 00"/>
    <n v="37975438.600000001"/>
    <n v="37975439.359999999"/>
    <n v="0"/>
    <n v="0"/>
    <n v="0"/>
    <n v="0"/>
    <n v="0"/>
    <n v="37975438.600000001"/>
    <n v="0"/>
    <n v="0"/>
    <n v="0"/>
    <n v="0.76"/>
    <n v="-0.76"/>
    <m/>
    <m/>
    <n v="0"/>
    <n v="37975438.600000001"/>
    <n v="37975438.600000001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7"/>
    <x v="54"/>
    <x v="38"/>
    <x v="43"/>
    <x v="42"/>
    <x v="5"/>
    <x v="5"/>
    <n v="6100"/>
    <s v="OBRA PUBLICA EN BIENES DE DOMINIO PUBLICO"/>
    <n v="6150"/>
    <s v="INVERSIÓN PÚBLICA"/>
    <x v="137"/>
    <x v="137"/>
    <n v="0"/>
    <s v="SIN DESCRIPCIÓN PARA DESTINOS 00"/>
    <n v="176660000"/>
    <n v="176660000"/>
    <n v="0"/>
    <n v="0"/>
    <n v="0"/>
    <n v="0"/>
    <n v="0"/>
    <n v="176660000"/>
    <n v="0"/>
    <n v="0"/>
    <n v="0"/>
    <n v="0"/>
    <n v="0"/>
    <m/>
    <m/>
    <n v="0"/>
    <n v="176660000"/>
    <n v="176660000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8"/>
    <x v="55"/>
    <x v="38"/>
    <x v="43"/>
    <x v="42"/>
    <x v="5"/>
    <x v="5"/>
    <n v="6100"/>
    <s v="OBRA PUBLICA EN BIENES DE DOMINIO PUBLICO"/>
    <n v="6150"/>
    <s v="INVERSIÓN PÚBLICA"/>
    <x v="137"/>
    <x v="137"/>
    <n v="0"/>
    <s v="SIN DESCRIPCIÓN PARA DESTINOS 00"/>
    <n v="28397520.850000001"/>
    <n v="28397520.850000001"/>
    <n v="0"/>
    <n v="0"/>
    <n v="0"/>
    <n v="0"/>
    <n v="0"/>
    <n v="28397520.850000001"/>
    <n v="0"/>
    <n v="0"/>
    <n v="0"/>
    <n v="0"/>
    <n v="0"/>
    <m/>
    <m/>
    <n v="0"/>
    <n v="28397520.850000001"/>
    <n v="28397520.850000001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100"/>
    <s v="OBRA PUBLICA EN BIENES DE DOMINIO PUBLICO"/>
    <n v="6150"/>
    <s v="INVERSIÓN PÚBLICA"/>
    <x v="137"/>
    <x v="137"/>
    <n v="0"/>
    <s v="SIN DESCRIPCIÓN PARA DESTINOS 00"/>
    <n v="158055132.84999999"/>
    <n v="158055130.22999999"/>
    <n v="0"/>
    <n v="0"/>
    <n v="0"/>
    <n v="0"/>
    <n v="0"/>
    <n v="158055132.84999999"/>
    <n v="0"/>
    <n v="2.62"/>
    <n v="0"/>
    <n v="0"/>
    <n v="2.62"/>
    <m/>
    <m/>
    <n v="0"/>
    <n v="158055132.84999999"/>
    <n v="158055132.84999999"/>
  </r>
  <r>
    <s v="2.5-02-25"/>
    <x v="4"/>
    <s v="Si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100"/>
    <s v="OBRA PUBLICA EN BIENES DE DOMINIO PUBLICO"/>
    <n v="6150"/>
    <s v="INVERSIÓN PÚBLICA"/>
    <x v="137"/>
    <x v="137"/>
    <n v="0"/>
    <s v="SIN DESCRIPCIÓN PARA DESTINOS 00"/>
    <n v="106767595.7"/>
    <n v="106767598.31999999"/>
    <n v="0"/>
    <n v="0"/>
    <n v="0"/>
    <n v="0"/>
    <n v="0"/>
    <n v="106767595.7"/>
    <n v="0"/>
    <n v="0"/>
    <n v="0"/>
    <n v="2.62"/>
    <n v="-2.62"/>
    <m/>
    <m/>
    <n v="0"/>
    <n v="106767595.7"/>
    <n v="106767595.7"/>
  </r>
  <r>
    <s v="2.5-01-25"/>
    <x v="13"/>
    <s v="Si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100"/>
    <s v="OBRA PUBLICA EN BIENES DE DOMINIO PUBLICO"/>
    <n v="6150"/>
    <s v="INVERSIÓN PÚBLICA"/>
    <x v="137"/>
    <x v="137"/>
    <n v="0"/>
    <s v="SIN DESCRIPCIÓN PARA DESTINOS 00"/>
    <n v="74687600.400000006"/>
    <n v="74687600.400000006"/>
    <n v="0"/>
    <n v="0"/>
    <n v="0"/>
    <n v="0"/>
    <n v="0"/>
    <n v="74687600.400000006"/>
    <n v="0"/>
    <n v="0"/>
    <n v="0"/>
    <n v="0"/>
    <n v="0"/>
    <m/>
    <m/>
    <n v="0"/>
    <n v="74687600.400000006"/>
    <n v="74687600.400000006"/>
  </r>
  <r>
    <s v="1.1-00-25"/>
    <x v="2"/>
    <s v="No"/>
    <x v="1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5"/>
    <x v="5"/>
    <n v="6300"/>
    <s v="PROYECTOS PRODUCTIVOS Y ACCIONES DE FOMENTO"/>
    <n v="6320"/>
    <s v="INVERSIÓN PÚBLICA"/>
    <x v="138"/>
    <x v="138"/>
    <n v="10"/>
    <s v="CAT"/>
    <n v="85600000"/>
    <n v="85600011.480000004"/>
    <n v="0"/>
    <n v="0"/>
    <n v="0"/>
    <n v="0"/>
    <n v="0"/>
    <n v="85600000"/>
    <n v="0"/>
    <n v="0"/>
    <n v="0"/>
    <n v="11.48"/>
    <n v="-11.48"/>
    <m/>
    <m/>
    <n v="0"/>
    <n v="85600000"/>
    <n v="85600000"/>
  </r>
  <r>
    <s v="1.1-00-25"/>
    <x v="2"/>
    <s v="No"/>
    <x v="1"/>
    <n v="1"/>
    <x v="0"/>
    <n v="1.3"/>
    <x v="0"/>
    <s v="1.3.4"/>
    <x v="0"/>
    <s v="M"/>
    <s v="Actividades de apoyo administrativo desarrolladas "/>
    <s v="04_25"/>
    <x v="1"/>
    <n v="5"/>
    <x v="0"/>
    <n v="5"/>
    <x v="2"/>
    <x v="1"/>
    <x v="1"/>
    <x v="1"/>
    <x v="5"/>
    <x v="5"/>
    <n v="6300"/>
    <s v="PROYECTOS PRODUCTIVOS Y ACCIONES DE FOMENTO"/>
    <n v="6320"/>
    <s v="INVERSIÓN PÚBLICA"/>
    <x v="138"/>
    <x v="138"/>
    <n v="44"/>
    <s v="PLANTAS DE TRATAMIENTO"/>
    <n v="23580360"/>
    <n v="23580348.52"/>
    <n v="1965030"/>
    <n v="1965030"/>
    <n v="1965030"/>
    <n v="1965030"/>
    <n v="1965030"/>
    <n v="21615330"/>
    <n v="0"/>
    <n v="11.48"/>
    <n v="0"/>
    <n v="0"/>
    <n v="11.48"/>
    <m/>
    <m/>
    <n v="0"/>
    <n v="23580360"/>
    <n v="21615330"/>
  </r>
  <r>
    <s v="1.1-00-25"/>
    <x v="2"/>
    <s v="No"/>
    <x v="1"/>
    <n v="1"/>
    <x v="0"/>
    <n v="1.3"/>
    <x v="0"/>
    <s v="1.3.4"/>
    <x v="0"/>
    <s v="K"/>
    <s v="Proyectos de inversión sujetos a registro en la Ca"/>
    <s v="11_25"/>
    <x v="8"/>
    <n v="2"/>
    <x v="2"/>
    <n v="49"/>
    <x v="56"/>
    <x v="38"/>
    <x v="43"/>
    <x v="42"/>
    <x v="5"/>
    <x v="5"/>
    <n v="6300"/>
    <s v="PROYECTOS PRODUCTIVOS Y ACCIONES DE FOMENTO"/>
    <n v="6320"/>
    <s v="INVERSIÓN PÚBLICA"/>
    <x v="138"/>
    <x v="138"/>
    <n v="0"/>
    <s v="SIN DESCRIPCIÓN PARA DESTINOS 00"/>
    <n v="8000000"/>
    <n v="8000000"/>
    <n v="0"/>
    <n v="0"/>
    <n v="0"/>
    <n v="0"/>
    <n v="0"/>
    <n v="8000000"/>
    <n v="0"/>
    <n v="0"/>
    <n v="0"/>
    <n v="0"/>
    <n v="0"/>
    <m/>
    <m/>
    <n v="0"/>
    <n v="8000000"/>
    <n v="8000000"/>
  </r>
  <r>
    <s v="1.5-01-25"/>
    <x v="0"/>
    <s v="No"/>
    <x v="2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6"/>
    <x v="6"/>
    <n v="9100"/>
    <s v="AMORTIZACION DE LA DEUDA PUBLICA"/>
    <n v="9110"/>
    <s v="DEUDA  PÚBLICA"/>
    <x v="139"/>
    <x v="139"/>
    <n v="0"/>
    <s v="SIN DESCRIPCIÓN PARA DESTINOS 00"/>
    <n v="38364867"/>
    <n v="38364867"/>
    <n v="0"/>
    <n v="0"/>
    <n v="0"/>
    <n v="0"/>
    <n v="0"/>
    <n v="38364867"/>
    <n v="0"/>
    <n v="0"/>
    <n v="0"/>
    <n v="0"/>
    <n v="0"/>
    <m/>
    <m/>
    <n v="0"/>
    <n v="38364867"/>
    <n v="38364867"/>
  </r>
  <r>
    <s v="1.5-01-25"/>
    <x v="0"/>
    <s v="No"/>
    <x v="2"/>
    <n v="1"/>
    <x v="0"/>
    <n v="1.3"/>
    <x v="0"/>
    <s v="1.3.4"/>
    <x v="0"/>
    <s v="M"/>
    <s v="Actividades de apoyo administrativo desarrolladas "/>
    <s v="04_25"/>
    <x v="1"/>
    <n v="5"/>
    <x v="0"/>
    <n v="7"/>
    <x v="38"/>
    <x v="29"/>
    <x v="29"/>
    <x v="29"/>
    <x v="6"/>
    <x v="6"/>
    <n v="9200"/>
    <s v="INTERESES DE LA DEUDA PUBLICA"/>
    <n v="9210"/>
    <s v="DEUDA  PÚBLICA"/>
    <x v="140"/>
    <x v="140"/>
    <n v="0"/>
    <s v="SIN DESCRIPCIÓN PARA DESTINOS 00"/>
    <n v="10000000"/>
    <n v="10000000"/>
    <n v="0"/>
    <n v="0"/>
    <n v="0"/>
    <n v="0"/>
    <n v="0"/>
    <n v="10000000"/>
    <n v="0"/>
    <n v="0"/>
    <n v="0"/>
    <n v="0"/>
    <n v="0"/>
    <m/>
    <m/>
    <n v="0"/>
    <n v="10000000"/>
    <n v="10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926B4C-4178-4F0B-BDAD-813B6BF2A23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I49" firstHeaderRow="2" firstDataRow="2" firstDataCol="3"/>
  <pivotFields count="4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9">
        <item x="36"/>
        <item x="25"/>
        <item x="23"/>
        <item x="1"/>
        <item x="29"/>
        <item x="9"/>
        <item x="0"/>
        <item x="21"/>
        <item x="19"/>
        <item x="26"/>
        <item x="11"/>
        <item x="22"/>
        <item x="10"/>
        <item x="20"/>
        <item x="2"/>
        <item x="7"/>
        <item x="4"/>
        <item x="16"/>
        <item x="6"/>
        <item x="5"/>
        <item x="15"/>
        <item x="13"/>
        <item x="31"/>
        <item x="30"/>
        <item x="34"/>
        <item x="32"/>
        <item x="33"/>
        <item x="8"/>
        <item x="17"/>
        <item x="27"/>
        <item x="24"/>
        <item x="18"/>
        <item x="38"/>
        <item x="28"/>
        <item x="14"/>
        <item x="35"/>
        <item x="12"/>
        <item x="37"/>
        <item x="3"/>
      </items>
    </pivotField>
    <pivotField axis="axisRow" compact="0" outline="0" showAll="0" defaultSubtotal="0">
      <items count="44">
        <item x="31"/>
        <item x="38"/>
        <item x="10"/>
        <item x="37"/>
        <item x="30"/>
        <item x="21"/>
        <item x="3"/>
        <item x="28"/>
        <item x="20"/>
        <item x="19"/>
        <item x="23"/>
        <item x="22"/>
        <item x="4"/>
        <item x="16"/>
        <item x="6"/>
        <item x="26"/>
        <item x="18"/>
        <item x="42"/>
        <item x="1"/>
        <item x="5"/>
        <item x="8"/>
        <item x="0"/>
        <item x="15"/>
        <item x="17"/>
        <item x="14"/>
        <item x="27"/>
        <item x="29"/>
        <item x="9"/>
        <item x="25"/>
        <item x="43"/>
        <item x="24"/>
        <item x="35"/>
        <item x="2"/>
        <item x="11"/>
        <item x="7"/>
        <item x="12"/>
        <item x="34"/>
        <item x="41"/>
        <item x="32"/>
        <item x="39"/>
        <item x="36"/>
        <item x="33"/>
        <item x="40"/>
        <item x="13"/>
      </items>
    </pivotField>
    <pivotField axis="axisRow" compact="0" outline="0" showAll="0">
      <items count="44">
        <item x="31"/>
        <item x="10"/>
        <item x="37"/>
        <item x="30"/>
        <item x="21"/>
        <item x="3"/>
        <item x="20"/>
        <item x="28"/>
        <item x="19"/>
        <item x="23"/>
        <item x="22"/>
        <item x="29"/>
        <item x="4"/>
        <item x="0"/>
        <item x="15"/>
        <item x="16"/>
        <item x="6"/>
        <item x="26"/>
        <item x="17"/>
        <item x="14"/>
        <item x="27"/>
        <item x="41"/>
        <item x="18"/>
        <item x="9"/>
        <item x="42"/>
        <item x="24"/>
        <item x="1"/>
        <item x="35"/>
        <item x="2"/>
        <item x="5"/>
        <item x="8"/>
        <item x="11"/>
        <item x="7"/>
        <item x="12"/>
        <item x="25"/>
        <item x="34"/>
        <item x="40"/>
        <item x="32"/>
        <item x="38"/>
        <item x="36"/>
        <item x="33"/>
        <item x="39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/>
    <pivotField compact="0" numFmtId="4" outline="0" showAll="0"/>
    <pivotField compact="0" outline="0" showAll="0"/>
  </pivotFields>
  <rowFields count="3">
    <field x="18"/>
    <field x="19"/>
    <field x="20"/>
  </rowFields>
  <rowItems count="45">
    <i>
      <x/>
      <x v="40"/>
      <x v="39"/>
    </i>
    <i>
      <x v="1"/>
      <x v="28"/>
      <x v="34"/>
    </i>
    <i>
      <x v="2"/>
      <x v="10"/>
      <x v="9"/>
    </i>
    <i>
      <x v="3"/>
      <x v="18"/>
      <x v="26"/>
    </i>
    <i>
      <x v="4"/>
      <x v="26"/>
      <x v="11"/>
    </i>
    <i>
      <x v="5"/>
      <x v="27"/>
      <x v="23"/>
    </i>
    <i>
      <x v="6"/>
      <x v="21"/>
      <x v="13"/>
    </i>
    <i>
      <x v="7"/>
      <x v="5"/>
      <x v="4"/>
    </i>
    <i>
      <x v="8"/>
      <x v="9"/>
      <x v="8"/>
    </i>
    <i>
      <x v="9"/>
      <x v="15"/>
      <x v="17"/>
    </i>
    <i>
      <x v="10"/>
      <x v="33"/>
      <x v="31"/>
    </i>
    <i>
      <x v="11"/>
      <x v="11"/>
      <x v="10"/>
    </i>
    <i>
      <x v="12"/>
      <x v="2"/>
      <x v="1"/>
    </i>
    <i>
      <x v="13"/>
      <x v="8"/>
      <x v="6"/>
    </i>
    <i>
      <x v="14"/>
      <x v="32"/>
      <x v="28"/>
    </i>
    <i>
      <x v="15"/>
      <x v="34"/>
      <x v="32"/>
    </i>
    <i>
      <x v="16"/>
      <x v="12"/>
      <x v="12"/>
    </i>
    <i>
      <x v="17"/>
      <x v="13"/>
      <x v="15"/>
    </i>
    <i>
      <x v="18"/>
      <x v="14"/>
      <x v="16"/>
    </i>
    <i>
      <x v="19"/>
      <x v="19"/>
      <x v="29"/>
    </i>
    <i>
      <x v="20"/>
      <x v="22"/>
      <x v="14"/>
    </i>
    <i>
      <x v="21"/>
      <x v="43"/>
      <x v="42"/>
    </i>
    <i>
      <x v="22"/>
      <x/>
      <x/>
    </i>
    <i r="1">
      <x v="1"/>
      <x/>
    </i>
    <i>
      <x v="23"/>
      <x v="3"/>
      <x v="2"/>
    </i>
    <i r="1">
      <x v="4"/>
      <x v="3"/>
    </i>
    <i>
      <x v="24"/>
      <x v="36"/>
      <x v="35"/>
    </i>
    <i r="1">
      <x v="37"/>
      <x v="36"/>
    </i>
    <i>
      <x v="25"/>
      <x v="38"/>
      <x v="37"/>
    </i>
    <i r="1">
      <x v="39"/>
      <x v="38"/>
    </i>
    <i>
      <x v="26"/>
      <x v="41"/>
      <x v="40"/>
    </i>
    <i r="1">
      <x v="42"/>
      <x v="41"/>
    </i>
    <i>
      <x v="27"/>
      <x v="20"/>
      <x v="30"/>
    </i>
    <i>
      <x v="28"/>
      <x v="23"/>
      <x v="18"/>
    </i>
    <i>
      <x v="29"/>
      <x v="25"/>
      <x v="20"/>
    </i>
    <i>
      <x v="30"/>
      <x v="30"/>
      <x v="25"/>
    </i>
    <i>
      <x v="31"/>
      <x v="16"/>
      <x v="22"/>
    </i>
    <i>
      <x v="32"/>
      <x v="29"/>
      <x v="24"/>
    </i>
    <i>
      <x v="33"/>
      <x v="7"/>
      <x v="7"/>
    </i>
    <i>
      <x v="34"/>
      <x v="24"/>
      <x v="19"/>
    </i>
    <i>
      <x v="35"/>
      <x v="31"/>
      <x v="27"/>
    </i>
    <i>
      <x v="36"/>
      <x v="35"/>
      <x v="33"/>
    </i>
    <i>
      <x v="37"/>
      <x v="17"/>
      <x v="21"/>
    </i>
    <i>
      <x v="38"/>
      <x v="6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FA9784-8A15-4DEA-8A8E-C5DC56108AA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Fuente de Financiamiento">
  <location ref="A3:D18" firstHeaderRow="0" firstDataRow="1" firstDataCol="1"/>
  <pivotFields count="49">
    <pivotField showAll="0"/>
    <pivotField axis="axisRow" showAll="0">
      <items count="15">
        <item x="12"/>
        <item x="13"/>
        <item x="7"/>
        <item x="4"/>
        <item x="6"/>
        <item x="1"/>
        <item x="5"/>
        <item x="0"/>
        <item x="8"/>
        <item x="9"/>
        <item x="2"/>
        <item x="11"/>
        <item x="1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numFmtId="4" showAll="0"/>
    <pivotField numFmtId="4" showAll="0"/>
    <pivotField showAll="0"/>
    <pivotField showAll="0"/>
    <pivotField showAll="0"/>
    <pivotField dataField="1" numFmtId="43" showAll="0"/>
    <pivotField dataField="1" numFmtId="4" showAll="0"/>
    <pivotField numFmtId="4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Importe Ajustado " fld="31" baseField="0" baseItem="0" numFmtId="4"/>
    <dataField name="Ampliación o Reducción " fld="46" baseField="0" baseItem="0" numFmtId="43"/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64D062-D8E3-4A63-97B0-5E3DDF1A9582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Fuente de Financiamiento">
  <location ref="A3:E11" firstHeaderRow="0" firstDataRow="1" firstDataCol="2"/>
  <pivotFields count="4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name="Capitulo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Nombre " axis="axisRow" compact="0" outline="0" showAll="0" defaultSubtotal="0">
      <items count="8">
        <item x="4"/>
        <item x="6"/>
        <item x="5"/>
        <item x="1"/>
        <item x="2"/>
        <item x="0"/>
        <item x="3"/>
        <item m="1"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43" outline="0" showAll="0" defaultSubtotal="0"/>
    <pivotField dataField="1" compact="0" numFmtId="4" outline="0" showAll="0" defaultSubtotal="0"/>
    <pivotField compact="0" numFmtId="4" outline="0" showAll="0" defaultSubtotal="0"/>
  </pivotFields>
  <rowFields count="2">
    <field x="21"/>
    <field x="22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Importe Inicial" fld="31" baseField="0" baseItem="0" numFmtId="4"/>
    <dataField name=" Ampliación o Reducción" fld="46" baseField="0" baseItem="0" numFmtId="43"/>
    <dataField name="1ra Modificación " fld="47" baseField="0" baseItem="0" numFmtId="4"/>
  </dataFields>
  <formats count="3">
    <format dxfId="2">
      <pivotArea field="21" type="button" dataOnly="0" labelOnly="1" outline="0" axis="axisRow" fieldPosition="0"/>
    </format>
    <format dxfId="1">
      <pivotArea field="22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A70F27-41CF-4E37-9AFD-AD8DB060ACE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Fuente de Financiamiento">
  <location ref="A4:B24" firstHeaderRow="1" firstDataRow="1" firstDataCol="1"/>
  <pivotFields count="4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m="1" x="24"/>
        <item m="1" x="23"/>
        <item x="5"/>
        <item x="8"/>
        <item x="3"/>
        <item x="7"/>
        <item m="1" x="21"/>
        <item m="1" x="22"/>
        <item x="18"/>
        <item m="1" x="27"/>
        <item m="1" x="25"/>
        <item x="6"/>
        <item x="0"/>
        <item x="9"/>
        <item x="12"/>
        <item x="11"/>
        <item x="10"/>
        <item m="1" x="26"/>
        <item x="1"/>
        <item x="2"/>
        <item m="1" x="20"/>
        <item x="13"/>
        <item x="14"/>
        <item x="15"/>
        <item x="16"/>
        <item x="17"/>
        <item x="4"/>
        <item m="1" x="1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3" outline="0" showAll="0" defaultSubtotal="0"/>
    <pivotField dataField="1" compact="0" numFmtId="4" outline="0" showAll="0" defaultSubtotal="0"/>
    <pivotField compact="0" numFmtId="4" outline="0" showAll="0" defaultSubtotal="0"/>
  </pivotFields>
  <rowFields count="1">
    <field x="13"/>
  </rowFields>
  <rowItems count="20">
    <i>
      <x v="2"/>
    </i>
    <i>
      <x v="3"/>
    </i>
    <i>
      <x v="4"/>
    </i>
    <i>
      <x v="5"/>
    </i>
    <i>
      <x v="8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9EAC3B-DC60-40E2-A3EF-5A2D2033CA5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AMA Y PROYECTO">
  <location ref="A3:B69" firstHeaderRow="1" firstDataRow="1" firstDataCol="1"/>
  <pivotFields count="4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5"/>
        <item x="3"/>
        <item x="4"/>
        <item x="6"/>
        <item x="0"/>
        <item x="2"/>
        <item x="1"/>
        <item x="7"/>
      </items>
    </pivotField>
    <pivotField showAll="0" defaultSubtotal="0"/>
    <pivotField axis="axisRow" showAll="0" defaultSubtotal="0">
      <items count="57">
        <item x="39"/>
        <item x="36"/>
        <item x="4"/>
        <item x="51"/>
        <item x="37"/>
        <item x="49"/>
        <item x="13"/>
        <item x="41"/>
        <item x="53"/>
        <item x="40"/>
        <item x="3"/>
        <item x="30"/>
        <item x="45"/>
        <item x="26"/>
        <item x="15"/>
        <item x="28"/>
        <item x="29"/>
        <item x="16"/>
        <item x="24"/>
        <item x="33"/>
        <item x="2"/>
        <item x="1"/>
        <item x="22"/>
        <item x="12"/>
        <item x="19"/>
        <item x="52"/>
        <item x="5"/>
        <item x="35"/>
        <item x="32"/>
        <item x="56"/>
        <item x="54"/>
        <item x="21"/>
        <item x="20"/>
        <item x="55"/>
        <item x="34"/>
        <item x="50"/>
        <item x="31"/>
        <item x="46"/>
        <item x="43"/>
        <item x="14"/>
        <item x="44"/>
        <item x="38"/>
        <item x="8"/>
        <item x="11"/>
        <item x="10"/>
        <item x="48"/>
        <item x="7"/>
        <item x="23"/>
        <item x="18"/>
        <item x="6"/>
        <item x="27"/>
        <item x="9"/>
        <item x="0"/>
        <item x="42"/>
        <item x="25"/>
        <item x="17"/>
        <item x="47"/>
      </items>
    </pivotField>
    <pivotField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dataField="1" numFmtId="4" showAll="0" defaultSubtotal="0"/>
    <pivotField numFmtId="4" showAll="0" defaultSubtotal="0"/>
  </pivotFields>
  <rowFields count="2">
    <field x="15"/>
    <field x="17"/>
  </rowFields>
  <rowItems count="66">
    <i>
      <x/>
    </i>
    <i r="1">
      <x v="14"/>
    </i>
    <i r="1">
      <x v="31"/>
    </i>
    <i>
      <x v="1"/>
    </i>
    <i r="1">
      <x v="3"/>
    </i>
    <i r="1">
      <x v="4"/>
    </i>
    <i r="1">
      <x v="7"/>
    </i>
    <i r="1">
      <x v="9"/>
    </i>
    <i r="1">
      <x v="12"/>
    </i>
    <i r="1">
      <x v="27"/>
    </i>
    <i r="1">
      <x v="32"/>
    </i>
    <i r="1">
      <x v="35"/>
    </i>
    <i r="1">
      <x v="36"/>
    </i>
    <i r="1">
      <x v="37"/>
    </i>
    <i r="1">
      <x v="44"/>
    </i>
    <i r="1">
      <x v="45"/>
    </i>
    <i r="1">
      <x v="53"/>
    </i>
    <i r="1">
      <x v="56"/>
    </i>
    <i>
      <x v="2"/>
    </i>
    <i r="1">
      <x v="1"/>
    </i>
    <i r="1">
      <x v="17"/>
    </i>
    <i r="1">
      <x v="39"/>
    </i>
    <i r="1">
      <x v="40"/>
    </i>
    <i>
      <x v="3"/>
    </i>
    <i r="1">
      <x v="55"/>
    </i>
    <i>
      <x v="4"/>
    </i>
    <i r="1">
      <x v="6"/>
    </i>
    <i r="1">
      <x v="8"/>
    </i>
    <i r="1">
      <x v="10"/>
    </i>
    <i r="1">
      <x v="13"/>
    </i>
    <i r="1">
      <x v="15"/>
    </i>
    <i r="1">
      <x v="16"/>
    </i>
    <i r="1">
      <x v="19"/>
    </i>
    <i r="1">
      <x v="20"/>
    </i>
    <i r="1">
      <x v="26"/>
    </i>
    <i r="1">
      <x v="28"/>
    </i>
    <i r="1">
      <x v="34"/>
    </i>
    <i r="1">
      <x v="41"/>
    </i>
    <i r="1">
      <x v="43"/>
    </i>
    <i r="1">
      <x v="47"/>
    </i>
    <i r="1">
      <x v="52"/>
    </i>
    <i r="1">
      <x v="54"/>
    </i>
    <i>
      <x v="5"/>
    </i>
    <i r="1">
      <x v="29"/>
    </i>
    <i r="1">
      <x v="30"/>
    </i>
    <i r="1">
      <x v="33"/>
    </i>
    <i r="1">
      <x v="42"/>
    </i>
    <i r="1">
      <x v="46"/>
    </i>
    <i r="1">
      <x v="48"/>
    </i>
    <i r="1">
      <x v="49"/>
    </i>
    <i r="1">
      <x v="51"/>
    </i>
    <i>
      <x v="6"/>
    </i>
    <i r="1">
      <x v="2"/>
    </i>
    <i r="1">
      <x v="11"/>
    </i>
    <i r="1">
      <x v="18"/>
    </i>
    <i r="1">
      <x v="21"/>
    </i>
    <i r="1">
      <x v="22"/>
    </i>
    <i r="1">
      <x v="23"/>
    </i>
    <i r="1">
      <x v="24"/>
    </i>
    <i r="1">
      <x v="50"/>
    </i>
    <i>
      <x v="7"/>
    </i>
    <i r="1">
      <x/>
    </i>
    <i r="1">
      <x v="5"/>
    </i>
    <i r="1">
      <x v="25"/>
    </i>
    <i r="1">
      <x v="38"/>
    </i>
    <i t="grand">
      <x/>
    </i>
  </rowItems>
  <colItems count="1">
    <i/>
  </colItems>
  <dataFields count="1"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844090-DD8B-4AE5-94FD-9E8C818DF1CA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 DEL GASTO">
  <location ref="A3:B7" firstHeaderRow="1" firstDataRow="1" firstDataCol="1"/>
  <pivotFields count="49">
    <pivotField showAll="0" defaultSubtotal="0"/>
    <pivotField showAll="0" defaultSubtotal="0"/>
    <pivotField showAll="0" defaultSubtotal="0"/>
    <pivotField axis="axisRow" showAll="0" defaultSubtotal="0">
      <items count="6">
        <item m="1" x="5"/>
        <item m="1" x="4"/>
        <item m="1" x="3"/>
        <item x="0"/>
        <item x="1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dataField="1" numFmtId="4" showAll="0" defaultSubtotal="0"/>
    <pivotField numFmtId="4" showAll="0" defaultSubtotal="0"/>
  </pivotFields>
  <rowFields count="1">
    <field x="3"/>
  </rowFields>
  <rowItems count="4">
    <i>
      <x v="3"/>
    </i>
    <i>
      <x v="4"/>
    </i>
    <i>
      <x v="5"/>
    </i>
    <i t="grand">
      <x/>
    </i>
  </rowItems>
  <colItems count="1">
    <i/>
  </colItems>
  <dataFields count="1"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B2115D-5AB5-4613-ADCA-B8FF82D7064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TIPO DEL GASTO">
  <location ref="A3:F12" firstHeaderRow="1" firstDataRow="2" firstDataCol="2"/>
  <pivotFields count="49"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6">
        <item m="1" x="5"/>
        <item m="1" x="4"/>
        <item m="1" x="3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name="Capitulo 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8">
        <item x="4"/>
        <item x="6"/>
        <item x="5"/>
        <item x="1"/>
        <item x="2"/>
        <item x="0"/>
        <item x="3"/>
        <item m="1"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3" outline="0" showAll="0" defaultSubtotal="0"/>
    <pivotField dataField="1" compact="0" numFmtId="4" outline="0" showAll="0" defaultSubtotal="0"/>
    <pivotField compact="0" numFmtId="4" outline="0" showAll="0" defaultSubtotal="0"/>
  </pivotFields>
  <rowFields count="2">
    <field x="21"/>
    <field x="22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Fields count="1">
    <field x="3"/>
  </colFields>
  <colItems count="4">
    <i>
      <x v="3"/>
    </i>
    <i>
      <x v="4"/>
    </i>
    <i>
      <x v="5"/>
    </i>
    <i t="grand">
      <x/>
    </i>
  </colItems>
  <dataFields count="1">
    <dataField name="1ra Modificación " fld="47" baseField="0" baseItem="0" numFmtId="4"/>
  </dataFields>
  <formats count="37">
    <format dxfId="93">
      <pivotArea dataOnly="0" labelOnly="1" outline="0" fieldPosition="0">
        <references count="1">
          <reference field="21" count="0"/>
        </references>
      </pivotArea>
    </format>
    <format dxfId="92">
      <pivotArea dataOnly="0" labelOnly="1" outline="0" fieldPosition="0">
        <references count="2">
          <reference field="21" count="1" selected="0">
            <x v="0"/>
          </reference>
          <reference field="22" count="1">
            <x v="5"/>
          </reference>
        </references>
      </pivotArea>
    </format>
    <format dxfId="91">
      <pivotArea dataOnly="0" labelOnly="1" outline="0" fieldPosition="0">
        <references count="2">
          <reference field="21" count="1" selected="0">
            <x v="1"/>
          </reference>
          <reference field="22" count="1">
            <x v="3"/>
          </reference>
        </references>
      </pivotArea>
    </format>
    <format dxfId="90">
      <pivotArea dataOnly="0" labelOnly="1" outline="0" fieldPosition="0">
        <references count="2">
          <reference field="21" count="1" selected="0">
            <x v="2"/>
          </reference>
          <reference field="22" count="1">
            <x v="4"/>
          </reference>
        </references>
      </pivotArea>
    </format>
    <format dxfId="89">
      <pivotArea dataOnly="0" labelOnly="1" outline="0" fieldPosition="0">
        <references count="2">
          <reference field="21" count="1" selected="0">
            <x v="3"/>
          </reference>
          <reference field="22" count="1">
            <x v="6"/>
          </reference>
        </references>
      </pivotArea>
    </format>
    <format dxfId="88">
      <pivotArea dataOnly="0" labelOnly="1" outline="0" fieldPosition="0">
        <references count="2">
          <reference field="21" count="1" selected="0">
            <x v="4"/>
          </reference>
          <reference field="22" count="1">
            <x v="0"/>
          </reference>
        </references>
      </pivotArea>
    </format>
    <format dxfId="87">
      <pivotArea dataOnly="0" labelOnly="1" outline="0" fieldPosition="0">
        <references count="2">
          <reference field="21" count="1" selected="0">
            <x v="5"/>
          </reference>
          <reference field="22" count="1">
            <x v="2"/>
          </reference>
        </references>
      </pivotArea>
    </format>
    <format dxfId="86">
      <pivotArea dataOnly="0" labelOnly="1" outline="0" fieldPosition="0">
        <references count="2">
          <reference field="21" count="1" selected="0">
            <x v="6"/>
          </reference>
          <reference field="22" count="1">
            <x v="1"/>
          </reference>
        </references>
      </pivotArea>
    </format>
    <format dxfId="85">
      <pivotArea dataOnly="0" labelOnly="1" outline="0" fieldPosition="0">
        <references count="2">
          <reference field="21" count="1" selected="0">
            <x v="0"/>
          </reference>
          <reference field="22" count="1">
            <x v="5"/>
          </reference>
        </references>
      </pivotArea>
    </format>
    <format dxfId="84">
      <pivotArea dataOnly="0" labelOnly="1" outline="0" fieldPosition="0">
        <references count="2">
          <reference field="21" count="1" selected="0">
            <x v="1"/>
          </reference>
          <reference field="22" count="1">
            <x v="3"/>
          </reference>
        </references>
      </pivotArea>
    </format>
    <format dxfId="83">
      <pivotArea dataOnly="0" labelOnly="1" outline="0" fieldPosition="0">
        <references count="2">
          <reference field="21" count="1" selected="0">
            <x v="2"/>
          </reference>
          <reference field="22" count="1">
            <x v="4"/>
          </reference>
        </references>
      </pivotArea>
    </format>
    <format dxfId="82">
      <pivotArea dataOnly="0" labelOnly="1" outline="0" fieldPosition="0">
        <references count="2">
          <reference field="21" count="1" selected="0">
            <x v="3"/>
          </reference>
          <reference field="22" count="1">
            <x v="6"/>
          </reference>
        </references>
      </pivotArea>
    </format>
    <format dxfId="81">
      <pivotArea dataOnly="0" labelOnly="1" outline="0" fieldPosition="0">
        <references count="2">
          <reference field="21" count="1" selected="0">
            <x v="5"/>
          </reference>
          <reference field="22" count="1">
            <x v="2"/>
          </reference>
        </references>
      </pivotArea>
    </format>
    <format dxfId="80">
      <pivotArea dataOnly="0" labelOnly="1" outline="0" fieldPosition="0">
        <references count="2">
          <reference field="21" count="1" selected="0">
            <x v="6"/>
          </reference>
          <reference field="22" count="1">
            <x v="1"/>
          </reference>
        </references>
      </pivotArea>
    </format>
    <format dxfId="79">
      <pivotArea dataOnly="0" labelOnly="1" outline="0" fieldPosition="0">
        <references count="2">
          <reference field="21" count="1" selected="0">
            <x v="0"/>
          </reference>
          <reference field="22" count="1">
            <x v="5"/>
          </reference>
        </references>
      </pivotArea>
    </format>
    <format dxfId="78">
      <pivotArea dataOnly="0" labelOnly="1" outline="0" fieldPosition="0">
        <references count="2">
          <reference field="21" count="1" selected="0">
            <x v="1"/>
          </reference>
          <reference field="22" count="1">
            <x v="3"/>
          </reference>
        </references>
      </pivotArea>
    </format>
    <format dxfId="77">
      <pivotArea dataOnly="0" labelOnly="1" outline="0" fieldPosition="0">
        <references count="2">
          <reference field="21" count="1" selected="0">
            <x v="2"/>
          </reference>
          <reference field="22" count="1">
            <x v="4"/>
          </reference>
        </references>
      </pivotArea>
    </format>
    <format dxfId="76">
      <pivotArea dataOnly="0" labelOnly="1" outline="0" fieldPosition="0">
        <references count="2">
          <reference field="21" count="1" selected="0">
            <x v="3"/>
          </reference>
          <reference field="22" count="1">
            <x v="6"/>
          </reference>
        </references>
      </pivotArea>
    </format>
    <format dxfId="75">
      <pivotArea dataOnly="0" labelOnly="1" outline="0" fieldPosition="0">
        <references count="2">
          <reference field="21" count="1" selected="0">
            <x v="4"/>
          </reference>
          <reference field="22" count="1">
            <x v="0"/>
          </reference>
        </references>
      </pivotArea>
    </format>
    <format dxfId="74">
      <pivotArea dataOnly="0" labelOnly="1" outline="0" fieldPosition="0">
        <references count="2">
          <reference field="21" count="1" selected="0">
            <x v="5"/>
          </reference>
          <reference field="22" count="1">
            <x v="2"/>
          </reference>
        </references>
      </pivotArea>
    </format>
    <format dxfId="73">
      <pivotArea dataOnly="0" labelOnly="1" outline="0" fieldPosition="0">
        <references count="2">
          <reference field="21" count="1" selected="0">
            <x v="6"/>
          </reference>
          <reference field="22" count="1">
            <x v="1"/>
          </reference>
        </references>
      </pivotArea>
    </format>
    <format dxfId="72">
      <pivotArea dataOnly="0" labelOnly="1" outline="0" fieldPosition="0">
        <references count="1">
          <reference field="21" count="0"/>
        </references>
      </pivotArea>
    </format>
    <format dxfId="71">
      <pivotArea field="21" type="button" dataOnly="0" labelOnly="1" outline="0" axis="axisRow" fieldPosition="0"/>
    </format>
    <format dxfId="70">
      <pivotArea field="22" type="button" dataOnly="0" labelOnly="1" outline="0" axis="axisRow" fieldPosition="1"/>
    </format>
    <format dxfId="69">
      <pivotArea dataOnly="0" labelOnly="1" outline="0" fieldPosition="0">
        <references count="1">
          <reference field="3" count="0"/>
        </references>
      </pivotArea>
    </format>
    <format dxfId="68">
      <pivotArea dataOnly="0" labelOnly="1" grandCol="1" outline="0" fieldPosition="0"/>
    </format>
    <format dxfId="67">
      <pivotArea field="21" type="button" dataOnly="0" labelOnly="1" outline="0" axis="axisRow" fieldPosition="0"/>
    </format>
    <format dxfId="66">
      <pivotArea field="22" type="button" dataOnly="0" labelOnly="1" outline="0" axis="axisRow" fieldPosition="1"/>
    </format>
    <format dxfId="65">
      <pivotArea dataOnly="0" labelOnly="1" outline="0" fieldPosition="0">
        <references count="1">
          <reference field="3" count="0"/>
        </references>
      </pivotArea>
    </format>
    <format dxfId="64">
      <pivotArea dataOnly="0" labelOnly="1" grandCol="1" outline="0" fieldPosition="0"/>
    </format>
    <format dxfId="63">
      <pivotArea dataOnly="0" labelOnly="1" outline="0" fieldPosition="0">
        <references count="2">
          <reference field="21" count="1" selected="0">
            <x v="4"/>
          </reference>
          <reference field="22" count="1">
            <x v="0"/>
          </reference>
        </references>
      </pivotArea>
    </format>
    <format dxfId="62">
      <pivotArea outline="0" fieldPosition="0">
        <references count="2">
          <reference field="21" count="0" selected="0"/>
          <reference field="22" count="0" selected="0"/>
        </references>
      </pivotArea>
    </format>
    <format dxfId="61">
      <pivotArea outline="0" fieldPosition="0">
        <references count="2">
          <reference field="21" count="0" selected="0"/>
          <reference field="22" count="0" selected="0"/>
        </references>
      </pivotArea>
    </format>
    <format dxfId="6">
      <pivotArea type="origin" dataOnly="0" labelOnly="1" outline="0" fieldPosition="0"/>
    </format>
    <format dxfId="5">
      <pivotArea field="21" type="button" dataOnly="0" labelOnly="1" outline="0" axis="axisRow" fieldPosition="0"/>
    </format>
    <format dxfId="4">
      <pivotArea dataOnly="0" labelOnly="1" outline="0" fieldPosition="0">
        <references count="1">
          <reference field="21" count="0"/>
        </references>
      </pivotArea>
    </format>
    <format dxfId="3">
      <pivotArea dataOnly="0" labelOnly="1" grandRow="1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32179F-5E16-418E-92B2-9227B95302A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PROGRAMA Y PROYECTO">
  <location ref="A2:C144" firstHeaderRow="1" firstDataRow="1" firstDataCol="2"/>
  <pivotFields count="4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6"/>
      </items>
    </pivotField>
    <pivotField axis="axisRow" compact="0" outline="0" showAll="0" defaultSubtotal="0">
      <items count="142">
        <item x="139"/>
        <item x="12"/>
        <item x="11"/>
        <item x="13"/>
        <item x="131"/>
        <item x="65"/>
        <item x="61"/>
        <item x="63"/>
        <item x="64"/>
        <item x="62"/>
        <item x="46"/>
        <item x="33"/>
        <item x="115"/>
        <item x="113"/>
        <item x="114"/>
        <item x="111"/>
        <item x="112"/>
        <item x="121"/>
        <item x="29"/>
        <item x="43"/>
        <item x="80"/>
        <item x="8"/>
        <item x="81"/>
        <item x="136"/>
        <item x="137"/>
        <item x="9"/>
        <item x="10"/>
        <item x="0"/>
        <item x="89"/>
        <item x="103"/>
        <item x="105"/>
        <item x="135"/>
        <item x="138"/>
        <item x="56"/>
        <item x="118"/>
        <item x="127"/>
        <item x="128"/>
        <item x="122"/>
        <item x="120"/>
        <item x="16"/>
        <item x="98"/>
        <item x="37"/>
        <item x="41"/>
        <item x="97"/>
        <item x="6"/>
        <item x="49"/>
        <item x="129"/>
        <item x="55"/>
        <item x="2"/>
        <item x="7"/>
        <item x="101"/>
        <item x="14"/>
        <item x="83"/>
        <item x="84"/>
        <item x="87"/>
        <item x="82"/>
        <item x="123"/>
        <item x="140"/>
        <item x="134"/>
        <item x="30"/>
        <item x="124"/>
        <item x="125"/>
        <item x="20"/>
        <item x="32"/>
        <item x="18"/>
        <item x="34"/>
        <item x="22"/>
        <item x="21"/>
        <item x="40"/>
        <item x="39"/>
        <item x="17"/>
        <item x="19"/>
        <item x="47"/>
        <item x="38"/>
        <item x="116"/>
        <item x="117"/>
        <item x="15"/>
        <item x="66"/>
        <item x="130"/>
        <item x="104"/>
        <item x="35"/>
        <item x="119"/>
        <item x="27"/>
        <item x="42"/>
        <item x="96"/>
        <item x="110"/>
        <item x="93"/>
        <item x="94"/>
        <item x="48"/>
        <item x="45"/>
        <item x="5"/>
        <item x="24"/>
        <item x="23"/>
        <item x="28"/>
        <item x="36"/>
        <item x="26"/>
        <item x="50"/>
        <item x="52"/>
        <item x="53"/>
        <item x="54"/>
        <item x="51"/>
        <item x="100"/>
        <item x="86"/>
        <item x="85"/>
        <item x="4"/>
        <item x="79"/>
        <item x="78"/>
        <item x="102"/>
        <item x="92"/>
        <item x="59"/>
        <item x="72"/>
        <item x="70"/>
        <item x="77"/>
        <item x="69"/>
        <item x="90"/>
        <item x="68"/>
        <item x="71"/>
        <item x="91"/>
        <item x="88"/>
        <item x="73"/>
        <item x="58"/>
        <item x="74"/>
        <item x="76"/>
        <item x="99"/>
        <item x="67"/>
        <item x="60"/>
        <item x="75"/>
        <item x="126"/>
        <item x="133"/>
        <item x="108"/>
        <item x="109"/>
        <item x="1"/>
        <item x="3"/>
        <item x="57"/>
        <item x="132"/>
        <item x="107"/>
        <item x="106"/>
        <item x="25"/>
        <item x="44"/>
        <item x="95"/>
        <item x="31"/>
        <item m="1" x="141"/>
      </items>
    </pivotField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3" outline="0" showAll="0" defaultSubtotal="0"/>
    <pivotField dataField="1" compact="0" numFmtId="4" outline="0" showAll="0" defaultSubtotal="0"/>
    <pivotField compact="0" numFmtId="4" outline="0" showAll="0" defaultSubtotal="0"/>
  </pivotFields>
  <rowFields count="2">
    <field x="27"/>
    <field x="28"/>
  </rowFields>
  <rowItems count="142">
    <i>
      <x/>
      <x v="27"/>
    </i>
    <i>
      <x v="1"/>
      <x v="131"/>
    </i>
    <i>
      <x v="2"/>
      <x v="48"/>
    </i>
    <i>
      <x v="3"/>
      <x v="132"/>
    </i>
    <i>
      <x v="4"/>
      <x v="104"/>
    </i>
    <i>
      <x v="5"/>
      <x v="90"/>
    </i>
    <i>
      <x v="6"/>
      <x v="44"/>
    </i>
    <i>
      <x v="7"/>
      <x v="49"/>
    </i>
    <i>
      <x v="8"/>
      <x v="21"/>
    </i>
    <i>
      <x v="9"/>
      <x v="25"/>
    </i>
    <i>
      <x v="10"/>
      <x v="26"/>
    </i>
    <i>
      <x v="11"/>
      <x v="2"/>
    </i>
    <i>
      <x v="12"/>
      <x v="1"/>
    </i>
    <i>
      <x v="13"/>
      <x v="3"/>
    </i>
    <i>
      <x v="14"/>
      <x v="51"/>
    </i>
    <i>
      <x v="15"/>
      <x v="76"/>
    </i>
    <i>
      <x v="16"/>
      <x v="70"/>
    </i>
    <i>
      <x v="17"/>
      <x v="64"/>
    </i>
    <i>
      <x v="18"/>
      <x v="71"/>
    </i>
    <i>
      <x v="19"/>
      <x v="62"/>
    </i>
    <i>
      <x v="20"/>
      <x v="67"/>
    </i>
    <i>
      <x v="21"/>
      <x v="66"/>
    </i>
    <i>
      <x v="22"/>
      <x v="92"/>
    </i>
    <i>
      <x v="23"/>
      <x v="91"/>
    </i>
    <i>
      <x v="24"/>
      <x v="137"/>
    </i>
    <i>
      <x v="25"/>
      <x v="95"/>
    </i>
    <i>
      <x v="26"/>
      <x v="82"/>
    </i>
    <i>
      <x v="27"/>
      <x v="93"/>
    </i>
    <i>
      <x v="28"/>
      <x v="18"/>
    </i>
    <i>
      <x v="29"/>
      <x v="59"/>
    </i>
    <i>
      <x v="30"/>
      <x v="140"/>
    </i>
    <i>
      <x v="31"/>
      <x v="63"/>
    </i>
    <i>
      <x v="32"/>
      <x v="11"/>
    </i>
    <i>
      <x v="33"/>
      <x v="65"/>
    </i>
    <i>
      <x v="34"/>
      <x v="80"/>
    </i>
    <i>
      <x v="35"/>
      <x v="94"/>
    </i>
    <i>
      <x v="36"/>
      <x v="41"/>
    </i>
    <i>
      <x v="37"/>
      <x v="73"/>
    </i>
    <i>
      <x v="38"/>
      <x v="69"/>
    </i>
    <i>
      <x v="39"/>
      <x v="68"/>
    </i>
    <i>
      <x v="40"/>
      <x v="42"/>
    </i>
    <i>
      <x v="41"/>
      <x v="83"/>
    </i>
    <i>
      <x v="42"/>
      <x v="19"/>
    </i>
    <i>
      <x v="43"/>
      <x v="138"/>
    </i>
    <i>
      <x v="44"/>
      <x v="89"/>
    </i>
    <i>
      <x v="45"/>
      <x v="10"/>
    </i>
    <i>
      <x v="46"/>
      <x v="72"/>
    </i>
    <i>
      <x v="47"/>
      <x v="88"/>
    </i>
    <i>
      <x v="48"/>
      <x v="45"/>
    </i>
    <i>
      <x v="49"/>
      <x v="96"/>
    </i>
    <i>
      <x v="50"/>
      <x v="100"/>
    </i>
    <i>
      <x v="51"/>
      <x v="97"/>
    </i>
    <i>
      <x v="52"/>
      <x v="98"/>
    </i>
    <i>
      <x v="53"/>
      <x v="99"/>
    </i>
    <i>
      <x v="54"/>
      <x v="47"/>
    </i>
    <i>
      <x v="55"/>
      <x v="33"/>
    </i>
    <i>
      <x v="56"/>
      <x v="133"/>
    </i>
    <i>
      <x v="57"/>
      <x v="120"/>
    </i>
    <i>
      <x v="58"/>
      <x v="109"/>
    </i>
    <i>
      <x v="59"/>
      <x v="125"/>
    </i>
    <i>
      <x v="60"/>
      <x v="6"/>
    </i>
    <i>
      <x v="61"/>
      <x v="9"/>
    </i>
    <i>
      <x v="62"/>
      <x v="7"/>
    </i>
    <i>
      <x v="63"/>
      <x v="8"/>
    </i>
    <i>
      <x v="64"/>
      <x v="5"/>
    </i>
    <i>
      <x v="65"/>
      <x v="77"/>
    </i>
    <i>
      <x v="66"/>
      <x v="124"/>
    </i>
    <i>
      <x v="67"/>
      <x v="115"/>
    </i>
    <i>
      <x v="68"/>
      <x v="113"/>
    </i>
    <i>
      <x v="69"/>
      <x v="111"/>
    </i>
    <i>
      <x v="70"/>
      <x v="116"/>
    </i>
    <i>
      <x v="71"/>
      <x v="110"/>
    </i>
    <i>
      <x v="72"/>
      <x v="119"/>
    </i>
    <i>
      <x v="73"/>
      <x v="121"/>
    </i>
    <i>
      <x v="74"/>
      <x v="126"/>
    </i>
    <i>
      <x v="75"/>
      <x v="122"/>
    </i>
    <i>
      <x v="76"/>
      <x v="112"/>
    </i>
    <i>
      <x v="77"/>
      <x v="106"/>
    </i>
    <i>
      <x v="78"/>
      <x v="105"/>
    </i>
    <i>
      <x v="79"/>
      <x v="20"/>
    </i>
    <i>
      <x v="80"/>
      <x v="22"/>
    </i>
    <i>
      <x v="81"/>
      <x v="55"/>
    </i>
    <i>
      <x v="82"/>
      <x v="52"/>
    </i>
    <i>
      <x v="83"/>
      <x v="53"/>
    </i>
    <i>
      <x v="84"/>
      <x v="103"/>
    </i>
    <i>
      <x v="85"/>
      <x v="102"/>
    </i>
    <i>
      <x v="86"/>
      <x v="54"/>
    </i>
    <i>
      <x v="87"/>
      <x v="118"/>
    </i>
    <i>
      <x v="88"/>
      <x v="28"/>
    </i>
    <i>
      <x v="89"/>
      <x v="114"/>
    </i>
    <i>
      <x v="90"/>
      <x v="117"/>
    </i>
    <i>
      <x v="91"/>
      <x v="108"/>
    </i>
    <i>
      <x v="92"/>
      <x v="86"/>
    </i>
    <i>
      <x v="93"/>
      <x v="87"/>
    </i>
    <i>
      <x v="94"/>
      <x v="139"/>
    </i>
    <i>
      <x v="95"/>
      <x v="84"/>
    </i>
    <i>
      <x v="96"/>
      <x v="43"/>
    </i>
    <i>
      <x v="97"/>
      <x v="40"/>
    </i>
    <i>
      <x v="98"/>
      <x v="123"/>
    </i>
    <i>
      <x v="99"/>
      <x v="101"/>
    </i>
    <i>
      <x v="100"/>
      <x v="50"/>
    </i>
    <i>
      <x v="101"/>
      <x v="107"/>
    </i>
    <i>
      <x v="102"/>
      <x v="29"/>
    </i>
    <i>
      <x v="103"/>
      <x v="79"/>
    </i>
    <i>
      <x v="104"/>
      <x v="30"/>
    </i>
    <i>
      <x v="105"/>
      <x v="136"/>
    </i>
    <i>
      <x v="106"/>
      <x v="135"/>
    </i>
    <i>
      <x v="107"/>
      <x v="129"/>
    </i>
    <i>
      <x v="108"/>
      <x v="130"/>
    </i>
    <i>
      <x v="109"/>
      <x v="85"/>
    </i>
    <i>
      <x v="110"/>
      <x v="15"/>
    </i>
    <i>
      <x v="111"/>
      <x v="16"/>
    </i>
    <i>
      <x v="112"/>
      <x v="13"/>
    </i>
    <i>
      <x v="113"/>
      <x v="14"/>
    </i>
    <i>
      <x v="114"/>
      <x v="12"/>
    </i>
    <i>
      <x v="115"/>
      <x v="74"/>
    </i>
    <i>
      <x v="116"/>
      <x v="75"/>
    </i>
    <i>
      <x v="117"/>
      <x v="34"/>
    </i>
    <i>
      <x v="118"/>
      <x v="81"/>
    </i>
    <i>
      <x v="119"/>
      <x v="38"/>
    </i>
    <i>
      <x v="120"/>
      <x v="17"/>
    </i>
    <i>
      <x v="121"/>
      <x v="37"/>
    </i>
    <i>
      <x v="122"/>
      <x v="56"/>
    </i>
    <i>
      <x v="123"/>
      <x v="60"/>
    </i>
    <i>
      <x v="124"/>
      <x v="61"/>
    </i>
    <i>
      <x v="125"/>
      <x v="127"/>
    </i>
    <i>
      <x v="126"/>
      <x v="35"/>
    </i>
    <i>
      <x v="127"/>
      <x v="36"/>
    </i>
    <i>
      <x v="128"/>
      <x v="46"/>
    </i>
    <i>
      <x v="129"/>
      <x v="78"/>
    </i>
    <i>
      <x v="130"/>
      <x v="4"/>
    </i>
    <i>
      <x v="131"/>
      <x v="134"/>
    </i>
    <i>
      <x v="132"/>
      <x v="128"/>
    </i>
    <i>
      <x v="133"/>
      <x v="58"/>
    </i>
    <i>
      <x v="134"/>
      <x v="31"/>
    </i>
    <i>
      <x v="135"/>
      <x v="23"/>
    </i>
    <i>
      <x v="136"/>
      <x v="24"/>
    </i>
    <i>
      <x v="137"/>
      <x v="32"/>
    </i>
    <i>
      <x v="138"/>
      <x/>
    </i>
    <i>
      <x v="139"/>
      <x v="57"/>
    </i>
    <i>
      <x v="140"/>
      <x v="39"/>
    </i>
    <i t="grand">
      <x/>
    </i>
  </rowItems>
  <colItems count="1">
    <i/>
  </colItems>
  <dataFields count="1"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B702C-98B3-4AD2-8FC0-56213A6617A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PITULO 6000">
  <location ref="A3:B30" firstHeaderRow="1" firstDataRow="1" firstDataCol="1" rowPageCount="1" colPageCount="1"/>
  <pivotFields count="4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5"/>
        <item x="3"/>
        <item x="4"/>
        <item x="6"/>
        <item x="0"/>
        <item x="2"/>
        <item x="1"/>
        <item x="7"/>
      </items>
    </pivotField>
    <pivotField showAll="0" defaultSubtotal="0"/>
    <pivotField axis="axisRow" showAll="0" defaultSubtotal="0">
      <items count="57">
        <item x="39"/>
        <item x="36"/>
        <item x="4"/>
        <item x="51"/>
        <item x="37"/>
        <item x="49"/>
        <item x="13"/>
        <item x="41"/>
        <item x="53"/>
        <item x="40"/>
        <item x="3"/>
        <item x="30"/>
        <item x="45"/>
        <item x="26"/>
        <item x="15"/>
        <item x="28"/>
        <item x="29"/>
        <item x="16"/>
        <item x="24"/>
        <item x="33"/>
        <item x="2"/>
        <item x="1"/>
        <item x="22"/>
        <item x="12"/>
        <item x="19"/>
        <item x="52"/>
        <item x="5"/>
        <item x="35"/>
        <item x="32"/>
        <item x="56"/>
        <item x="54"/>
        <item x="21"/>
        <item x="20"/>
        <item x="55"/>
        <item x="34"/>
        <item x="50"/>
        <item x="31"/>
        <item x="46"/>
        <item x="43"/>
        <item x="14"/>
        <item x="44"/>
        <item x="38"/>
        <item x="8"/>
        <item x="11"/>
        <item x="10"/>
        <item x="48"/>
        <item x="7"/>
        <item x="23"/>
        <item x="18"/>
        <item x="6"/>
        <item x="27"/>
        <item x="9"/>
        <item x="0"/>
        <item x="42"/>
        <item x="25"/>
        <item x="17"/>
        <item x="47"/>
      </items>
    </pivotField>
    <pivotField showAll="0" defaultSubtotal="0"/>
    <pivotField subtotalTop="0" showAll="0" defaultSubtotal="0"/>
    <pivotField showAll="0" defaultSubtotal="0"/>
    <pivotField axis="axisPage" multipleItemSelectionAllowed="1" showAll="0" defaultSubtotal="0">
      <items count="7">
        <item h="1" x="0"/>
        <item h="1" x="1"/>
        <item h="1" x="2"/>
        <item h="1" x="3"/>
        <item h="1" x="4"/>
        <item x="5"/>
        <item h="1"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6"/>
      </items>
    </pivotField>
    <pivotField axis="axisRow" showAll="0" defaultSubtotal="0">
      <items count="142">
        <item x="139"/>
        <item x="12"/>
        <item x="11"/>
        <item x="13"/>
        <item x="131"/>
        <item x="65"/>
        <item x="61"/>
        <item x="63"/>
        <item x="64"/>
        <item x="62"/>
        <item x="46"/>
        <item x="33"/>
        <item x="115"/>
        <item x="113"/>
        <item x="114"/>
        <item x="111"/>
        <item x="112"/>
        <item x="121"/>
        <item x="29"/>
        <item x="43"/>
        <item x="80"/>
        <item x="8"/>
        <item x="81"/>
        <item x="136"/>
        <item x="137"/>
        <item x="9"/>
        <item x="10"/>
        <item x="0"/>
        <item x="89"/>
        <item x="103"/>
        <item x="105"/>
        <item x="135"/>
        <item x="138"/>
        <item x="56"/>
        <item x="118"/>
        <item x="127"/>
        <item x="128"/>
        <item x="122"/>
        <item x="120"/>
        <item x="98"/>
        <item x="37"/>
        <item x="41"/>
        <item x="97"/>
        <item x="6"/>
        <item x="49"/>
        <item x="129"/>
        <item x="55"/>
        <item x="2"/>
        <item x="7"/>
        <item x="101"/>
        <item x="14"/>
        <item x="83"/>
        <item x="84"/>
        <item x="87"/>
        <item x="82"/>
        <item x="123"/>
        <item x="140"/>
        <item x="134"/>
        <item x="30"/>
        <item x="124"/>
        <item x="125"/>
        <item x="20"/>
        <item x="32"/>
        <item x="18"/>
        <item x="34"/>
        <item x="22"/>
        <item x="21"/>
        <item x="40"/>
        <item x="39"/>
        <item x="17"/>
        <item x="19"/>
        <item x="47"/>
        <item x="38"/>
        <item x="116"/>
        <item x="117"/>
        <item x="15"/>
        <item x="66"/>
        <item x="130"/>
        <item x="104"/>
        <item x="35"/>
        <item x="119"/>
        <item x="27"/>
        <item x="42"/>
        <item x="96"/>
        <item x="110"/>
        <item x="93"/>
        <item x="94"/>
        <item x="48"/>
        <item x="45"/>
        <item x="5"/>
        <item x="24"/>
        <item x="23"/>
        <item x="28"/>
        <item x="36"/>
        <item x="26"/>
        <item x="50"/>
        <item x="52"/>
        <item x="53"/>
        <item x="54"/>
        <item x="51"/>
        <item x="100"/>
        <item x="86"/>
        <item x="85"/>
        <item x="4"/>
        <item x="79"/>
        <item x="78"/>
        <item x="102"/>
        <item x="92"/>
        <item x="59"/>
        <item x="72"/>
        <item x="70"/>
        <item x="77"/>
        <item x="69"/>
        <item x="90"/>
        <item x="68"/>
        <item x="71"/>
        <item x="91"/>
        <item x="88"/>
        <item x="73"/>
        <item x="58"/>
        <item x="74"/>
        <item x="76"/>
        <item x="99"/>
        <item x="67"/>
        <item x="60"/>
        <item x="75"/>
        <item x="126"/>
        <item x="133"/>
        <item x="108"/>
        <item x="109"/>
        <item x="1"/>
        <item x="3"/>
        <item x="57"/>
        <item x="132"/>
        <item x="107"/>
        <item x="106"/>
        <item x="25"/>
        <item x="44"/>
        <item x="95"/>
        <item x="31"/>
        <item m="1" x="141"/>
        <item x="16"/>
      </items>
    </pivotField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dataField="1" numFmtId="4" showAll="0" defaultSubtotal="0"/>
    <pivotField numFmtId="4" showAll="0" defaultSubtotal="0"/>
  </pivotFields>
  <rowFields count="4">
    <field x="15"/>
    <field x="17"/>
    <field x="27"/>
    <field x="28"/>
  </rowFields>
  <rowItems count="27">
    <i>
      <x v="4"/>
    </i>
    <i r="1">
      <x v="20"/>
    </i>
    <i r="2">
      <x v="137"/>
    </i>
    <i r="3">
      <x v="32"/>
    </i>
    <i>
      <x v="5"/>
    </i>
    <i r="1">
      <x v="29"/>
    </i>
    <i r="2">
      <x v="134"/>
    </i>
    <i r="3">
      <x v="31"/>
    </i>
    <i r="2">
      <x v="135"/>
    </i>
    <i r="3">
      <x v="23"/>
    </i>
    <i r="2">
      <x v="136"/>
    </i>
    <i r="3">
      <x v="24"/>
    </i>
    <i r="2">
      <x v="137"/>
    </i>
    <i r="3">
      <x v="32"/>
    </i>
    <i r="1">
      <x v="30"/>
    </i>
    <i r="2">
      <x v="134"/>
    </i>
    <i r="3">
      <x v="31"/>
    </i>
    <i r="2">
      <x v="135"/>
    </i>
    <i r="3">
      <x v="23"/>
    </i>
    <i r="2">
      <x v="136"/>
    </i>
    <i r="3">
      <x v="24"/>
    </i>
    <i r="1">
      <x v="33"/>
    </i>
    <i r="2">
      <x v="134"/>
    </i>
    <i r="3">
      <x v="31"/>
    </i>
    <i r="2">
      <x v="136"/>
    </i>
    <i r="3">
      <x v="24"/>
    </i>
    <i t="grand">
      <x/>
    </i>
  </rowItems>
  <colItems count="1">
    <i/>
  </colItems>
  <pageFields count="1">
    <pageField fld="21" hier="-1"/>
  </pageFields>
  <dataFields count="1"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28105-451A-42F8-BFAD-77C3E0C9DB8A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PITULO 9000">
  <location ref="A3:B10" firstHeaderRow="1" firstDataRow="1" firstDataCol="1" rowPageCount="1" colPageCount="1"/>
  <pivotFields count="4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5"/>
        <item x="3"/>
        <item x="4"/>
        <item x="6"/>
        <item x="0"/>
        <item x="2"/>
        <item x="1"/>
        <item x="7"/>
      </items>
    </pivotField>
    <pivotField showAll="0" defaultSubtotal="0"/>
    <pivotField axis="axisRow" showAll="0" defaultSubtotal="0">
      <items count="57">
        <item x="39"/>
        <item x="36"/>
        <item x="4"/>
        <item x="51"/>
        <item x="37"/>
        <item x="49"/>
        <item x="13"/>
        <item x="41"/>
        <item x="53"/>
        <item x="40"/>
        <item x="3"/>
        <item x="30"/>
        <item x="45"/>
        <item x="26"/>
        <item x="15"/>
        <item x="28"/>
        <item x="29"/>
        <item x="16"/>
        <item x="24"/>
        <item x="33"/>
        <item x="2"/>
        <item x="1"/>
        <item x="22"/>
        <item x="12"/>
        <item x="19"/>
        <item x="52"/>
        <item x="5"/>
        <item x="35"/>
        <item x="32"/>
        <item x="56"/>
        <item x="54"/>
        <item x="21"/>
        <item x="20"/>
        <item x="55"/>
        <item x="34"/>
        <item x="50"/>
        <item x="31"/>
        <item x="46"/>
        <item x="43"/>
        <item x="14"/>
        <item x="44"/>
        <item x="38"/>
        <item x="8"/>
        <item x="11"/>
        <item x="10"/>
        <item x="48"/>
        <item x="7"/>
        <item x="23"/>
        <item x="18"/>
        <item x="6"/>
        <item x="27"/>
        <item x="9"/>
        <item x="0"/>
        <item x="42"/>
        <item x="25"/>
        <item x="17"/>
        <item x="47"/>
      </items>
    </pivotField>
    <pivotField showAll="0" defaultSubtotal="0"/>
    <pivotField subtotalTop="0" showAll="0" defaultSubtotal="0"/>
    <pivotField showAll="0" defaultSubtotal="0"/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6"/>
      </items>
    </pivotField>
    <pivotField axis="axisRow" showAll="0" defaultSubtotal="0">
      <items count="142">
        <item x="139"/>
        <item x="12"/>
        <item x="11"/>
        <item x="13"/>
        <item x="131"/>
        <item x="65"/>
        <item x="61"/>
        <item x="63"/>
        <item x="64"/>
        <item x="62"/>
        <item x="46"/>
        <item x="33"/>
        <item x="115"/>
        <item x="113"/>
        <item x="114"/>
        <item x="111"/>
        <item x="112"/>
        <item x="121"/>
        <item x="29"/>
        <item x="43"/>
        <item x="80"/>
        <item x="8"/>
        <item x="81"/>
        <item x="136"/>
        <item x="137"/>
        <item x="9"/>
        <item x="10"/>
        <item x="0"/>
        <item x="89"/>
        <item x="103"/>
        <item x="105"/>
        <item x="135"/>
        <item x="138"/>
        <item x="56"/>
        <item x="118"/>
        <item x="127"/>
        <item x="128"/>
        <item x="122"/>
        <item x="120"/>
        <item x="98"/>
        <item x="37"/>
        <item x="41"/>
        <item x="97"/>
        <item x="6"/>
        <item x="49"/>
        <item x="129"/>
        <item x="55"/>
        <item x="2"/>
        <item x="7"/>
        <item x="101"/>
        <item x="14"/>
        <item x="83"/>
        <item x="84"/>
        <item x="87"/>
        <item x="82"/>
        <item x="123"/>
        <item x="140"/>
        <item x="134"/>
        <item x="30"/>
        <item x="124"/>
        <item x="125"/>
        <item x="20"/>
        <item x="32"/>
        <item x="18"/>
        <item x="34"/>
        <item x="22"/>
        <item x="21"/>
        <item x="40"/>
        <item x="39"/>
        <item x="17"/>
        <item x="19"/>
        <item x="47"/>
        <item x="38"/>
        <item x="116"/>
        <item x="117"/>
        <item x="15"/>
        <item x="66"/>
        <item x="130"/>
        <item x="104"/>
        <item x="35"/>
        <item x="119"/>
        <item x="27"/>
        <item x="42"/>
        <item x="96"/>
        <item x="110"/>
        <item x="93"/>
        <item x="94"/>
        <item x="48"/>
        <item x="45"/>
        <item x="5"/>
        <item x="24"/>
        <item x="23"/>
        <item x="28"/>
        <item x="36"/>
        <item x="26"/>
        <item x="50"/>
        <item x="52"/>
        <item x="53"/>
        <item x="54"/>
        <item x="51"/>
        <item x="100"/>
        <item x="86"/>
        <item x="85"/>
        <item x="4"/>
        <item x="79"/>
        <item x="78"/>
        <item x="102"/>
        <item x="92"/>
        <item x="59"/>
        <item x="72"/>
        <item x="70"/>
        <item x="77"/>
        <item x="69"/>
        <item x="90"/>
        <item x="68"/>
        <item x="71"/>
        <item x="91"/>
        <item x="88"/>
        <item x="73"/>
        <item x="58"/>
        <item x="74"/>
        <item x="76"/>
        <item x="99"/>
        <item x="67"/>
        <item x="60"/>
        <item x="75"/>
        <item x="126"/>
        <item x="133"/>
        <item x="108"/>
        <item x="109"/>
        <item x="1"/>
        <item x="3"/>
        <item x="57"/>
        <item x="132"/>
        <item x="107"/>
        <item x="106"/>
        <item x="25"/>
        <item x="44"/>
        <item x="95"/>
        <item x="31"/>
        <item m="1" x="141"/>
        <item x="16"/>
      </items>
    </pivotField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dataField="1" numFmtId="4" showAll="0" defaultSubtotal="0"/>
    <pivotField numFmtId="4" showAll="0" defaultSubtotal="0"/>
  </pivotFields>
  <rowFields count="4">
    <field x="15"/>
    <field x="17"/>
    <field x="27"/>
    <field x="28"/>
  </rowFields>
  <rowItems count="7">
    <i>
      <x v="4"/>
    </i>
    <i r="1">
      <x v="41"/>
    </i>
    <i r="2">
      <x v="138"/>
    </i>
    <i r="3">
      <x/>
    </i>
    <i r="2">
      <x v="139"/>
    </i>
    <i r="3">
      <x v="56"/>
    </i>
    <i t="grand">
      <x/>
    </i>
  </rowItems>
  <colItems count="1">
    <i/>
  </colItems>
  <pageFields count="1">
    <pageField fld="21" hier="-1"/>
  </pageFields>
  <dataFields count="1"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624782-2559-4C69-B43E-C94D043B2CC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Apoyos y subsidios">
  <location ref="A3:B29" firstHeaderRow="1" firstDataRow="1" firstDataCol="1" rowPageCount="1" colPageCount="1"/>
  <pivotFields count="4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5"/>
        <item x="3"/>
        <item x="4"/>
        <item x="6"/>
        <item x="0"/>
        <item x="2"/>
        <item x="1"/>
        <item x="7"/>
      </items>
    </pivotField>
    <pivotField showAll="0" defaultSubtotal="0"/>
    <pivotField axis="axisRow" showAll="0" defaultSubtotal="0">
      <items count="57">
        <item x="39"/>
        <item x="36"/>
        <item x="4"/>
        <item x="51"/>
        <item x="37"/>
        <item x="49"/>
        <item x="13"/>
        <item x="41"/>
        <item x="53"/>
        <item x="40"/>
        <item x="3"/>
        <item x="30"/>
        <item x="45"/>
        <item x="26"/>
        <item x="15"/>
        <item x="28"/>
        <item x="29"/>
        <item x="16"/>
        <item x="24"/>
        <item x="33"/>
        <item x="2"/>
        <item x="1"/>
        <item x="22"/>
        <item x="12"/>
        <item x="19"/>
        <item x="52"/>
        <item x="5"/>
        <item x="35"/>
        <item x="32"/>
        <item x="56"/>
        <item x="54"/>
        <item x="21"/>
        <item x="20"/>
        <item x="55"/>
        <item x="34"/>
        <item x="50"/>
        <item x="31"/>
        <item x="46"/>
        <item x="43"/>
        <item x="14"/>
        <item x="44"/>
        <item x="38"/>
        <item x="8"/>
        <item x="11"/>
        <item x="10"/>
        <item x="48"/>
        <item x="7"/>
        <item x="23"/>
        <item x="18"/>
        <item x="6"/>
        <item x="27"/>
        <item x="9"/>
        <item x="0"/>
        <item x="42"/>
        <item x="25"/>
        <item x="17"/>
        <item x="47"/>
      </items>
    </pivotField>
    <pivotField showAll="0" defaultSubtotal="0"/>
    <pivotField subtotalTop="0" showAll="0" defaultSubtotal="0"/>
    <pivotField showAll="0" defaultSubtotal="0"/>
    <pivotField axis="axisPage" multipleItemSelectionAllowed="1" showAll="0" defaultSubtotal="0">
      <items count="7">
        <item h="1" x="0"/>
        <item h="1" x="1"/>
        <item h="1" x="2"/>
        <item x="3"/>
        <item h="1" x="4"/>
        <item h="1" x="5"/>
        <item h="1"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dataField="1" numFmtId="4" showAll="0" defaultSubtotal="0"/>
    <pivotField numFmtId="4" showAll="0" defaultSubtotal="0"/>
  </pivotFields>
  <rowFields count="2">
    <field x="15"/>
    <field x="17"/>
  </rowFields>
  <rowItems count="26">
    <i>
      <x/>
    </i>
    <i r="1">
      <x v="31"/>
    </i>
    <i>
      <x v="1"/>
    </i>
    <i r="1">
      <x v="3"/>
    </i>
    <i r="1">
      <x v="7"/>
    </i>
    <i r="1">
      <x v="9"/>
    </i>
    <i r="1">
      <x v="12"/>
    </i>
    <i r="1">
      <x v="35"/>
    </i>
    <i r="1">
      <x v="36"/>
    </i>
    <i r="1">
      <x v="37"/>
    </i>
    <i r="1">
      <x v="45"/>
    </i>
    <i r="1">
      <x v="53"/>
    </i>
    <i r="1">
      <x v="56"/>
    </i>
    <i>
      <x v="2"/>
    </i>
    <i r="1">
      <x v="17"/>
    </i>
    <i r="1">
      <x v="39"/>
    </i>
    <i r="1">
      <x v="40"/>
    </i>
    <i>
      <x v="4"/>
    </i>
    <i r="1">
      <x v="41"/>
    </i>
    <i r="1">
      <x v="47"/>
    </i>
    <i>
      <x v="7"/>
    </i>
    <i r="1">
      <x/>
    </i>
    <i r="1">
      <x v="5"/>
    </i>
    <i r="1">
      <x v="25"/>
    </i>
    <i r="1">
      <x v="38"/>
    </i>
    <i t="grand">
      <x/>
    </i>
  </rowItems>
  <colItems count="1">
    <i/>
  </colItems>
  <pageFields count="1">
    <pageField fld="21" hier="-1"/>
  </pageFields>
  <dataFields count="1">
    <dataField name="1ra Modificación " fld="47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2FD23-9DB5-4D1A-AE65-C8BC1ECA588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 rowHeaderCaption="Apoyos y subsidios">
  <location ref="A2:D39" firstHeaderRow="1" firstDataRow="1" firstDataCol="3"/>
  <pivotFields count="49"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3">
        <item x="1"/>
        <item x="2"/>
        <item x="0"/>
      </items>
    </pivotField>
    <pivotField compact="0" showAll="0" defaultSubtotal="0"/>
    <pivotField axis="axisRow" compact="0" showAll="0" defaultSubtotal="0">
      <items count="13">
        <item x="7"/>
        <item x="1"/>
        <item x="10"/>
        <item x="2"/>
        <item x="0"/>
        <item x="12"/>
        <item x="5"/>
        <item x="3"/>
        <item x="11"/>
        <item x="9"/>
        <item x="4"/>
        <item x="6"/>
        <item x="8"/>
      </items>
    </pivotField>
    <pivotField compact="0" showAll="0" defaultSubtotal="0"/>
    <pivotField axis="axisRow" compact="0" showAll="0" defaultSubtotal="0">
      <items count="20">
        <item x="9"/>
        <item x="11"/>
        <item x="15"/>
        <item x="14"/>
        <item x="12"/>
        <item x="16"/>
        <item x="10"/>
        <item x="19"/>
        <item x="18"/>
        <item x="0"/>
        <item x="3"/>
        <item x="4"/>
        <item x="13"/>
        <item x="6"/>
        <item x="17"/>
        <item x="1"/>
        <item x="5"/>
        <item x="2"/>
        <item x="8"/>
        <item x="7"/>
      </items>
    </pivotField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ubtotalTop="0" showAll="0" defaultSubtotal="0"/>
    <pivotField compact="0" showAll="0" defaultSubtotal="0"/>
    <pivotField compact="0" multipleItemSelectionAllowed="1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numFmtId="4" showAll="0" defaultSubtotal="0"/>
    <pivotField compact="0" numFmtId="4" showAll="0" defaultSubtotal="0"/>
    <pivotField compact="0" numFmtId="4" showAll="0" defaultSubtotal="0"/>
    <pivotField compact="0" numFmtId="4" showAll="0" defaultSubtotal="0"/>
    <pivotField compact="0" numFmtId="4" showAll="0" defaultSubtotal="0"/>
    <pivotField compact="0" numFmtId="4" showAll="0" defaultSubtotal="0"/>
    <pivotField compact="0" numFmtId="4" showAll="0" defaultSubtotal="0"/>
    <pivotField compact="0" numFmtId="4" showAll="0" defaultSubtotal="0"/>
    <pivotField compact="0" showAll="0" defaultSubtotal="0"/>
    <pivotField compact="0" showAll="0" defaultSubtotal="0"/>
    <pivotField compact="0" numFmtId="4" showAll="0" defaultSubtotal="0"/>
    <pivotField compact="0" numFmtId="4" showAll="0" defaultSubtotal="0"/>
    <pivotField compact="0" showAll="0" defaultSubtotal="0"/>
    <pivotField compact="0" showAll="0" defaultSubtotal="0"/>
    <pivotField compact="0" showAll="0" defaultSubtotal="0"/>
    <pivotField compact="0" numFmtId="43" showAll="0" defaultSubtotal="0"/>
    <pivotField dataField="1" compact="0" numFmtId="4" showAll="0" defaultSubtotal="0"/>
    <pivotField compact="0" numFmtId="4" showAll="0" defaultSubtotal="0"/>
  </pivotFields>
  <rowFields count="3">
    <field x="5"/>
    <field x="7"/>
    <field x="9"/>
  </rowFields>
  <rowItems count="37">
    <i>
      <x/>
    </i>
    <i r="1">
      <x/>
    </i>
    <i r="2">
      <x/>
    </i>
    <i r="1">
      <x v="2"/>
    </i>
    <i r="2">
      <x v="2"/>
    </i>
    <i r="1">
      <x v="3"/>
    </i>
    <i r="2">
      <x v="10"/>
    </i>
    <i r="1">
      <x v="11"/>
    </i>
    <i r="2">
      <x v="19"/>
    </i>
    <i>
      <x v="1"/>
    </i>
    <i r="1">
      <x v="5"/>
    </i>
    <i r="2">
      <x v="7"/>
    </i>
    <i r="1">
      <x v="6"/>
    </i>
    <i r="2">
      <x v="13"/>
    </i>
    <i r="1">
      <x v="7"/>
    </i>
    <i r="2">
      <x v="11"/>
    </i>
    <i r="2">
      <x v="18"/>
    </i>
    <i r="1">
      <x v="8"/>
    </i>
    <i r="2">
      <x v="8"/>
    </i>
    <i r="2">
      <x v="14"/>
    </i>
    <i r="1">
      <x v="9"/>
    </i>
    <i r="2">
      <x v="4"/>
    </i>
    <i r="2">
      <x v="5"/>
    </i>
    <i r="1">
      <x v="10"/>
    </i>
    <i r="2">
      <x v="16"/>
    </i>
    <i r="1">
      <x v="12"/>
    </i>
    <i r="2">
      <x v="1"/>
    </i>
    <i r="2">
      <x v="6"/>
    </i>
    <i>
      <x v="2"/>
    </i>
    <i r="1">
      <x v="1"/>
    </i>
    <i r="2">
      <x v="12"/>
    </i>
    <i r="2">
      <x v="15"/>
    </i>
    <i r="2">
      <x v="17"/>
    </i>
    <i r="1">
      <x v="4"/>
    </i>
    <i r="2">
      <x v="3"/>
    </i>
    <i r="2">
      <x v="9"/>
    </i>
    <i t="grand">
      <x/>
    </i>
  </rowItems>
  <colItems count="1">
    <i/>
  </colItems>
  <dataFields count="1">
    <dataField name="1ra Modificación " fld="47" baseField="0" baseItem="0" numFmtId="4"/>
  </dataFields>
  <formats count="46">
    <format dxfId="60">
      <pivotArea fieldPosition="0">
        <references count="1">
          <reference field="5" count="1">
            <x v="0"/>
          </reference>
        </references>
      </pivotArea>
    </format>
    <format dxfId="59">
      <pivotArea fieldPosition="0">
        <references count="2">
          <reference field="5" count="1" selected="0">
            <x v="0"/>
          </reference>
          <reference field="7" count="1">
            <x v="0"/>
          </reference>
        </references>
      </pivotArea>
    </format>
    <format dxfId="58">
      <pivotArea fieldPosition="0">
        <references count="3">
          <reference field="5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57">
      <pivotArea fieldPosition="0">
        <references count="2">
          <reference field="5" count="1" selected="0">
            <x v="0"/>
          </reference>
          <reference field="7" count="1">
            <x v="2"/>
          </reference>
        </references>
      </pivotArea>
    </format>
    <format dxfId="56">
      <pivotArea fieldPosition="0">
        <references count="3">
          <reference field="5" count="1" selected="0">
            <x v="0"/>
          </reference>
          <reference field="7" count="1" selected="0">
            <x v="2"/>
          </reference>
          <reference field="9" count="1">
            <x v="2"/>
          </reference>
        </references>
      </pivotArea>
    </format>
    <format dxfId="55">
      <pivotArea fieldPosition="0">
        <references count="2">
          <reference field="5" count="1" selected="0">
            <x v="0"/>
          </reference>
          <reference field="7" count="1">
            <x v="3"/>
          </reference>
        </references>
      </pivotArea>
    </format>
    <format dxfId="54">
      <pivotArea fieldPosition="0">
        <references count="3">
          <reference field="5" count="1" selected="0">
            <x v="0"/>
          </reference>
          <reference field="7" count="1" selected="0">
            <x v="3"/>
          </reference>
          <reference field="9" count="1">
            <x v="10"/>
          </reference>
        </references>
      </pivotArea>
    </format>
    <format dxfId="53">
      <pivotArea fieldPosition="0">
        <references count="2">
          <reference field="5" count="1" selected="0">
            <x v="0"/>
          </reference>
          <reference field="7" count="1">
            <x v="11"/>
          </reference>
        </references>
      </pivotArea>
    </format>
    <format dxfId="52">
      <pivotArea fieldPosition="0">
        <references count="3">
          <reference field="5" count="1" selected="0">
            <x v="0"/>
          </reference>
          <reference field="7" count="1" selected="0">
            <x v="11"/>
          </reference>
          <reference field="9" count="1">
            <x v="19"/>
          </reference>
        </references>
      </pivotArea>
    </format>
    <format dxfId="51">
      <pivotArea fieldPosition="0">
        <references count="1">
          <reference field="5" count="1">
            <x v="1"/>
          </reference>
        </references>
      </pivotArea>
    </format>
    <format dxfId="50">
      <pivotArea fieldPosition="0">
        <references count="2">
          <reference field="5" count="1" selected="0">
            <x v="1"/>
          </reference>
          <reference field="7" count="1">
            <x v="5"/>
          </reference>
        </references>
      </pivotArea>
    </format>
    <format dxfId="49">
      <pivotArea fieldPosition="0">
        <references count="3">
          <reference field="5" count="1" selected="0">
            <x v="1"/>
          </reference>
          <reference field="7" count="1" selected="0">
            <x v="5"/>
          </reference>
          <reference field="9" count="1">
            <x v="7"/>
          </reference>
        </references>
      </pivotArea>
    </format>
    <format dxfId="48">
      <pivotArea fieldPosition="0">
        <references count="2">
          <reference field="5" count="1" selected="0">
            <x v="1"/>
          </reference>
          <reference field="7" count="1">
            <x v="6"/>
          </reference>
        </references>
      </pivotArea>
    </format>
    <format dxfId="47">
      <pivotArea fieldPosition="0">
        <references count="3">
          <reference field="5" count="1" selected="0">
            <x v="1"/>
          </reference>
          <reference field="7" count="1" selected="0">
            <x v="6"/>
          </reference>
          <reference field="9" count="1">
            <x v="13"/>
          </reference>
        </references>
      </pivotArea>
    </format>
    <format dxfId="46">
      <pivotArea fieldPosition="0">
        <references count="2">
          <reference field="5" count="1" selected="0">
            <x v="1"/>
          </reference>
          <reference field="7" count="1">
            <x v="7"/>
          </reference>
        </references>
      </pivotArea>
    </format>
    <format dxfId="45">
      <pivotArea fieldPosition="0">
        <references count="3">
          <reference field="5" count="1" selected="0">
            <x v="1"/>
          </reference>
          <reference field="7" count="1" selected="0">
            <x v="7"/>
          </reference>
          <reference field="9" count="2">
            <x v="11"/>
            <x v="18"/>
          </reference>
        </references>
      </pivotArea>
    </format>
    <format dxfId="44">
      <pivotArea fieldPosition="0">
        <references count="2">
          <reference field="5" count="1" selected="0">
            <x v="1"/>
          </reference>
          <reference field="7" count="1">
            <x v="8"/>
          </reference>
        </references>
      </pivotArea>
    </format>
    <format dxfId="43">
      <pivotArea fieldPosition="0">
        <references count="3">
          <reference field="5" count="1" selected="0">
            <x v="1"/>
          </reference>
          <reference field="7" count="1" selected="0">
            <x v="8"/>
          </reference>
          <reference field="9" count="2">
            <x v="8"/>
            <x v="14"/>
          </reference>
        </references>
      </pivotArea>
    </format>
    <format dxfId="42">
      <pivotArea fieldPosition="0">
        <references count="2">
          <reference field="5" count="1" selected="0">
            <x v="1"/>
          </reference>
          <reference field="7" count="1">
            <x v="9"/>
          </reference>
        </references>
      </pivotArea>
    </format>
    <format dxfId="41">
      <pivotArea fieldPosition="0">
        <references count="3">
          <reference field="5" count="1" selected="0">
            <x v="1"/>
          </reference>
          <reference field="7" count="1" selected="0">
            <x v="9"/>
          </reference>
          <reference field="9" count="2">
            <x v="4"/>
            <x v="5"/>
          </reference>
        </references>
      </pivotArea>
    </format>
    <format dxfId="40">
      <pivotArea fieldPosition="0">
        <references count="2">
          <reference field="5" count="1" selected="0">
            <x v="1"/>
          </reference>
          <reference field="7" count="1">
            <x v="10"/>
          </reference>
        </references>
      </pivotArea>
    </format>
    <format dxfId="39">
      <pivotArea fieldPosition="0">
        <references count="3">
          <reference field="5" count="1" selected="0">
            <x v="1"/>
          </reference>
          <reference field="7" count="1" selected="0">
            <x v="10"/>
          </reference>
          <reference field="9" count="1">
            <x v="16"/>
          </reference>
        </references>
      </pivotArea>
    </format>
    <format dxfId="38">
      <pivotArea fieldPosition="0">
        <references count="2">
          <reference field="5" count="1" selected="0">
            <x v="1"/>
          </reference>
          <reference field="7" count="1">
            <x v="12"/>
          </reference>
        </references>
      </pivotArea>
    </format>
    <format dxfId="37">
      <pivotArea fieldPosition="0">
        <references count="3">
          <reference field="5" count="1" selected="0">
            <x v="1"/>
          </reference>
          <reference field="7" count="1" selected="0">
            <x v="12"/>
          </reference>
          <reference field="9" count="2">
            <x v="1"/>
            <x v="6"/>
          </reference>
        </references>
      </pivotArea>
    </format>
    <format dxfId="36">
      <pivotArea fieldPosition="0">
        <references count="1">
          <reference field="5" count="1">
            <x v="2"/>
          </reference>
        </references>
      </pivotArea>
    </format>
    <format dxfId="35">
      <pivotArea fieldPosition="0">
        <references count="2">
          <reference field="5" count="1" selected="0">
            <x v="2"/>
          </reference>
          <reference field="7" count="1">
            <x v="1"/>
          </reference>
        </references>
      </pivotArea>
    </format>
    <format dxfId="34">
      <pivotArea fieldPosition="0">
        <references count="3">
          <reference field="5" count="1" selected="0">
            <x v="2"/>
          </reference>
          <reference field="7" count="1" selected="0">
            <x v="1"/>
          </reference>
          <reference field="9" count="3">
            <x v="12"/>
            <x v="15"/>
            <x v="17"/>
          </reference>
        </references>
      </pivotArea>
    </format>
    <format dxfId="33">
      <pivotArea fieldPosition="0">
        <references count="2">
          <reference field="5" count="1" selected="0">
            <x v="2"/>
          </reference>
          <reference field="7" count="1">
            <x v="4"/>
          </reference>
        </references>
      </pivotArea>
    </format>
    <format dxfId="32">
      <pivotArea fieldPosition="0">
        <references count="3">
          <reference field="5" count="1" selected="0">
            <x v="2"/>
          </reference>
          <reference field="7" count="1" selected="0">
            <x v="4"/>
          </reference>
          <reference field="9" count="2">
            <x v="3"/>
            <x v="9"/>
          </reference>
        </references>
      </pivotArea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outline="0" fieldPosition="0">
        <references count="2">
          <reference field="5" count="1" selected="0">
            <x v="0"/>
          </reference>
          <reference field="7" count="4">
            <x v="0"/>
            <x v="2"/>
            <x v="3"/>
            <x v="11"/>
          </reference>
        </references>
      </pivotArea>
    </format>
    <format dxfId="29">
      <pivotArea dataOnly="0" labelOnly="1" outline="0" fieldPosition="0">
        <references count="2">
          <reference field="5" count="1" selected="0">
            <x v="1"/>
          </reference>
          <reference field="7" count="7">
            <x v="5"/>
            <x v="6"/>
            <x v="7"/>
            <x v="8"/>
            <x v="9"/>
            <x v="10"/>
            <x v="12"/>
          </reference>
        </references>
      </pivotArea>
    </format>
    <format dxfId="28">
      <pivotArea dataOnly="0" labelOnly="1" outline="0" fieldPosition="0">
        <references count="2">
          <reference field="5" count="1" selected="0">
            <x v="2"/>
          </reference>
          <reference field="7" count="2">
            <x v="1"/>
            <x v="4"/>
          </reference>
        </references>
      </pivotArea>
    </format>
    <format dxfId="27">
      <pivotArea dataOnly="0" labelOnly="1" outline="0" fieldPosition="0">
        <references count="3">
          <reference field="5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26">
      <pivotArea dataOnly="0" labelOnly="1" outline="0" fieldPosition="0">
        <references count="3">
          <reference field="5" count="1" selected="0">
            <x v="0"/>
          </reference>
          <reference field="7" count="1" selected="0">
            <x v="2"/>
          </reference>
          <reference field="9" count="1">
            <x v="2"/>
          </reference>
        </references>
      </pivotArea>
    </format>
    <format dxfId="25">
      <pivotArea dataOnly="0" labelOnly="1" outline="0" fieldPosition="0">
        <references count="3">
          <reference field="5" count="1" selected="0">
            <x v="0"/>
          </reference>
          <reference field="7" count="1" selected="0">
            <x v="3"/>
          </reference>
          <reference field="9" count="1">
            <x v="10"/>
          </reference>
        </references>
      </pivotArea>
    </format>
    <format dxfId="24">
      <pivotArea dataOnly="0" labelOnly="1" outline="0" fieldPosition="0">
        <references count="3">
          <reference field="5" count="1" selected="0">
            <x v="0"/>
          </reference>
          <reference field="7" count="1" selected="0">
            <x v="11"/>
          </reference>
          <reference field="9" count="1">
            <x v="19"/>
          </reference>
        </references>
      </pivotArea>
    </format>
    <format dxfId="23">
      <pivotArea dataOnly="0" labelOnly="1" outline="0" fieldPosition="0">
        <references count="3">
          <reference field="5" count="1" selected="0">
            <x v="1"/>
          </reference>
          <reference field="7" count="1" selected="0">
            <x v="5"/>
          </reference>
          <reference field="9" count="1">
            <x v="7"/>
          </reference>
        </references>
      </pivotArea>
    </format>
    <format dxfId="22">
      <pivotArea dataOnly="0" labelOnly="1" outline="0" fieldPosition="0">
        <references count="3">
          <reference field="5" count="1" selected="0">
            <x v="1"/>
          </reference>
          <reference field="7" count="1" selected="0">
            <x v="6"/>
          </reference>
          <reference field="9" count="1">
            <x v="13"/>
          </reference>
        </references>
      </pivotArea>
    </format>
    <format dxfId="21">
      <pivotArea dataOnly="0" labelOnly="1" outline="0" fieldPosition="0">
        <references count="3">
          <reference field="5" count="1" selected="0">
            <x v="1"/>
          </reference>
          <reference field="7" count="1" selected="0">
            <x v="7"/>
          </reference>
          <reference field="9" count="2">
            <x v="11"/>
            <x v="18"/>
          </reference>
        </references>
      </pivotArea>
    </format>
    <format dxfId="20">
      <pivotArea dataOnly="0" labelOnly="1" outline="0" fieldPosition="0">
        <references count="3">
          <reference field="5" count="1" selected="0">
            <x v="1"/>
          </reference>
          <reference field="7" count="1" selected="0">
            <x v="8"/>
          </reference>
          <reference field="9" count="2">
            <x v="8"/>
            <x v="14"/>
          </reference>
        </references>
      </pivotArea>
    </format>
    <format dxfId="19">
      <pivotArea dataOnly="0" labelOnly="1" outline="0" fieldPosition="0">
        <references count="3">
          <reference field="5" count="1" selected="0">
            <x v="1"/>
          </reference>
          <reference field="7" count="1" selected="0">
            <x v="9"/>
          </reference>
          <reference field="9" count="2">
            <x v="4"/>
            <x v="5"/>
          </reference>
        </references>
      </pivotArea>
    </format>
    <format dxfId="18">
      <pivotArea dataOnly="0" labelOnly="1" outline="0" fieldPosition="0">
        <references count="3">
          <reference field="5" count="1" selected="0">
            <x v="1"/>
          </reference>
          <reference field="7" count="1" selected="0">
            <x v="10"/>
          </reference>
          <reference field="9" count="1">
            <x v="16"/>
          </reference>
        </references>
      </pivotArea>
    </format>
    <format dxfId="17">
      <pivotArea dataOnly="0" labelOnly="1" outline="0" fieldPosition="0">
        <references count="3">
          <reference field="5" count="1" selected="0">
            <x v="1"/>
          </reference>
          <reference field="7" count="1" selected="0">
            <x v="12"/>
          </reference>
          <reference field="9" count="2">
            <x v="1"/>
            <x v="6"/>
          </reference>
        </references>
      </pivotArea>
    </format>
    <format dxfId="16">
      <pivotArea dataOnly="0" labelOnly="1" outline="0" fieldPosition="0">
        <references count="3">
          <reference field="5" count="1" selected="0">
            <x v="2"/>
          </reference>
          <reference field="7" count="1" selected="0">
            <x v="1"/>
          </reference>
          <reference field="9" count="3">
            <x v="12"/>
            <x v="15"/>
            <x v="17"/>
          </reference>
        </references>
      </pivotArea>
    </format>
    <format dxfId="15">
      <pivotArea dataOnly="0" labelOnly="1" outline="0" fieldPosition="0">
        <references count="3">
          <reference field="5" count="1" selected="0">
            <x v="2"/>
          </reference>
          <reference field="7" count="1" selected="0">
            <x v="4"/>
          </reference>
          <reference field="9" count="2">
            <x v="3"/>
            <x v="9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5A5A5A-8AAF-4207-BF4C-690643C4589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del presupuesto">
  <location ref="A3:B796" firstHeaderRow="1" firstDataRow="1" firstDataCol="1"/>
  <pivotFields count="4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8">
        <item m="1" x="24"/>
        <item m="1" x="23"/>
        <item x="5"/>
        <item x="8"/>
        <item x="3"/>
        <item x="7"/>
        <item m="1" x="21"/>
        <item m="1" x="22"/>
        <item x="18"/>
        <item m="1" x="27"/>
        <item m="1" x="25"/>
        <item x="6"/>
        <item x="0"/>
        <item x="9"/>
        <item x="12"/>
        <item x="11"/>
        <item x="10"/>
        <item m="1" x="26"/>
        <item x="1"/>
        <item x="2"/>
        <item m="1" x="20"/>
        <item x="13"/>
        <item x="14"/>
        <item x="15"/>
        <item x="16"/>
        <item x="17"/>
        <item x="4"/>
        <item m="1" x="19"/>
      </items>
    </pivotField>
    <pivotField showAll="0" defaultSubtotal="0"/>
    <pivotField axis="axisRow" showAll="0" defaultSubtotal="0">
      <items count="8">
        <item x="5"/>
        <item x="3"/>
        <item x="4"/>
        <item x="6"/>
        <item x="0"/>
        <item x="2"/>
        <item x="1"/>
        <item x="7"/>
      </items>
    </pivotField>
    <pivotField showAll="0" defaultSubtotal="0"/>
    <pivotField axis="axisRow" showAll="0" defaultSubtotal="0">
      <items count="57">
        <item x="39"/>
        <item x="36"/>
        <item x="4"/>
        <item x="51"/>
        <item x="37"/>
        <item x="49"/>
        <item x="13"/>
        <item x="41"/>
        <item x="53"/>
        <item x="40"/>
        <item x="3"/>
        <item x="30"/>
        <item x="45"/>
        <item x="26"/>
        <item x="15"/>
        <item x="28"/>
        <item x="29"/>
        <item x="16"/>
        <item x="24"/>
        <item x="33"/>
        <item x="2"/>
        <item x="1"/>
        <item x="22"/>
        <item x="12"/>
        <item x="19"/>
        <item x="52"/>
        <item x="5"/>
        <item x="35"/>
        <item x="32"/>
        <item x="56"/>
        <item x="54"/>
        <item x="21"/>
        <item x="20"/>
        <item x="55"/>
        <item x="34"/>
        <item x="50"/>
        <item x="31"/>
        <item x="46"/>
        <item x="43"/>
        <item x="14"/>
        <item x="44"/>
        <item x="38"/>
        <item x="8"/>
        <item x="11"/>
        <item x="10"/>
        <item x="48"/>
        <item x="7"/>
        <item x="23"/>
        <item x="18"/>
        <item x="6"/>
        <item x="27"/>
        <item x="9"/>
        <item x="0"/>
        <item x="42"/>
        <item x="25"/>
        <item x="17"/>
        <item x="47"/>
      </items>
    </pivotField>
    <pivotField showAll="0" defaultSubtotal="0"/>
    <pivotField subtotalTop="0"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6"/>
      </items>
    </pivotField>
    <pivotField axis="axisRow" showAll="0" defaultSubtotal="0">
      <items count="142">
        <item x="139"/>
        <item x="12"/>
        <item x="11"/>
        <item x="13"/>
        <item x="131"/>
        <item x="65"/>
        <item x="61"/>
        <item x="63"/>
        <item x="64"/>
        <item x="62"/>
        <item x="46"/>
        <item x="33"/>
        <item x="115"/>
        <item x="113"/>
        <item x="114"/>
        <item x="111"/>
        <item x="112"/>
        <item x="121"/>
        <item x="29"/>
        <item x="43"/>
        <item x="80"/>
        <item x="8"/>
        <item x="81"/>
        <item x="136"/>
        <item x="137"/>
        <item x="9"/>
        <item x="10"/>
        <item x="0"/>
        <item x="89"/>
        <item x="103"/>
        <item x="105"/>
        <item x="135"/>
        <item x="138"/>
        <item x="56"/>
        <item x="118"/>
        <item x="127"/>
        <item x="128"/>
        <item x="122"/>
        <item x="120"/>
        <item x="98"/>
        <item x="37"/>
        <item x="41"/>
        <item x="97"/>
        <item x="6"/>
        <item x="49"/>
        <item x="129"/>
        <item x="55"/>
        <item x="2"/>
        <item x="7"/>
        <item x="101"/>
        <item x="14"/>
        <item x="83"/>
        <item x="84"/>
        <item x="87"/>
        <item x="82"/>
        <item x="123"/>
        <item x="140"/>
        <item x="134"/>
        <item x="30"/>
        <item x="124"/>
        <item x="125"/>
        <item x="20"/>
        <item x="32"/>
        <item x="18"/>
        <item x="34"/>
        <item x="22"/>
        <item x="21"/>
        <item x="40"/>
        <item x="39"/>
        <item x="17"/>
        <item x="19"/>
        <item x="47"/>
        <item x="38"/>
        <item x="116"/>
        <item x="117"/>
        <item x="15"/>
        <item x="66"/>
        <item x="130"/>
        <item x="104"/>
        <item x="35"/>
        <item x="119"/>
        <item x="27"/>
        <item x="42"/>
        <item x="96"/>
        <item x="110"/>
        <item x="93"/>
        <item x="94"/>
        <item x="48"/>
        <item x="45"/>
        <item x="5"/>
        <item x="24"/>
        <item x="23"/>
        <item x="28"/>
        <item x="36"/>
        <item x="26"/>
        <item x="50"/>
        <item x="52"/>
        <item x="53"/>
        <item x="54"/>
        <item x="51"/>
        <item x="100"/>
        <item x="86"/>
        <item x="85"/>
        <item x="4"/>
        <item x="79"/>
        <item x="78"/>
        <item x="102"/>
        <item x="92"/>
        <item x="59"/>
        <item x="72"/>
        <item x="70"/>
        <item x="77"/>
        <item x="69"/>
        <item x="90"/>
        <item x="68"/>
        <item x="71"/>
        <item x="91"/>
        <item x="88"/>
        <item x="73"/>
        <item x="58"/>
        <item x="74"/>
        <item x="76"/>
        <item x="99"/>
        <item x="67"/>
        <item x="60"/>
        <item x="75"/>
        <item x="126"/>
        <item x="133"/>
        <item x="108"/>
        <item x="109"/>
        <item x="1"/>
        <item x="3"/>
        <item x="57"/>
        <item x="132"/>
        <item x="107"/>
        <item x="106"/>
        <item x="25"/>
        <item x="44"/>
        <item x="95"/>
        <item x="31"/>
        <item m="1" x="141"/>
        <item x="16"/>
      </items>
    </pivotField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dataField="1" numFmtId="4" showAll="0" defaultSubtotal="0"/>
    <pivotField numFmtId="4" showAll="0" defaultSubtotal="0"/>
  </pivotFields>
  <rowFields count="5">
    <field x="13"/>
    <field x="15"/>
    <field x="17"/>
    <field x="27"/>
    <field x="28"/>
  </rowFields>
  <rowItems count="793">
    <i>
      <x v="2"/>
    </i>
    <i r="1">
      <x v="1"/>
    </i>
    <i r="2">
      <x v="3"/>
    </i>
    <i r="3">
      <x v="112"/>
    </i>
    <i r="4">
      <x v="13"/>
    </i>
    <i r="3">
      <x v="128"/>
    </i>
    <i r="4">
      <x v="45"/>
    </i>
    <i r="2">
      <x v="4"/>
    </i>
    <i r="3">
      <x v="96"/>
    </i>
    <i r="4">
      <x v="42"/>
    </i>
    <i r="2">
      <x v="7"/>
    </i>
    <i r="3">
      <x v="105"/>
    </i>
    <i r="4">
      <x v="135"/>
    </i>
    <i r="2">
      <x v="9"/>
    </i>
    <i r="3">
      <x v="105"/>
    </i>
    <i r="4">
      <x v="135"/>
    </i>
    <i r="2">
      <x v="12"/>
    </i>
    <i r="3">
      <x v="110"/>
    </i>
    <i r="4">
      <x v="15"/>
    </i>
    <i r="2">
      <x v="27"/>
    </i>
    <i r="3">
      <x v="80"/>
    </i>
    <i r="4">
      <x v="22"/>
    </i>
    <i r="2">
      <x v="32"/>
    </i>
    <i r="3">
      <x v="38"/>
    </i>
    <i r="4">
      <x v="68"/>
    </i>
    <i r="3">
      <x v="48"/>
    </i>
    <i r="4">
      <x v="44"/>
    </i>
    <i r="3">
      <x v="96"/>
    </i>
    <i r="4">
      <x v="42"/>
    </i>
    <i r="3">
      <x v="97"/>
    </i>
    <i r="4">
      <x v="39"/>
    </i>
    <i r="2">
      <x v="35"/>
    </i>
    <i r="3">
      <x v="111"/>
    </i>
    <i r="4">
      <x v="16"/>
    </i>
    <i r="2">
      <x v="36"/>
    </i>
    <i r="3">
      <x v="70"/>
    </i>
    <i r="4">
      <x v="115"/>
    </i>
    <i r="3">
      <x v="96"/>
    </i>
    <i r="4">
      <x v="42"/>
    </i>
    <i r="3">
      <x v="110"/>
    </i>
    <i r="4">
      <x v="15"/>
    </i>
    <i r="2">
      <x v="37"/>
    </i>
    <i r="3">
      <x v="110"/>
    </i>
    <i r="4">
      <x v="15"/>
    </i>
    <i r="2">
      <x v="44"/>
    </i>
    <i r="3">
      <x v="20"/>
    </i>
    <i r="4">
      <x v="66"/>
    </i>
    <i r="3">
      <x v="27"/>
    </i>
    <i r="4">
      <x v="92"/>
    </i>
    <i r="3">
      <x v="28"/>
    </i>
    <i r="4">
      <x v="18"/>
    </i>
    <i r="3">
      <x v="29"/>
    </i>
    <i r="4">
      <x v="58"/>
    </i>
    <i r="3">
      <x v="32"/>
    </i>
    <i r="4">
      <x v="11"/>
    </i>
    <i r="3">
      <x v="34"/>
    </i>
    <i r="4">
      <x v="79"/>
    </i>
    <i r="3">
      <x v="45"/>
    </i>
    <i r="4">
      <x v="10"/>
    </i>
    <i r="3">
      <x v="48"/>
    </i>
    <i r="4">
      <x v="44"/>
    </i>
    <i r="3">
      <x v="73"/>
    </i>
    <i r="4">
      <x v="120"/>
    </i>
    <i r="3">
      <x v="74"/>
    </i>
    <i r="4">
      <x v="125"/>
    </i>
    <i r="3">
      <x v="96"/>
    </i>
    <i r="4">
      <x v="42"/>
    </i>
    <i r="3">
      <x v="128"/>
    </i>
    <i r="4">
      <x v="45"/>
    </i>
    <i r="2">
      <x v="45"/>
    </i>
    <i r="3">
      <x v="110"/>
    </i>
    <i r="4">
      <x v="15"/>
    </i>
    <i r="2">
      <x v="53"/>
    </i>
    <i r="3">
      <x v="105"/>
    </i>
    <i r="4">
      <x v="135"/>
    </i>
    <i r="2">
      <x v="56"/>
    </i>
    <i r="3">
      <x v="110"/>
    </i>
    <i r="4">
      <x v="15"/>
    </i>
    <i r="1">
      <x v="7"/>
    </i>
    <i r="2">
      <x/>
    </i>
    <i r="3">
      <x v="105"/>
    </i>
    <i r="4">
      <x v="135"/>
    </i>
    <i r="2">
      <x v="38"/>
    </i>
    <i r="3">
      <x v="105"/>
    </i>
    <i r="4">
      <x v="135"/>
    </i>
    <i>
      <x v="3"/>
    </i>
    <i r="1">
      <x/>
    </i>
    <i r="2">
      <x v="31"/>
    </i>
    <i r="3">
      <x v="41"/>
    </i>
    <i r="4">
      <x v="82"/>
    </i>
    <i r="3">
      <x v="105"/>
    </i>
    <i r="4">
      <x v="135"/>
    </i>
    <i r="3">
      <x v="110"/>
    </i>
    <i r="4">
      <x v="15"/>
    </i>
    <i r="3">
      <x v="130"/>
    </i>
    <i r="4">
      <x v="4"/>
    </i>
    <i r="1">
      <x v="5"/>
    </i>
    <i r="2">
      <x v="29"/>
    </i>
    <i r="3">
      <x v="134"/>
    </i>
    <i r="4">
      <x v="31"/>
    </i>
    <i r="3">
      <x v="135"/>
    </i>
    <i r="4">
      <x v="23"/>
    </i>
    <i r="3">
      <x v="136"/>
    </i>
    <i r="4">
      <x v="24"/>
    </i>
    <i r="3">
      <x v="137"/>
    </i>
    <i r="4">
      <x v="32"/>
    </i>
    <i r="2">
      <x v="30"/>
    </i>
    <i r="3">
      <x v="134"/>
    </i>
    <i r="4">
      <x v="31"/>
    </i>
    <i r="3">
      <x v="135"/>
    </i>
    <i r="4">
      <x v="23"/>
    </i>
    <i r="3">
      <x v="136"/>
    </i>
    <i r="4">
      <x v="24"/>
    </i>
    <i r="2">
      <x v="33"/>
    </i>
    <i r="3">
      <x v="134"/>
    </i>
    <i r="4">
      <x v="31"/>
    </i>
    <i r="3">
      <x v="136"/>
    </i>
    <i r="4">
      <x v="24"/>
    </i>
    <i>
      <x v="4"/>
    </i>
    <i r="1">
      <x v="4"/>
    </i>
    <i r="2">
      <x v="26"/>
    </i>
    <i r="3">
      <x v="18"/>
    </i>
    <i r="4">
      <x v="70"/>
    </i>
    <i r="3">
      <x v="31"/>
    </i>
    <i r="4">
      <x v="62"/>
    </i>
    <i r="3">
      <x v="34"/>
    </i>
    <i r="4">
      <x v="79"/>
    </i>
    <i r="3">
      <x v="44"/>
    </i>
    <i r="4">
      <x v="88"/>
    </i>
    <i r="3">
      <x v="48"/>
    </i>
    <i r="4">
      <x v="44"/>
    </i>
    <i r="3">
      <x v="54"/>
    </i>
    <i r="4">
      <x v="46"/>
    </i>
    <i r="3">
      <x v="56"/>
    </i>
    <i r="4">
      <x v="132"/>
    </i>
    <i r="3">
      <x v="57"/>
    </i>
    <i r="4">
      <x v="119"/>
    </i>
    <i r="3">
      <x v="59"/>
    </i>
    <i r="4">
      <x v="124"/>
    </i>
    <i r="3">
      <x v="61"/>
    </i>
    <i r="4">
      <x v="9"/>
    </i>
    <i r="3">
      <x v="74"/>
    </i>
    <i r="4">
      <x v="125"/>
    </i>
    <i r="3">
      <x v="82"/>
    </i>
    <i r="4">
      <x v="51"/>
    </i>
    <i r="3">
      <x v="92"/>
    </i>
    <i r="4">
      <x v="85"/>
    </i>
    <i r="3">
      <x v="94"/>
    </i>
    <i r="4">
      <x v="138"/>
    </i>
    <i r="3">
      <x v="118"/>
    </i>
    <i r="4">
      <x v="80"/>
    </i>
    <i r="3">
      <x v="119"/>
    </i>
    <i r="4">
      <x v="38"/>
    </i>
    <i r="3">
      <x v="120"/>
    </i>
    <i r="4">
      <x v="17"/>
    </i>
    <i r="3">
      <x v="132"/>
    </i>
    <i r="4">
      <x v="127"/>
    </i>
    <i r="2">
      <x v="54"/>
    </i>
    <i r="3">
      <x v="58"/>
    </i>
    <i r="4">
      <x v="108"/>
    </i>
    <i r="3">
      <x v="61"/>
    </i>
    <i r="4">
      <x v="9"/>
    </i>
    <i r="3">
      <x v="68"/>
    </i>
    <i r="4">
      <x v="112"/>
    </i>
    <i r="3">
      <x v="71"/>
    </i>
    <i r="4">
      <x v="109"/>
    </i>
    <i r="3">
      <x v="126"/>
    </i>
    <i r="4">
      <x v="35"/>
    </i>
    <i r="3">
      <x v="129"/>
    </i>
    <i r="4">
      <x v="77"/>
    </i>
    <i r="3">
      <x v="133"/>
    </i>
    <i r="4">
      <x v="57"/>
    </i>
    <i>
      <x v="5"/>
    </i>
    <i r="1">
      <x v="2"/>
    </i>
    <i r="2">
      <x v="1"/>
    </i>
    <i r="3">
      <x v="94"/>
    </i>
    <i r="4">
      <x v="138"/>
    </i>
    <i r="3">
      <x v="96"/>
    </i>
    <i r="4">
      <x v="42"/>
    </i>
    <i r="3">
      <x v="128"/>
    </i>
    <i r="4">
      <x v="45"/>
    </i>
    <i r="2">
      <x v="17"/>
    </i>
    <i r="3">
      <x v="25"/>
    </i>
    <i r="4">
      <x v="94"/>
    </i>
    <i r="3">
      <x v="26"/>
    </i>
    <i r="4">
      <x v="81"/>
    </i>
    <i r="3">
      <x v="48"/>
    </i>
    <i r="4">
      <x v="44"/>
    </i>
    <i r="3">
      <x v="96"/>
    </i>
    <i r="4">
      <x v="42"/>
    </i>
    <i r="3">
      <x v="107"/>
    </i>
    <i r="4">
      <x v="128"/>
    </i>
    <i r="3">
      <x v="121"/>
    </i>
    <i r="4">
      <x v="37"/>
    </i>
    <i r="2">
      <x v="39"/>
    </i>
    <i r="3">
      <x v="22"/>
    </i>
    <i r="4">
      <x v="91"/>
    </i>
    <i r="3">
      <x v="23"/>
    </i>
    <i r="4">
      <x v="90"/>
    </i>
    <i r="3">
      <x v="25"/>
    </i>
    <i r="4">
      <x v="94"/>
    </i>
    <i r="3">
      <x v="63"/>
    </i>
    <i r="4">
      <x v="8"/>
    </i>
    <i r="3">
      <x v="96"/>
    </i>
    <i r="4">
      <x v="42"/>
    </i>
    <i r="3">
      <x v="105"/>
    </i>
    <i r="4">
      <x v="135"/>
    </i>
    <i r="3">
      <x v="110"/>
    </i>
    <i r="4">
      <x v="15"/>
    </i>
    <i r="3">
      <x v="120"/>
    </i>
    <i r="4">
      <x v="17"/>
    </i>
    <i r="2">
      <x v="40"/>
    </i>
    <i r="3">
      <x v="108"/>
    </i>
    <i r="4">
      <x v="129"/>
    </i>
    <i r="3">
      <x v="109"/>
    </i>
    <i r="4">
      <x v="84"/>
    </i>
    <i>
      <x v="8"/>
    </i>
    <i r="1">
      <x v="4"/>
    </i>
    <i r="2">
      <x v="8"/>
    </i>
    <i r="3">
      <x v="118"/>
    </i>
    <i r="4">
      <x v="80"/>
    </i>
    <i>
      <x v="11"/>
    </i>
    <i r="1">
      <x v="4"/>
    </i>
    <i r="2">
      <x v="6"/>
    </i>
    <i r="3">
      <x v="22"/>
    </i>
    <i r="4">
      <x v="91"/>
    </i>
    <i r="3">
      <x v="24"/>
    </i>
    <i r="4">
      <x v="136"/>
    </i>
    <i r="3">
      <x v="65"/>
    </i>
    <i r="4">
      <x v="76"/>
    </i>
    <i r="3">
      <x v="87"/>
    </i>
    <i r="4">
      <x v="117"/>
    </i>
    <i r="3">
      <x v="96"/>
    </i>
    <i r="4">
      <x v="42"/>
    </i>
    <i r="3">
      <x v="116"/>
    </i>
    <i r="4">
      <x v="74"/>
    </i>
    <i r="2">
      <x v="13"/>
    </i>
    <i r="3">
      <x v="59"/>
    </i>
    <i r="4">
      <x v="124"/>
    </i>
    <i r="3">
      <x v="74"/>
    </i>
    <i r="4">
      <x v="125"/>
    </i>
    <i r="3">
      <x v="88"/>
    </i>
    <i r="4">
      <x v="28"/>
    </i>
    <i r="3">
      <x v="89"/>
    </i>
    <i r="4">
      <x v="113"/>
    </i>
    <i r="3">
      <x v="90"/>
    </i>
    <i r="4">
      <x v="116"/>
    </i>
    <i r="3">
      <x v="91"/>
    </i>
    <i r="4">
      <x v="107"/>
    </i>
    <i r="2">
      <x v="34"/>
    </i>
    <i r="3">
      <x v="74"/>
    </i>
    <i r="4">
      <x v="125"/>
    </i>
    <i r="2">
      <x v="47"/>
    </i>
    <i r="3">
      <x v="43"/>
    </i>
    <i r="4">
      <x v="137"/>
    </i>
    <i r="3">
      <x v="71"/>
    </i>
    <i r="4">
      <x v="109"/>
    </i>
    <i r="3">
      <x v="92"/>
    </i>
    <i r="4">
      <x v="85"/>
    </i>
    <i r="3">
      <x v="94"/>
    </i>
    <i r="4">
      <x v="138"/>
    </i>
    <i r="3">
      <x v="113"/>
    </i>
    <i r="4">
      <x v="14"/>
    </i>
    <i>
      <x v="12"/>
    </i>
    <i r="1">
      <x v="4"/>
    </i>
    <i r="2">
      <x v="10"/>
    </i>
    <i r="3">
      <x v="16"/>
    </i>
    <i r="4">
      <x v="69"/>
    </i>
    <i r="3">
      <x v="19"/>
    </i>
    <i r="4">
      <x v="61"/>
    </i>
    <i r="3">
      <x v="22"/>
    </i>
    <i r="4">
      <x v="91"/>
    </i>
    <i r="3">
      <x v="27"/>
    </i>
    <i r="4">
      <x v="92"/>
    </i>
    <i r="3">
      <x v="28"/>
    </i>
    <i r="4">
      <x v="18"/>
    </i>
    <i r="3">
      <x v="29"/>
    </i>
    <i r="4">
      <x v="58"/>
    </i>
    <i r="3">
      <x v="30"/>
    </i>
    <i r="4">
      <x v="139"/>
    </i>
    <i r="3">
      <x v="31"/>
    </i>
    <i r="4">
      <x v="62"/>
    </i>
    <i r="3">
      <x v="32"/>
    </i>
    <i r="4">
      <x v="11"/>
    </i>
    <i r="3">
      <x v="34"/>
    </i>
    <i r="4">
      <x v="79"/>
    </i>
    <i r="3">
      <x v="36"/>
    </i>
    <i r="4">
      <x v="40"/>
    </i>
    <i r="3">
      <x v="40"/>
    </i>
    <i r="4">
      <x v="41"/>
    </i>
    <i r="3">
      <x v="42"/>
    </i>
    <i r="4">
      <x v="19"/>
    </i>
    <i r="3">
      <x v="48"/>
    </i>
    <i r="4">
      <x v="44"/>
    </i>
    <i r="3">
      <x v="49"/>
    </i>
    <i r="4">
      <x v="95"/>
    </i>
    <i r="3">
      <x v="52"/>
    </i>
    <i r="4">
      <x v="97"/>
    </i>
    <i r="3">
      <x v="53"/>
    </i>
    <i r="4">
      <x v="98"/>
    </i>
    <i r="3">
      <x v="54"/>
    </i>
    <i r="4">
      <x v="46"/>
    </i>
    <i r="3">
      <x v="55"/>
    </i>
    <i r="4">
      <x v="33"/>
    </i>
    <i r="3">
      <x v="56"/>
    </i>
    <i r="4">
      <x v="132"/>
    </i>
    <i r="3">
      <x v="57"/>
    </i>
    <i r="4">
      <x v="119"/>
    </i>
    <i r="3">
      <x v="60"/>
    </i>
    <i r="4">
      <x v="6"/>
    </i>
    <i r="3">
      <x v="62"/>
    </i>
    <i r="4">
      <x v="7"/>
    </i>
    <i r="3">
      <x v="66"/>
    </i>
    <i r="4">
      <x v="123"/>
    </i>
    <i r="3">
      <x v="68"/>
    </i>
    <i r="4">
      <x v="112"/>
    </i>
    <i r="3">
      <x v="69"/>
    </i>
    <i r="4">
      <x v="110"/>
    </i>
    <i r="3">
      <x v="77"/>
    </i>
    <i r="4">
      <x v="105"/>
    </i>
    <i r="3">
      <x v="78"/>
    </i>
    <i r="4">
      <x v="104"/>
    </i>
    <i r="3">
      <x v="79"/>
    </i>
    <i r="4">
      <x v="20"/>
    </i>
    <i r="3">
      <x v="80"/>
    </i>
    <i r="4">
      <x v="22"/>
    </i>
    <i r="3">
      <x v="84"/>
    </i>
    <i r="4">
      <x v="102"/>
    </i>
    <i r="3">
      <x v="86"/>
    </i>
    <i r="4">
      <x v="53"/>
    </i>
    <i r="3">
      <x v="96"/>
    </i>
    <i r="4">
      <x v="42"/>
    </i>
    <i r="3">
      <x v="98"/>
    </i>
    <i r="4">
      <x v="122"/>
    </i>
    <i r="3">
      <x v="100"/>
    </i>
    <i r="4">
      <x v="49"/>
    </i>
    <i r="3">
      <x v="101"/>
    </i>
    <i r="4">
      <x v="106"/>
    </i>
    <i r="3">
      <x v="104"/>
    </i>
    <i r="4">
      <x v="30"/>
    </i>
    <i r="3">
      <x v="115"/>
    </i>
    <i r="4">
      <x v="73"/>
    </i>
    <i r="3">
      <x v="116"/>
    </i>
    <i r="4">
      <x v="74"/>
    </i>
    <i r="3">
      <x v="118"/>
    </i>
    <i r="4">
      <x v="80"/>
    </i>
    <i r="3">
      <x v="125"/>
    </i>
    <i r="4">
      <x v="126"/>
    </i>
    <i r="2">
      <x v="52"/>
    </i>
    <i r="3">
      <x/>
    </i>
    <i r="4">
      <x v="27"/>
    </i>
    <i r="3">
      <x v="1"/>
    </i>
    <i r="4">
      <x v="130"/>
    </i>
    <i r="3">
      <x v="2"/>
    </i>
    <i r="4">
      <x v="47"/>
    </i>
    <i r="3">
      <x v="3"/>
    </i>
    <i r="4">
      <x v="131"/>
    </i>
    <i r="3">
      <x v="4"/>
    </i>
    <i r="4">
      <x v="103"/>
    </i>
    <i r="3">
      <x v="5"/>
    </i>
    <i r="4">
      <x v="89"/>
    </i>
    <i r="3">
      <x v="6"/>
    </i>
    <i r="4">
      <x v="43"/>
    </i>
    <i r="3">
      <x v="7"/>
    </i>
    <i r="4">
      <x v="48"/>
    </i>
    <i r="3">
      <x v="8"/>
    </i>
    <i r="4">
      <x v="21"/>
    </i>
    <i r="3">
      <x v="9"/>
    </i>
    <i r="4">
      <x v="25"/>
    </i>
    <i r="3">
      <x v="10"/>
    </i>
    <i r="4">
      <x v="26"/>
    </i>
    <i r="3">
      <x v="11"/>
    </i>
    <i r="4">
      <x v="2"/>
    </i>
    <i r="3">
      <x v="12"/>
    </i>
    <i r="4">
      <x v="1"/>
    </i>
    <i r="3">
      <x v="13"/>
    </i>
    <i r="4">
      <x v="3"/>
    </i>
    <i r="3">
      <x v="14"/>
    </i>
    <i r="4">
      <x v="50"/>
    </i>
    <i r="3">
      <x v="15"/>
    </i>
    <i r="4">
      <x v="75"/>
    </i>
    <i r="1">
      <x v="6"/>
    </i>
    <i r="2">
      <x v="21"/>
    </i>
    <i r="3">
      <x v="1"/>
    </i>
    <i r="4">
      <x v="130"/>
    </i>
    <i r="3">
      <x v="5"/>
    </i>
    <i r="4">
      <x v="89"/>
    </i>
    <i r="3">
      <x v="6"/>
    </i>
    <i r="4">
      <x v="43"/>
    </i>
    <i r="3">
      <x v="8"/>
    </i>
    <i r="4">
      <x v="21"/>
    </i>
    <i r="3">
      <x v="9"/>
    </i>
    <i r="4">
      <x v="25"/>
    </i>
    <i r="3">
      <x v="10"/>
    </i>
    <i r="4">
      <x v="26"/>
    </i>
    <i r="3">
      <x v="11"/>
    </i>
    <i r="4">
      <x v="2"/>
    </i>
    <i r="3">
      <x v="12"/>
    </i>
    <i r="4">
      <x v="1"/>
    </i>
    <i r="3">
      <x v="13"/>
    </i>
    <i r="4">
      <x v="3"/>
    </i>
    <i r="3">
      <x v="15"/>
    </i>
    <i r="4">
      <x v="75"/>
    </i>
    <i r="3">
      <x v="42"/>
    </i>
    <i r="4">
      <x v="19"/>
    </i>
    <i r="3">
      <x v="62"/>
    </i>
    <i r="4">
      <x v="7"/>
    </i>
    <i r="3">
      <x v="140"/>
    </i>
    <i r="4">
      <x v="141"/>
    </i>
    <i r="2">
      <x v="22"/>
    </i>
    <i r="3">
      <x v="42"/>
    </i>
    <i r="4">
      <x v="19"/>
    </i>
    <i>
      <x v="13"/>
    </i>
    <i r="1">
      <x v="4"/>
    </i>
    <i r="2">
      <x v="15"/>
    </i>
    <i r="3">
      <x v="66"/>
    </i>
    <i r="4">
      <x v="123"/>
    </i>
    <i r="3">
      <x v="69"/>
    </i>
    <i r="4">
      <x v="110"/>
    </i>
    <i>
      <x v="14"/>
    </i>
    <i r="1">
      <x v="7"/>
    </i>
    <i r="2">
      <x v="5"/>
    </i>
    <i r="3">
      <x v="110"/>
    </i>
    <i r="4">
      <x v="15"/>
    </i>
    <i r="3">
      <x v="113"/>
    </i>
    <i r="4">
      <x v="14"/>
    </i>
    <i r="2">
      <x v="25"/>
    </i>
    <i r="3">
      <x v="114"/>
    </i>
    <i r="4">
      <x v="12"/>
    </i>
    <i>
      <x v="15"/>
    </i>
    <i r="1">
      <x v="4"/>
    </i>
    <i r="2">
      <x v="19"/>
    </i>
    <i r="3">
      <x v="74"/>
    </i>
    <i r="4">
      <x v="125"/>
    </i>
    <i r="3">
      <x v="75"/>
    </i>
    <i r="4">
      <x v="121"/>
    </i>
    <i r="3">
      <x v="92"/>
    </i>
    <i r="4">
      <x v="85"/>
    </i>
    <i r="3">
      <x v="94"/>
    </i>
    <i r="4">
      <x v="138"/>
    </i>
    <i r="3">
      <x v="95"/>
    </i>
    <i r="4">
      <x v="83"/>
    </i>
    <i r="3">
      <x v="96"/>
    </i>
    <i r="4">
      <x v="42"/>
    </i>
    <i r="3">
      <x v="100"/>
    </i>
    <i r="4">
      <x v="49"/>
    </i>
    <i r="3">
      <x v="115"/>
    </i>
    <i r="4">
      <x v="73"/>
    </i>
    <i r="3">
      <x v="131"/>
    </i>
    <i r="4">
      <x v="133"/>
    </i>
    <i>
      <x v="16"/>
    </i>
    <i r="1">
      <x v="4"/>
    </i>
    <i r="2">
      <x v="16"/>
    </i>
    <i r="3">
      <x v="66"/>
    </i>
    <i r="4">
      <x v="123"/>
    </i>
    <i r="3">
      <x v="95"/>
    </i>
    <i r="4">
      <x v="83"/>
    </i>
    <i>
      <x v="18"/>
    </i>
    <i r="1">
      <x v="4"/>
    </i>
    <i r="2">
      <x v="20"/>
    </i>
    <i r="3">
      <x v="16"/>
    </i>
    <i r="4">
      <x v="69"/>
    </i>
    <i r="3">
      <x v="18"/>
    </i>
    <i r="4">
      <x v="70"/>
    </i>
    <i r="3">
      <x v="22"/>
    </i>
    <i r="4">
      <x v="91"/>
    </i>
    <i r="3">
      <x v="37"/>
    </i>
    <i r="4">
      <x v="72"/>
    </i>
    <i r="3">
      <x v="44"/>
    </i>
    <i r="4">
      <x v="88"/>
    </i>
    <i r="3">
      <x v="48"/>
    </i>
    <i r="4">
      <x v="44"/>
    </i>
    <i r="3">
      <x v="49"/>
    </i>
    <i r="4">
      <x v="95"/>
    </i>
    <i r="3">
      <x v="50"/>
    </i>
    <i r="4">
      <x v="99"/>
    </i>
    <i r="3">
      <x v="51"/>
    </i>
    <i r="4">
      <x v="96"/>
    </i>
    <i r="3">
      <x v="59"/>
    </i>
    <i r="4">
      <x v="124"/>
    </i>
    <i r="3">
      <x v="64"/>
    </i>
    <i r="4">
      <x v="5"/>
    </i>
    <i r="3">
      <x v="65"/>
    </i>
    <i r="4">
      <x v="76"/>
    </i>
    <i r="3">
      <x v="66"/>
    </i>
    <i r="4">
      <x v="123"/>
    </i>
    <i r="3">
      <x v="68"/>
    </i>
    <i r="4">
      <x v="112"/>
    </i>
    <i r="3">
      <x v="75"/>
    </i>
    <i r="4">
      <x v="121"/>
    </i>
    <i r="3">
      <x v="76"/>
    </i>
    <i r="4">
      <x v="111"/>
    </i>
    <i r="3">
      <x v="80"/>
    </i>
    <i r="4">
      <x v="22"/>
    </i>
    <i r="3">
      <x v="92"/>
    </i>
    <i r="4">
      <x v="85"/>
    </i>
    <i r="3">
      <x v="94"/>
    </i>
    <i r="4">
      <x v="138"/>
    </i>
    <i r="3">
      <x v="101"/>
    </i>
    <i r="4">
      <x v="106"/>
    </i>
    <i r="3">
      <x v="103"/>
    </i>
    <i r="4">
      <x v="78"/>
    </i>
    <i r="3">
      <x v="117"/>
    </i>
    <i r="4">
      <x v="34"/>
    </i>
    <i r="3">
      <x v="118"/>
    </i>
    <i r="4">
      <x v="80"/>
    </i>
    <i r="3">
      <x v="132"/>
    </i>
    <i r="4">
      <x v="127"/>
    </i>
    <i r="3">
      <x v="137"/>
    </i>
    <i r="4">
      <x v="32"/>
    </i>
    <i r="2">
      <x v="28"/>
    </i>
    <i r="3">
      <x v="74"/>
    </i>
    <i r="4">
      <x v="125"/>
    </i>
    <i r="2">
      <x v="41"/>
    </i>
    <i r="3">
      <x v="99"/>
    </i>
    <i r="4">
      <x v="100"/>
    </i>
    <i r="3">
      <x v="105"/>
    </i>
    <i r="4">
      <x v="135"/>
    </i>
    <i r="3">
      <x v="106"/>
    </i>
    <i r="4">
      <x v="134"/>
    </i>
    <i r="3">
      <x v="138"/>
    </i>
    <i r="4">
      <x/>
    </i>
    <i r="3">
      <x v="139"/>
    </i>
    <i r="4">
      <x v="56"/>
    </i>
    <i r="2">
      <x v="43"/>
    </i>
    <i r="3">
      <x v="21"/>
    </i>
    <i r="4">
      <x v="65"/>
    </i>
    <i r="3">
      <x v="102"/>
    </i>
    <i r="4">
      <x v="29"/>
    </i>
    <i>
      <x v="19"/>
    </i>
    <i r="1">
      <x v="5"/>
    </i>
    <i r="2">
      <x v="51"/>
    </i>
    <i r="3">
      <x v="19"/>
    </i>
    <i r="4">
      <x v="61"/>
    </i>
    <i r="3">
      <x v="28"/>
    </i>
    <i r="4">
      <x v="18"/>
    </i>
    <i r="3">
      <x v="31"/>
    </i>
    <i r="4">
      <x v="62"/>
    </i>
    <i r="3">
      <x v="33"/>
    </i>
    <i r="4">
      <x v="64"/>
    </i>
    <i r="3">
      <x v="34"/>
    </i>
    <i r="4">
      <x v="79"/>
    </i>
    <i r="3">
      <x v="36"/>
    </i>
    <i r="4">
      <x v="40"/>
    </i>
    <i r="3">
      <x v="37"/>
    </i>
    <i r="4">
      <x v="72"/>
    </i>
    <i r="3">
      <x v="38"/>
    </i>
    <i r="4">
      <x v="68"/>
    </i>
    <i r="3">
      <x v="40"/>
    </i>
    <i r="4">
      <x v="41"/>
    </i>
    <i r="3">
      <x v="43"/>
    </i>
    <i r="4">
      <x v="137"/>
    </i>
    <i r="3">
      <x v="44"/>
    </i>
    <i r="4">
      <x v="88"/>
    </i>
    <i r="3">
      <x v="48"/>
    </i>
    <i r="4">
      <x v="44"/>
    </i>
    <i r="3">
      <x v="74"/>
    </i>
    <i r="4">
      <x v="125"/>
    </i>
    <i r="3">
      <x v="83"/>
    </i>
    <i r="4">
      <x v="52"/>
    </i>
    <i r="3">
      <x v="85"/>
    </i>
    <i r="4">
      <x v="101"/>
    </i>
    <i r="3">
      <x v="87"/>
    </i>
    <i r="4">
      <x v="117"/>
    </i>
    <i r="3">
      <x v="115"/>
    </i>
    <i r="4">
      <x v="73"/>
    </i>
    <i r="3">
      <x v="121"/>
    </i>
    <i r="4">
      <x v="37"/>
    </i>
    <i r="3">
      <x v="122"/>
    </i>
    <i r="4">
      <x v="55"/>
    </i>
    <i r="3">
      <x v="125"/>
    </i>
    <i r="4">
      <x v="126"/>
    </i>
    <i r="3">
      <x v="127"/>
    </i>
    <i r="4">
      <x v="36"/>
    </i>
    <i r="3">
      <x v="129"/>
    </i>
    <i r="4">
      <x v="77"/>
    </i>
    <i r="1">
      <x v="6"/>
    </i>
    <i r="2">
      <x v="2"/>
    </i>
    <i r="3">
      <x v="17"/>
    </i>
    <i r="4">
      <x v="63"/>
    </i>
    <i r="3">
      <x v="22"/>
    </i>
    <i r="4">
      <x v="91"/>
    </i>
    <i r="3">
      <x v="24"/>
    </i>
    <i r="4">
      <x v="136"/>
    </i>
    <i r="3">
      <x v="43"/>
    </i>
    <i r="4">
      <x v="137"/>
    </i>
    <i r="3">
      <x v="52"/>
    </i>
    <i r="4">
      <x v="97"/>
    </i>
    <i r="3">
      <x v="81"/>
    </i>
    <i r="4">
      <x v="54"/>
    </i>
    <i r="3">
      <x v="86"/>
    </i>
    <i r="4">
      <x v="53"/>
    </i>
    <i r="3">
      <x v="94"/>
    </i>
    <i r="4">
      <x v="138"/>
    </i>
    <i r="3">
      <x v="96"/>
    </i>
    <i r="4">
      <x v="42"/>
    </i>
    <i r="2">
      <x v="11"/>
    </i>
    <i r="3">
      <x v="69"/>
    </i>
    <i r="4">
      <x v="110"/>
    </i>
    <i r="3">
      <x v="93"/>
    </i>
    <i r="4">
      <x v="86"/>
    </i>
    <i r="2">
      <x v="18"/>
    </i>
    <i r="3">
      <x v="47"/>
    </i>
    <i r="4">
      <x v="87"/>
    </i>
    <i r="3">
      <x v="69"/>
    </i>
    <i r="4">
      <x v="110"/>
    </i>
    <i r="2">
      <x v="23"/>
    </i>
    <i r="3">
      <x v="21"/>
    </i>
    <i r="4">
      <x v="65"/>
    </i>
    <i r="3">
      <x v="22"/>
    </i>
    <i r="4">
      <x v="91"/>
    </i>
    <i r="3">
      <x v="43"/>
    </i>
    <i r="4">
      <x v="137"/>
    </i>
    <i r="3">
      <x v="46"/>
    </i>
    <i r="4">
      <x v="71"/>
    </i>
    <i r="3">
      <x v="47"/>
    </i>
    <i r="4">
      <x v="87"/>
    </i>
    <i r="3">
      <x v="57"/>
    </i>
    <i r="4">
      <x v="119"/>
    </i>
    <i r="3">
      <x v="71"/>
    </i>
    <i r="4">
      <x v="109"/>
    </i>
    <i r="3">
      <x v="74"/>
    </i>
    <i r="4">
      <x v="125"/>
    </i>
    <i r="3">
      <x v="92"/>
    </i>
    <i r="4">
      <x v="85"/>
    </i>
    <i r="3">
      <x v="94"/>
    </i>
    <i r="4">
      <x v="138"/>
    </i>
    <i r="3">
      <x v="101"/>
    </i>
    <i r="4">
      <x v="106"/>
    </i>
    <i r="3">
      <x v="104"/>
    </i>
    <i r="4">
      <x v="30"/>
    </i>
    <i r="2">
      <x v="24"/>
    </i>
    <i r="3">
      <x v="37"/>
    </i>
    <i r="4">
      <x v="72"/>
    </i>
    <i r="3">
      <x v="38"/>
    </i>
    <i r="4">
      <x v="68"/>
    </i>
    <i r="3">
      <x v="44"/>
    </i>
    <i r="4">
      <x v="88"/>
    </i>
    <i r="3">
      <x v="48"/>
    </i>
    <i r="4">
      <x v="44"/>
    </i>
    <i r="3">
      <x v="129"/>
    </i>
    <i r="4">
      <x v="77"/>
    </i>
    <i r="2">
      <x v="50"/>
    </i>
    <i r="3">
      <x v="62"/>
    </i>
    <i r="4">
      <x v="7"/>
    </i>
    <i>
      <x v="21"/>
    </i>
    <i r="1">
      <x v="7"/>
    </i>
    <i r="2">
      <x/>
    </i>
    <i r="3">
      <x v="105"/>
    </i>
    <i r="4">
      <x v="135"/>
    </i>
    <i>
      <x v="22"/>
    </i>
    <i r="1">
      <x v="1"/>
    </i>
    <i r="2">
      <x v="9"/>
    </i>
    <i r="3">
      <x v="105"/>
    </i>
    <i r="4">
      <x v="135"/>
    </i>
    <i>
      <x v="23"/>
    </i>
    <i r="1">
      <x v="1"/>
    </i>
    <i r="2">
      <x v="7"/>
    </i>
    <i r="3">
      <x v="105"/>
    </i>
    <i r="4">
      <x v="135"/>
    </i>
    <i>
      <x v="24"/>
    </i>
    <i r="1">
      <x v="1"/>
    </i>
    <i r="2">
      <x v="53"/>
    </i>
    <i r="3">
      <x v="105"/>
    </i>
    <i r="4">
      <x v="135"/>
    </i>
    <i>
      <x v="25"/>
    </i>
    <i r="1">
      <x v="7"/>
    </i>
    <i r="2">
      <x v="38"/>
    </i>
    <i r="3">
      <x v="105"/>
    </i>
    <i r="4">
      <x v="135"/>
    </i>
    <i>
      <x v="26"/>
    </i>
    <i r="1">
      <x/>
    </i>
    <i r="2">
      <x v="14"/>
    </i>
    <i r="3">
      <x v="23"/>
    </i>
    <i r="4">
      <x v="90"/>
    </i>
    <i r="3">
      <x v="37"/>
    </i>
    <i r="4">
      <x v="72"/>
    </i>
    <i r="3">
      <x v="38"/>
    </i>
    <i r="4">
      <x v="68"/>
    </i>
    <i r="3">
      <x v="44"/>
    </i>
    <i r="4">
      <x v="88"/>
    </i>
    <i r="3">
      <x v="48"/>
    </i>
    <i r="4">
      <x v="44"/>
    </i>
    <i r="3">
      <x v="93"/>
    </i>
    <i r="4">
      <x v="86"/>
    </i>
    <i r="3">
      <x v="96"/>
    </i>
    <i r="4">
      <x v="42"/>
    </i>
    <i r="3">
      <x v="118"/>
    </i>
    <i r="4">
      <x v="80"/>
    </i>
    <i r="3">
      <x v="121"/>
    </i>
    <i r="4">
      <x v="37"/>
    </i>
    <i r="3">
      <x v="122"/>
    </i>
    <i r="4">
      <x v="55"/>
    </i>
    <i r="3">
      <x v="129"/>
    </i>
    <i r="4">
      <x v="77"/>
    </i>
    <i r="1">
      <x v="3"/>
    </i>
    <i r="2">
      <x v="55"/>
    </i>
    <i r="3">
      <x v="27"/>
    </i>
    <i r="4">
      <x v="92"/>
    </i>
    <i r="3">
      <x v="28"/>
    </i>
    <i r="4">
      <x v="18"/>
    </i>
    <i r="3">
      <x v="31"/>
    </i>
    <i r="4">
      <x v="62"/>
    </i>
    <i r="3">
      <x v="32"/>
    </i>
    <i r="4">
      <x v="11"/>
    </i>
    <i r="3">
      <x v="34"/>
    </i>
    <i r="4">
      <x v="79"/>
    </i>
    <i r="3">
      <x v="35"/>
    </i>
    <i r="4">
      <x v="93"/>
    </i>
    <i r="3">
      <x v="39"/>
    </i>
    <i r="4">
      <x v="67"/>
    </i>
    <i r="3">
      <x v="40"/>
    </i>
    <i r="4">
      <x v="41"/>
    </i>
    <i r="3">
      <x v="44"/>
    </i>
    <i r="4">
      <x v="88"/>
    </i>
    <i r="3">
      <x v="48"/>
    </i>
    <i r="4">
      <x v="44"/>
    </i>
    <i r="3">
      <x v="53"/>
    </i>
    <i r="4">
      <x v="98"/>
    </i>
    <i r="3">
      <x v="55"/>
    </i>
    <i r="4">
      <x v="33"/>
    </i>
    <i r="3">
      <x v="63"/>
    </i>
    <i r="4">
      <x v="8"/>
    </i>
    <i r="3">
      <x v="66"/>
    </i>
    <i r="4">
      <x v="123"/>
    </i>
    <i r="3">
      <x v="67"/>
    </i>
    <i r="4">
      <x v="114"/>
    </i>
    <i r="3">
      <x v="73"/>
    </i>
    <i r="4">
      <x v="120"/>
    </i>
    <i r="3">
      <x v="86"/>
    </i>
    <i r="4">
      <x v="53"/>
    </i>
    <i r="3">
      <x v="100"/>
    </i>
    <i r="4">
      <x v="49"/>
    </i>
    <i r="1">
      <x v="5"/>
    </i>
    <i r="2">
      <x v="42"/>
    </i>
    <i r="3">
      <x v="19"/>
    </i>
    <i r="4">
      <x v="61"/>
    </i>
    <i r="3">
      <x v="44"/>
    </i>
    <i r="4">
      <x v="88"/>
    </i>
    <i r="3">
      <x v="48"/>
    </i>
    <i r="4">
      <x v="44"/>
    </i>
    <i r="3">
      <x v="87"/>
    </i>
    <i r="4">
      <x v="117"/>
    </i>
    <i r="2">
      <x v="46"/>
    </i>
    <i r="3">
      <x v="19"/>
    </i>
    <i r="4">
      <x v="61"/>
    </i>
    <i r="3">
      <x v="23"/>
    </i>
    <i r="4">
      <x v="90"/>
    </i>
    <i r="3">
      <x v="36"/>
    </i>
    <i r="4">
      <x v="40"/>
    </i>
    <i r="3">
      <x v="44"/>
    </i>
    <i r="4">
      <x v="88"/>
    </i>
    <i r="3">
      <x v="48"/>
    </i>
    <i r="4">
      <x v="44"/>
    </i>
    <i r="3">
      <x v="86"/>
    </i>
    <i r="4">
      <x v="53"/>
    </i>
    <i r="3">
      <x v="124"/>
    </i>
    <i r="4">
      <x v="60"/>
    </i>
    <i r="2">
      <x v="48"/>
    </i>
    <i r="3">
      <x v="31"/>
    </i>
    <i r="4">
      <x v="62"/>
    </i>
    <i r="3">
      <x v="44"/>
    </i>
    <i r="4">
      <x v="88"/>
    </i>
    <i r="3">
      <x v="48"/>
    </i>
    <i r="4">
      <x v="44"/>
    </i>
    <i r="3">
      <x v="55"/>
    </i>
    <i r="4">
      <x v="33"/>
    </i>
    <i r="3">
      <x v="65"/>
    </i>
    <i r="4">
      <x v="76"/>
    </i>
    <i r="2">
      <x v="49"/>
    </i>
    <i r="3">
      <x v="19"/>
    </i>
    <i r="4">
      <x v="61"/>
    </i>
    <i r="3">
      <x v="27"/>
    </i>
    <i r="4">
      <x v="92"/>
    </i>
    <i r="3">
      <x v="28"/>
    </i>
    <i r="4">
      <x v="18"/>
    </i>
    <i r="3">
      <x v="32"/>
    </i>
    <i r="4">
      <x v="11"/>
    </i>
    <i r="3">
      <x v="34"/>
    </i>
    <i r="4">
      <x v="79"/>
    </i>
    <i r="3">
      <x v="44"/>
    </i>
    <i r="4">
      <x v="88"/>
    </i>
    <i r="3">
      <x v="48"/>
    </i>
    <i r="4">
      <x v="44"/>
    </i>
    <i r="3">
      <x v="63"/>
    </i>
    <i r="4">
      <x v="8"/>
    </i>
    <i r="3">
      <x v="72"/>
    </i>
    <i r="4">
      <x v="118"/>
    </i>
    <i r="3">
      <x v="123"/>
    </i>
    <i r="4">
      <x v="59"/>
    </i>
    <i r="3">
      <x v="128"/>
    </i>
    <i r="4">
      <x v="45"/>
    </i>
    <i t="grand">
      <x/>
    </i>
  </rowItems>
  <colItems count="1">
    <i/>
  </colItems>
  <dataFields count="1">
    <dataField name="1ra Modificación " fld="47" baseField="0" baseItem="0" numFmtId="4"/>
  </dataFields>
  <formats count="8">
    <format dxfId="14">
      <pivotArea type="all" dataOnly="0" outline="0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2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2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fieldPosition="0">
        <references count="1">
          <reference field="27" count="4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9">
      <pivotArea dataOnly="0" labelOnly="1" grandRow="1" outline="0" fieldPosition="0"/>
    </format>
    <format dxfId="8">
      <pivotArea field="27" type="button" dataOnly="0" labelOnly="1" outline="0" axis="axisRow" fieldPosition="3"/>
    </format>
    <format dxfId="7">
      <pivotArea dataOnly="0" labelOnly="1" outline="0" axis="axisValues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9461-B5A9-48FA-A26D-1BBAD6081EB4}">
  <dimension ref="A4:C49"/>
  <sheetViews>
    <sheetView topLeftCell="A16" workbookViewId="0">
      <selection activeCell="F16" sqref="F16:F17"/>
    </sheetView>
  </sheetViews>
  <sheetFormatPr baseColWidth="10" defaultRowHeight="14.5" x14ac:dyDescent="0.35"/>
  <cols>
    <col min="1" max="1" width="15.81640625" customWidth="1"/>
    <col min="2" max="3" width="78.81640625" bestFit="1" customWidth="1"/>
  </cols>
  <sheetData>
    <row r="4" spans="1:3" x14ac:dyDescent="0.35">
      <c r="A4" s="6" t="s">
        <v>13</v>
      </c>
      <c r="B4" s="6" t="s">
        <v>568</v>
      </c>
      <c r="C4" s="6" t="s">
        <v>29</v>
      </c>
    </row>
    <row r="5" spans="1:3" x14ac:dyDescent="0.35">
      <c r="A5" t="s">
        <v>417</v>
      </c>
      <c r="B5" t="s">
        <v>421</v>
      </c>
      <c r="C5" t="s">
        <v>421</v>
      </c>
    </row>
    <row r="6" spans="1:3" x14ac:dyDescent="0.35">
      <c r="A6" t="s">
        <v>170</v>
      </c>
      <c r="B6" t="s">
        <v>175</v>
      </c>
      <c r="C6" t="s">
        <v>572</v>
      </c>
    </row>
    <row r="7" spans="1:3" x14ac:dyDescent="0.35">
      <c r="A7" t="s">
        <v>275</v>
      </c>
      <c r="B7" t="s">
        <v>278</v>
      </c>
      <c r="C7" t="s">
        <v>278</v>
      </c>
    </row>
    <row r="8" spans="1:3" x14ac:dyDescent="0.35">
      <c r="A8" t="s">
        <v>94</v>
      </c>
      <c r="B8" t="s">
        <v>100</v>
      </c>
      <c r="C8" t="s">
        <v>100</v>
      </c>
    </row>
    <row r="9" spans="1:3" x14ac:dyDescent="0.35">
      <c r="A9" t="s">
        <v>51</v>
      </c>
      <c r="B9" t="s">
        <v>60</v>
      </c>
      <c r="C9" t="s">
        <v>569</v>
      </c>
    </row>
    <row r="10" spans="1:3" x14ac:dyDescent="0.35">
      <c r="A10" t="s">
        <v>150</v>
      </c>
      <c r="B10" t="s">
        <v>153</v>
      </c>
      <c r="C10" t="s">
        <v>570</v>
      </c>
    </row>
    <row r="11" spans="1:3" x14ac:dyDescent="0.35">
      <c r="A11" t="s">
        <v>65</v>
      </c>
      <c r="B11" t="s">
        <v>72</v>
      </c>
      <c r="C11" t="s">
        <v>573</v>
      </c>
    </row>
    <row r="12" spans="1:3" x14ac:dyDescent="0.35">
      <c r="A12" t="s">
        <v>221</v>
      </c>
      <c r="B12" t="s">
        <v>224</v>
      </c>
      <c r="C12" t="s">
        <v>589</v>
      </c>
    </row>
    <row r="13" spans="1:3" x14ac:dyDescent="0.35">
      <c r="A13" t="s">
        <v>230</v>
      </c>
      <c r="B13" t="s">
        <v>233</v>
      </c>
      <c r="C13" t="s">
        <v>233</v>
      </c>
    </row>
    <row r="14" spans="1:3" x14ac:dyDescent="0.35">
      <c r="A14" t="s">
        <v>238</v>
      </c>
      <c r="B14" t="s">
        <v>240</v>
      </c>
      <c r="C14" t="s">
        <v>240</v>
      </c>
    </row>
    <row r="15" spans="1:3" x14ac:dyDescent="0.35">
      <c r="A15" t="s">
        <v>241</v>
      </c>
      <c r="B15" t="s">
        <v>243</v>
      </c>
      <c r="C15" t="s">
        <v>571</v>
      </c>
    </row>
    <row r="16" spans="1:3" x14ac:dyDescent="0.35">
      <c r="A16" t="s">
        <v>249</v>
      </c>
      <c r="B16" t="s">
        <v>252</v>
      </c>
      <c r="C16" t="s">
        <v>252</v>
      </c>
    </row>
    <row r="17" spans="1:3" x14ac:dyDescent="0.35">
      <c r="A17" t="s">
        <v>280</v>
      </c>
      <c r="B17" t="s">
        <v>283</v>
      </c>
      <c r="C17" t="s">
        <v>283</v>
      </c>
    </row>
    <row r="18" spans="1:3" x14ac:dyDescent="0.35">
      <c r="A18" t="s">
        <v>302</v>
      </c>
      <c r="B18" t="s">
        <v>305</v>
      </c>
      <c r="C18" t="s">
        <v>305</v>
      </c>
    </row>
    <row r="19" spans="1:3" x14ac:dyDescent="0.35">
      <c r="A19" t="s">
        <v>292</v>
      </c>
      <c r="B19" t="s">
        <v>295</v>
      </c>
      <c r="C19" t="s">
        <v>580</v>
      </c>
    </row>
    <row r="20" spans="1:3" x14ac:dyDescent="0.35">
      <c r="A20" t="s">
        <v>344</v>
      </c>
      <c r="B20" t="s">
        <v>346</v>
      </c>
      <c r="C20" t="s">
        <v>581</v>
      </c>
    </row>
    <row r="21" spans="1:3" x14ac:dyDescent="0.35">
      <c r="A21" t="s">
        <v>254</v>
      </c>
      <c r="B21" t="s">
        <v>257</v>
      </c>
      <c r="C21" t="s">
        <v>257</v>
      </c>
    </row>
    <row r="22" spans="1:3" x14ac:dyDescent="0.35">
      <c r="A22" t="s">
        <v>337</v>
      </c>
      <c r="B22" t="s">
        <v>339</v>
      </c>
      <c r="C22" t="s">
        <v>339</v>
      </c>
    </row>
    <row r="23" spans="1:3" x14ac:dyDescent="0.35">
      <c r="A23" t="s">
        <v>310</v>
      </c>
      <c r="B23" t="s">
        <v>312</v>
      </c>
      <c r="C23" t="s">
        <v>312</v>
      </c>
    </row>
    <row r="24" spans="1:3" x14ac:dyDescent="0.35">
      <c r="A24" t="s">
        <v>261</v>
      </c>
      <c r="B24" t="s">
        <v>264</v>
      </c>
      <c r="C24" t="s">
        <v>264</v>
      </c>
    </row>
    <row r="25" spans="1:3" x14ac:dyDescent="0.35">
      <c r="A25" t="s">
        <v>325</v>
      </c>
      <c r="B25" t="s">
        <v>328</v>
      </c>
      <c r="C25" t="s">
        <v>588</v>
      </c>
    </row>
    <row r="26" spans="1:3" x14ac:dyDescent="0.35">
      <c r="A26" t="s">
        <v>315</v>
      </c>
      <c r="B26" t="s">
        <v>318</v>
      </c>
      <c r="C26" t="s">
        <v>318</v>
      </c>
    </row>
    <row r="27" spans="1:3" x14ac:dyDescent="0.35">
      <c r="A27" t="s">
        <v>383</v>
      </c>
      <c r="B27" t="s">
        <v>385</v>
      </c>
      <c r="C27" t="s">
        <v>563</v>
      </c>
    </row>
    <row r="28" spans="1:3" x14ac:dyDescent="0.35">
      <c r="B28" t="s">
        <v>563</v>
      </c>
      <c r="C28" t="s">
        <v>563</v>
      </c>
    </row>
    <row r="29" spans="1:3" x14ac:dyDescent="0.35">
      <c r="A29" t="s">
        <v>367</v>
      </c>
      <c r="B29" t="s">
        <v>566</v>
      </c>
      <c r="C29" t="s">
        <v>566</v>
      </c>
    </row>
    <row r="30" spans="1:3" x14ac:dyDescent="0.35">
      <c r="B30" t="s">
        <v>370</v>
      </c>
      <c r="C30" t="s">
        <v>370</v>
      </c>
    </row>
    <row r="31" spans="1:3" x14ac:dyDescent="0.35">
      <c r="A31" t="s">
        <v>396</v>
      </c>
      <c r="B31" t="s">
        <v>398</v>
      </c>
      <c r="C31" t="s">
        <v>398</v>
      </c>
    </row>
    <row r="32" spans="1:3" x14ac:dyDescent="0.35">
      <c r="B32" t="s">
        <v>565</v>
      </c>
      <c r="C32" t="s">
        <v>565</v>
      </c>
    </row>
    <row r="33" spans="1:3" x14ac:dyDescent="0.35">
      <c r="A33" t="s">
        <v>386</v>
      </c>
      <c r="B33" t="s">
        <v>388</v>
      </c>
      <c r="C33" t="s">
        <v>388</v>
      </c>
    </row>
    <row r="34" spans="1:3" x14ac:dyDescent="0.35">
      <c r="B34" t="s">
        <v>562</v>
      </c>
      <c r="C34" t="s">
        <v>562</v>
      </c>
    </row>
    <row r="35" spans="1:3" x14ac:dyDescent="0.35">
      <c r="A35" t="s">
        <v>391</v>
      </c>
      <c r="B35" t="s">
        <v>393</v>
      </c>
      <c r="C35" t="s">
        <v>393</v>
      </c>
    </row>
    <row r="36" spans="1:3" x14ac:dyDescent="0.35">
      <c r="B36" t="s">
        <v>564</v>
      </c>
      <c r="C36" t="s">
        <v>564</v>
      </c>
    </row>
    <row r="37" spans="1:3" x14ac:dyDescent="0.35">
      <c r="A37" t="s">
        <v>399</v>
      </c>
      <c r="B37" t="s">
        <v>401</v>
      </c>
      <c r="C37" t="s">
        <v>583</v>
      </c>
    </row>
    <row r="38" spans="1:3" x14ac:dyDescent="0.35">
      <c r="A38" t="s">
        <v>357</v>
      </c>
      <c r="B38" t="s">
        <v>361</v>
      </c>
      <c r="C38" t="s">
        <v>584</v>
      </c>
    </row>
    <row r="39" spans="1:3" x14ac:dyDescent="0.35">
      <c r="A39" t="s">
        <v>404</v>
      </c>
      <c r="B39" t="s">
        <v>406</v>
      </c>
      <c r="C39" t="s">
        <v>585</v>
      </c>
    </row>
    <row r="40" spans="1:3" x14ac:dyDescent="0.35">
      <c r="A40" t="s">
        <v>376</v>
      </c>
      <c r="B40" t="s">
        <v>378</v>
      </c>
      <c r="C40" t="s">
        <v>586</v>
      </c>
    </row>
    <row r="41" spans="1:3" x14ac:dyDescent="0.35">
      <c r="A41" t="s">
        <v>427</v>
      </c>
      <c r="B41" t="s">
        <v>431</v>
      </c>
      <c r="C41" t="s">
        <v>574</v>
      </c>
    </row>
    <row r="42" spans="1:3" x14ac:dyDescent="0.35">
      <c r="A42" t="s">
        <v>158</v>
      </c>
      <c r="B42" t="s">
        <v>164</v>
      </c>
      <c r="C42" t="s">
        <v>575</v>
      </c>
    </row>
    <row r="43" spans="1:3" x14ac:dyDescent="0.35">
      <c r="A43" t="s">
        <v>440</v>
      </c>
      <c r="B43" t="s">
        <v>444</v>
      </c>
      <c r="C43" t="s">
        <v>577</v>
      </c>
    </row>
    <row r="44" spans="1:3" x14ac:dyDescent="0.35">
      <c r="A44" t="s">
        <v>457</v>
      </c>
      <c r="B44" t="s">
        <v>459</v>
      </c>
      <c r="C44" t="s">
        <v>579</v>
      </c>
    </row>
    <row r="45" spans="1:3" x14ac:dyDescent="0.35">
      <c r="A45" t="s">
        <v>446</v>
      </c>
      <c r="B45" t="s">
        <v>451</v>
      </c>
      <c r="C45" t="s">
        <v>578</v>
      </c>
    </row>
    <row r="46" spans="1:3" x14ac:dyDescent="0.35">
      <c r="A46" t="s">
        <v>471</v>
      </c>
      <c r="B46" t="s">
        <v>475</v>
      </c>
      <c r="C46" t="s">
        <v>576</v>
      </c>
    </row>
    <row r="47" spans="1:3" x14ac:dyDescent="0.35">
      <c r="A47" t="s">
        <v>267</v>
      </c>
      <c r="B47" t="s">
        <v>271</v>
      </c>
      <c r="C47" t="s">
        <v>582</v>
      </c>
    </row>
    <row r="48" spans="1:3" x14ac:dyDescent="0.35">
      <c r="A48" t="s">
        <v>495</v>
      </c>
      <c r="B48" t="s">
        <v>498</v>
      </c>
      <c r="C48" t="s">
        <v>587</v>
      </c>
    </row>
    <row r="49" spans="1:1" x14ac:dyDescent="0.35">
      <c r="A49" t="s">
        <v>541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F4FC-AAD8-4F95-9B84-5903F32D07E1}">
  <dimension ref="A1:AW443"/>
  <sheetViews>
    <sheetView topLeftCell="AG1" workbookViewId="0">
      <selection activeCell="AK404" sqref="AK404"/>
    </sheetView>
  </sheetViews>
  <sheetFormatPr baseColWidth="10" defaultRowHeight="14.5" x14ac:dyDescent="0.35"/>
  <cols>
    <col min="3" max="3" width="4.81640625" customWidth="1"/>
    <col min="4" max="4" width="16.1796875" customWidth="1"/>
    <col min="5" max="5" width="4.81640625" customWidth="1"/>
    <col min="6" max="6" width="11.54296875" customWidth="1"/>
    <col min="7" max="7" width="5.453125" customWidth="1"/>
    <col min="8" max="8" width="11.54296875" customWidth="1"/>
    <col min="9" max="9" width="6.453125" customWidth="1"/>
    <col min="10" max="10" width="20.1796875" customWidth="1"/>
    <col min="11" max="11" width="4.54296875" customWidth="1"/>
    <col min="12" max="13" width="11.54296875" customWidth="1"/>
    <col min="14" max="14" width="12.81640625" customWidth="1"/>
    <col min="15" max="15" width="6.453125" customWidth="1"/>
    <col min="16" max="17" width="11.54296875" customWidth="1"/>
    <col min="18" max="18" width="21.81640625" customWidth="1"/>
    <col min="19" max="19" width="11.54296875" customWidth="1"/>
    <col min="20" max="20" width="29.1796875" customWidth="1"/>
    <col min="21" max="21" width="17.54296875" customWidth="1"/>
    <col min="22" max="22" width="11.54296875" customWidth="1"/>
    <col min="23" max="23" width="9.1796875" customWidth="1"/>
    <col min="24" max="27" width="11.54296875" customWidth="1"/>
    <col min="28" max="28" width="9.1796875" bestFit="1" customWidth="1"/>
    <col min="29" max="29" width="16.26953125" customWidth="1"/>
    <col min="30" max="30" width="6.453125" customWidth="1"/>
    <col min="31" max="31" width="21.1796875" customWidth="1"/>
    <col min="32" max="32" width="16.453125" customWidth="1"/>
    <col min="33" max="33" width="13.453125" customWidth="1"/>
    <col min="34" max="34" width="12.453125" customWidth="1"/>
    <col min="35" max="35" width="12.81640625" customWidth="1"/>
    <col min="36" max="38" width="12.453125" customWidth="1"/>
    <col min="39" max="39" width="13.453125" customWidth="1"/>
    <col min="40" max="40" width="11" customWidth="1"/>
    <col min="41" max="41" width="11.453125" customWidth="1"/>
    <col min="42" max="42" width="14.26953125" customWidth="1"/>
    <col min="43" max="43" width="30.26953125" customWidth="1"/>
    <col min="44" max="44" width="11.81640625" customWidth="1"/>
    <col min="45" max="45" width="16.453125" style="4" bestFit="1" customWidth="1"/>
    <col min="46" max="46" width="16.1796875" style="4" bestFit="1" customWidth="1"/>
    <col min="47" max="47" width="17.81640625" style="4" customWidth="1"/>
    <col min="48" max="48" width="20.54296875" bestFit="1" customWidth="1"/>
    <col min="49" max="49" width="16.1796875" bestFit="1" customWidth="1"/>
  </cols>
  <sheetData>
    <row r="1" spans="1:49" x14ac:dyDescent="0.35">
      <c r="A1" s="2" t="s">
        <v>0</v>
      </c>
      <c r="B1" s="2" t="s">
        <v>25</v>
      </c>
      <c r="C1" s="2" t="s">
        <v>1</v>
      </c>
      <c r="D1" s="2" t="s">
        <v>14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26</v>
      </c>
      <c r="O1" s="2" t="s">
        <v>11</v>
      </c>
      <c r="P1" s="2" t="s">
        <v>27</v>
      </c>
      <c r="Q1" s="2" t="s">
        <v>12</v>
      </c>
      <c r="R1" s="2" t="s">
        <v>28</v>
      </c>
      <c r="S1" s="2" t="s">
        <v>13</v>
      </c>
      <c r="T1" s="2" t="s">
        <v>568</v>
      </c>
      <c r="U1" s="2" t="s">
        <v>29</v>
      </c>
      <c r="V1" s="2" t="s">
        <v>23</v>
      </c>
      <c r="W1" s="2" t="s">
        <v>24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537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8" t="s">
        <v>538</v>
      </c>
      <c r="AT1" s="9" t="s">
        <v>37</v>
      </c>
      <c r="AU1" s="9" t="s">
        <v>542</v>
      </c>
      <c r="AV1" s="3" t="s">
        <v>544</v>
      </c>
      <c r="AW1" s="2" t="s">
        <v>539</v>
      </c>
    </row>
    <row r="2" spans="1:49" x14ac:dyDescent="0.35">
      <c r="A2" s="63" t="s">
        <v>93</v>
      </c>
      <c r="B2" s="63" t="s">
        <v>98</v>
      </c>
      <c r="C2" t="s">
        <v>43</v>
      </c>
      <c r="D2" t="s">
        <v>553</v>
      </c>
      <c r="E2">
        <v>2</v>
      </c>
      <c r="F2" t="s">
        <v>306</v>
      </c>
      <c r="G2">
        <v>2.6</v>
      </c>
      <c r="H2" t="s">
        <v>380</v>
      </c>
      <c r="I2" t="s">
        <v>389</v>
      </c>
      <c r="J2" t="s">
        <v>390</v>
      </c>
      <c r="K2" t="s">
        <v>86</v>
      </c>
      <c r="L2" t="s">
        <v>87</v>
      </c>
      <c r="M2" s="63" t="s">
        <v>356</v>
      </c>
      <c r="N2" s="63" t="s">
        <v>358</v>
      </c>
      <c r="O2">
        <v>0</v>
      </c>
      <c r="P2" t="s">
        <v>359</v>
      </c>
      <c r="Q2" s="63">
        <v>35</v>
      </c>
      <c r="R2" s="63" t="s">
        <v>392</v>
      </c>
      <c r="S2" s="63" t="s">
        <v>391</v>
      </c>
      <c r="T2" t="s">
        <v>393</v>
      </c>
      <c r="U2" s="63" t="s">
        <v>393</v>
      </c>
      <c r="V2" s="63">
        <v>4000</v>
      </c>
      <c r="W2" s="63" t="s">
        <v>148</v>
      </c>
      <c r="X2">
        <v>4200</v>
      </c>
      <c r="Y2" t="s">
        <v>145</v>
      </c>
      <c r="Z2">
        <v>4210</v>
      </c>
      <c r="AA2" t="s">
        <v>146</v>
      </c>
      <c r="AB2" s="63">
        <v>4211</v>
      </c>
      <c r="AC2" s="63" t="s">
        <v>147</v>
      </c>
      <c r="AD2" s="63">
        <v>0</v>
      </c>
      <c r="AE2" s="63" t="s">
        <v>55</v>
      </c>
      <c r="AF2" s="64">
        <v>95000000</v>
      </c>
      <c r="AG2" s="1">
        <v>95000000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95000000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62">
        <v>-95000000</v>
      </c>
      <c r="AU2" s="4">
        <f t="shared" ref="AU2:AU65" si="0">AS2+AT2</f>
        <v>-95000000</v>
      </c>
      <c r="AV2" s="1">
        <f t="shared" ref="AV2:AV65" si="1">AF2+AU2</f>
        <v>0</v>
      </c>
      <c r="AW2" s="1">
        <f t="shared" ref="AW2:AW65" si="2">AV2-AH2</f>
        <v>0</v>
      </c>
    </row>
    <row r="3" spans="1:49" x14ac:dyDescent="0.35">
      <c r="A3" t="s">
        <v>61</v>
      </c>
      <c r="B3" t="s">
        <v>70</v>
      </c>
      <c r="C3" t="s">
        <v>43</v>
      </c>
      <c r="D3" t="s">
        <v>553</v>
      </c>
      <c r="E3">
        <v>1</v>
      </c>
      <c r="F3" t="s">
        <v>44</v>
      </c>
      <c r="G3">
        <v>1.7</v>
      </c>
      <c r="H3" t="s">
        <v>83</v>
      </c>
      <c r="I3" t="s">
        <v>84</v>
      </c>
      <c r="J3" t="s">
        <v>85</v>
      </c>
      <c r="K3" t="s">
        <v>86</v>
      </c>
      <c r="L3" t="s">
        <v>87</v>
      </c>
      <c r="M3" t="s">
        <v>64</v>
      </c>
      <c r="N3" t="s">
        <v>71</v>
      </c>
      <c r="O3">
        <v>6</v>
      </c>
      <c r="P3" t="s">
        <v>91</v>
      </c>
      <c r="Q3">
        <v>10</v>
      </c>
      <c r="R3" t="s">
        <v>92</v>
      </c>
      <c r="S3" t="s">
        <v>65</v>
      </c>
      <c r="T3" s="5" t="s">
        <v>72</v>
      </c>
      <c r="U3" t="s">
        <v>573</v>
      </c>
      <c r="V3">
        <v>1000</v>
      </c>
      <c r="W3" t="s">
        <v>67</v>
      </c>
      <c r="X3">
        <v>1100</v>
      </c>
      <c r="Y3" t="s">
        <v>88</v>
      </c>
      <c r="Z3">
        <v>1130</v>
      </c>
      <c r="AA3" t="s">
        <v>67</v>
      </c>
      <c r="AB3" s="30">
        <v>1131</v>
      </c>
      <c r="AC3" s="30" t="s">
        <v>89</v>
      </c>
      <c r="AD3">
        <v>3</v>
      </c>
      <c r="AE3" t="s">
        <v>90</v>
      </c>
      <c r="AF3" s="1">
        <v>213089057</v>
      </c>
      <c r="AG3" s="1">
        <v>213089057</v>
      </c>
      <c r="AH3" s="1">
        <v>7380714.2800000003</v>
      </c>
      <c r="AI3" s="1">
        <v>7380714.2800000003</v>
      </c>
      <c r="AJ3" s="1">
        <v>7380714.2800000003</v>
      </c>
      <c r="AK3" s="1">
        <v>7380714.2800000003</v>
      </c>
      <c r="AL3" s="1">
        <v>7380714.2800000003</v>
      </c>
      <c r="AM3" s="1">
        <v>205708342.72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U3" s="4">
        <f t="shared" si="0"/>
        <v>0</v>
      </c>
      <c r="AV3" s="1">
        <f t="shared" si="1"/>
        <v>213089057</v>
      </c>
      <c r="AW3" s="1">
        <f t="shared" si="2"/>
        <v>205708342.72</v>
      </c>
    </row>
    <row r="4" spans="1:49" x14ac:dyDescent="0.35">
      <c r="A4" s="63" t="s">
        <v>93</v>
      </c>
      <c r="B4" s="63" t="s">
        <v>98</v>
      </c>
      <c r="C4" t="s">
        <v>43</v>
      </c>
      <c r="D4" t="s">
        <v>553</v>
      </c>
      <c r="E4">
        <v>2</v>
      </c>
      <c r="F4" t="s">
        <v>306</v>
      </c>
      <c r="G4">
        <v>2.4</v>
      </c>
      <c r="H4" t="s">
        <v>351</v>
      </c>
      <c r="I4" t="s">
        <v>365</v>
      </c>
      <c r="J4" t="s">
        <v>366</v>
      </c>
      <c r="K4" t="s">
        <v>86</v>
      </c>
      <c r="L4" t="s">
        <v>87</v>
      </c>
      <c r="M4" s="63" t="s">
        <v>356</v>
      </c>
      <c r="N4" s="63" t="s">
        <v>358</v>
      </c>
      <c r="O4">
        <v>4</v>
      </c>
      <c r="P4" t="s">
        <v>368</v>
      </c>
      <c r="Q4" s="63">
        <v>32</v>
      </c>
      <c r="R4" s="63" t="s">
        <v>369</v>
      </c>
      <c r="S4" s="63" t="s">
        <v>367</v>
      </c>
      <c r="T4" t="s">
        <v>370</v>
      </c>
      <c r="U4" s="63" t="s">
        <v>370</v>
      </c>
      <c r="V4" s="63">
        <v>4000</v>
      </c>
      <c r="W4" s="63" t="s">
        <v>148</v>
      </c>
      <c r="X4">
        <v>4200</v>
      </c>
      <c r="Y4" t="s">
        <v>145</v>
      </c>
      <c r="Z4">
        <v>4210</v>
      </c>
      <c r="AA4" t="s">
        <v>146</v>
      </c>
      <c r="AB4" s="63">
        <v>4211</v>
      </c>
      <c r="AC4" s="63" t="s">
        <v>147</v>
      </c>
      <c r="AD4" s="63">
        <v>0</v>
      </c>
      <c r="AE4" s="63" t="s">
        <v>55</v>
      </c>
      <c r="AF4" s="64">
        <v>19813000</v>
      </c>
      <c r="AG4" s="1">
        <v>19813000</v>
      </c>
      <c r="AH4" s="1">
        <v>43494.239999999998</v>
      </c>
      <c r="AI4" s="1">
        <v>43494.239999999998</v>
      </c>
      <c r="AJ4" s="1">
        <v>43494.239999999998</v>
      </c>
      <c r="AK4" s="1">
        <v>0</v>
      </c>
      <c r="AL4" s="1">
        <v>0</v>
      </c>
      <c r="AM4" s="1">
        <v>19769505.760000002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62">
        <v>-19813000</v>
      </c>
      <c r="AU4" s="4">
        <f t="shared" si="0"/>
        <v>-19813000</v>
      </c>
      <c r="AV4" s="1">
        <f t="shared" si="1"/>
        <v>0</v>
      </c>
      <c r="AW4" s="1">
        <f t="shared" si="2"/>
        <v>-43494.239999999998</v>
      </c>
    </row>
    <row r="5" spans="1:49" x14ac:dyDescent="0.35">
      <c r="A5" t="s">
        <v>93</v>
      </c>
      <c r="B5" t="s">
        <v>98</v>
      </c>
      <c r="C5" t="s">
        <v>43</v>
      </c>
      <c r="D5" t="s">
        <v>553</v>
      </c>
      <c r="E5">
        <v>1</v>
      </c>
      <c r="F5" t="s">
        <v>44</v>
      </c>
      <c r="G5">
        <v>1.3</v>
      </c>
      <c r="H5" t="s">
        <v>45</v>
      </c>
      <c r="I5" t="s">
        <v>46</v>
      </c>
      <c r="J5" t="s">
        <v>47</v>
      </c>
      <c r="K5" t="s">
        <v>62</v>
      </c>
      <c r="L5" t="s">
        <v>63</v>
      </c>
      <c r="M5" t="s">
        <v>64</v>
      </c>
      <c r="N5" t="s">
        <v>71</v>
      </c>
      <c r="O5">
        <v>5</v>
      </c>
      <c r="P5" t="s">
        <v>58</v>
      </c>
      <c r="Q5">
        <v>12</v>
      </c>
      <c r="R5" t="s">
        <v>67</v>
      </c>
      <c r="S5" t="s">
        <v>65</v>
      </c>
      <c r="T5" s="5" t="s">
        <v>72</v>
      </c>
      <c r="U5" t="s">
        <v>573</v>
      </c>
      <c r="V5">
        <v>1000</v>
      </c>
      <c r="W5" t="s">
        <v>67</v>
      </c>
      <c r="X5">
        <v>1200</v>
      </c>
      <c r="Y5" t="s">
        <v>66</v>
      </c>
      <c r="Z5">
        <v>1210</v>
      </c>
      <c r="AA5" t="s">
        <v>67</v>
      </c>
      <c r="AB5" s="32">
        <v>1211</v>
      </c>
      <c r="AC5" s="32" t="s">
        <v>212</v>
      </c>
      <c r="AD5">
        <v>2</v>
      </c>
      <c r="AE5" t="s">
        <v>69</v>
      </c>
      <c r="AF5" s="1">
        <v>6052682</v>
      </c>
      <c r="AG5" s="1">
        <v>6052682</v>
      </c>
      <c r="AH5" s="1">
        <v>117096</v>
      </c>
      <c r="AI5" s="1">
        <v>117096</v>
      </c>
      <c r="AJ5" s="1">
        <v>117096</v>
      </c>
      <c r="AK5" s="1">
        <v>117096</v>
      </c>
      <c r="AL5" s="1">
        <v>117096</v>
      </c>
      <c r="AM5" s="1">
        <v>5935586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U5" s="4">
        <f t="shared" si="0"/>
        <v>0</v>
      </c>
      <c r="AV5" s="1">
        <f t="shared" si="1"/>
        <v>6052682</v>
      </c>
      <c r="AW5" s="1">
        <f t="shared" si="2"/>
        <v>5935586</v>
      </c>
    </row>
    <row r="6" spans="1:49" x14ac:dyDescent="0.35">
      <c r="A6" s="63" t="s">
        <v>93</v>
      </c>
      <c r="B6" s="63" t="s">
        <v>98</v>
      </c>
      <c r="C6" t="s">
        <v>43</v>
      </c>
      <c r="D6" t="s">
        <v>553</v>
      </c>
      <c r="E6">
        <v>2</v>
      </c>
      <c r="F6" t="s">
        <v>306</v>
      </c>
      <c r="G6">
        <v>2.6</v>
      </c>
      <c r="H6" t="s">
        <v>380</v>
      </c>
      <c r="I6" t="s">
        <v>381</v>
      </c>
      <c r="J6" t="s">
        <v>382</v>
      </c>
      <c r="K6" t="s">
        <v>86</v>
      </c>
      <c r="L6" t="s">
        <v>87</v>
      </c>
      <c r="M6" s="63" t="s">
        <v>356</v>
      </c>
      <c r="N6" s="63" t="s">
        <v>358</v>
      </c>
      <c r="O6">
        <v>0</v>
      </c>
      <c r="P6" t="s">
        <v>359</v>
      </c>
      <c r="Q6" s="63">
        <v>31</v>
      </c>
      <c r="R6" s="63" t="s">
        <v>384</v>
      </c>
      <c r="S6" s="63" t="s">
        <v>383</v>
      </c>
      <c r="T6" t="s">
        <v>385</v>
      </c>
      <c r="U6" s="63" t="s">
        <v>563</v>
      </c>
      <c r="V6" s="63">
        <v>4000</v>
      </c>
      <c r="W6" s="63" t="s">
        <v>148</v>
      </c>
      <c r="X6">
        <v>4200</v>
      </c>
      <c r="Y6" t="s">
        <v>145</v>
      </c>
      <c r="Z6">
        <v>4210</v>
      </c>
      <c r="AA6" t="s">
        <v>146</v>
      </c>
      <c r="AB6" s="63">
        <v>4211</v>
      </c>
      <c r="AC6" s="63" t="s">
        <v>147</v>
      </c>
      <c r="AD6" s="63">
        <v>0</v>
      </c>
      <c r="AE6" s="63" t="s">
        <v>55</v>
      </c>
      <c r="AF6" s="64">
        <v>14064137.279999999</v>
      </c>
      <c r="AG6" s="1">
        <v>14064137.279999999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14064137.279999999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62">
        <v>-14064137.279999999</v>
      </c>
      <c r="AU6" s="4">
        <f t="shared" si="0"/>
        <v>-14064137.279999999</v>
      </c>
      <c r="AV6" s="1">
        <f t="shared" si="1"/>
        <v>0</v>
      </c>
      <c r="AW6" s="1">
        <f t="shared" si="2"/>
        <v>0</v>
      </c>
    </row>
    <row r="7" spans="1:49" x14ac:dyDescent="0.35">
      <c r="A7" s="63" t="s">
        <v>93</v>
      </c>
      <c r="B7" s="63" t="s">
        <v>98</v>
      </c>
      <c r="C7" t="s">
        <v>43</v>
      </c>
      <c r="D7" t="s">
        <v>553</v>
      </c>
      <c r="E7">
        <v>2</v>
      </c>
      <c r="F7" t="s">
        <v>306</v>
      </c>
      <c r="G7">
        <v>2.7</v>
      </c>
      <c r="H7" t="s">
        <v>394</v>
      </c>
      <c r="I7" t="s">
        <v>395</v>
      </c>
      <c r="J7" t="s">
        <v>394</v>
      </c>
      <c r="K7" t="s">
        <v>86</v>
      </c>
      <c r="L7" t="s">
        <v>87</v>
      </c>
      <c r="M7" s="63" t="s">
        <v>356</v>
      </c>
      <c r="N7" s="63" t="s">
        <v>358</v>
      </c>
      <c r="O7">
        <v>4</v>
      </c>
      <c r="P7" t="s">
        <v>368</v>
      </c>
      <c r="Q7" s="63">
        <v>33</v>
      </c>
      <c r="R7" s="63" t="s">
        <v>397</v>
      </c>
      <c r="S7" s="63" t="s">
        <v>396</v>
      </c>
      <c r="T7" t="s">
        <v>398</v>
      </c>
      <c r="U7" s="63" t="s">
        <v>398</v>
      </c>
      <c r="V7" s="63">
        <v>4000</v>
      </c>
      <c r="W7" s="63" t="s">
        <v>148</v>
      </c>
      <c r="X7">
        <v>4200</v>
      </c>
      <c r="Y7" t="s">
        <v>145</v>
      </c>
      <c r="Z7">
        <v>4210</v>
      </c>
      <c r="AA7" t="s">
        <v>146</v>
      </c>
      <c r="AB7" s="63">
        <v>4211</v>
      </c>
      <c r="AC7" s="63" t="s">
        <v>147</v>
      </c>
      <c r="AD7" s="63">
        <v>0</v>
      </c>
      <c r="AE7" s="63" t="s">
        <v>55</v>
      </c>
      <c r="AF7" s="64">
        <v>9360000</v>
      </c>
      <c r="AG7" s="1">
        <v>9360000</v>
      </c>
      <c r="AH7" s="1">
        <v>14208.64</v>
      </c>
      <c r="AI7" s="1">
        <v>14208.64</v>
      </c>
      <c r="AJ7" s="1">
        <v>14208.64</v>
      </c>
      <c r="AK7" s="1">
        <v>0</v>
      </c>
      <c r="AL7" s="1">
        <v>0</v>
      </c>
      <c r="AM7" s="1">
        <v>9345791.3599999994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62">
        <v>-9360000</v>
      </c>
      <c r="AU7" s="4">
        <f t="shared" si="0"/>
        <v>-9360000</v>
      </c>
      <c r="AV7" s="1">
        <f t="shared" si="1"/>
        <v>0</v>
      </c>
      <c r="AW7" s="1">
        <f t="shared" si="2"/>
        <v>-14208.64</v>
      </c>
    </row>
    <row r="8" spans="1:49" x14ac:dyDescent="0.35">
      <c r="A8" s="63" t="s">
        <v>93</v>
      </c>
      <c r="B8" s="63" t="s">
        <v>98</v>
      </c>
      <c r="C8" t="s">
        <v>43</v>
      </c>
      <c r="D8" t="s">
        <v>552</v>
      </c>
      <c r="E8">
        <v>1</v>
      </c>
      <c r="F8" t="s">
        <v>44</v>
      </c>
      <c r="G8">
        <v>1.3</v>
      </c>
      <c r="H8" t="s">
        <v>45</v>
      </c>
      <c r="I8" t="s">
        <v>46</v>
      </c>
      <c r="J8" t="s">
        <v>47</v>
      </c>
      <c r="K8" t="s">
        <v>155</v>
      </c>
      <c r="L8" t="s">
        <v>156</v>
      </c>
      <c r="M8" s="63" t="s">
        <v>157</v>
      </c>
      <c r="N8" s="63" t="s">
        <v>161</v>
      </c>
      <c r="O8">
        <v>2</v>
      </c>
      <c r="P8" t="s">
        <v>162</v>
      </c>
      <c r="Q8" s="63">
        <v>49</v>
      </c>
      <c r="R8" s="63" t="s">
        <v>168</v>
      </c>
      <c r="S8" s="63" t="s">
        <v>158</v>
      </c>
      <c r="T8" s="5" t="s">
        <v>164</v>
      </c>
      <c r="U8" s="63" t="s">
        <v>575</v>
      </c>
      <c r="V8" s="63">
        <v>6000</v>
      </c>
      <c r="W8" s="63" t="s">
        <v>107</v>
      </c>
      <c r="X8">
        <v>6100</v>
      </c>
      <c r="Y8" t="s">
        <v>159</v>
      </c>
      <c r="Z8">
        <v>6130</v>
      </c>
      <c r="AA8" t="s">
        <v>104</v>
      </c>
      <c r="AB8" s="63">
        <v>6131</v>
      </c>
      <c r="AC8" s="63" t="s">
        <v>165</v>
      </c>
      <c r="AD8" s="63">
        <v>0</v>
      </c>
      <c r="AE8" s="63" t="s">
        <v>55</v>
      </c>
      <c r="AF8" s="64">
        <v>56576707.990000002</v>
      </c>
      <c r="AG8" s="1">
        <v>56576707.039999999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56576707.990000002</v>
      </c>
      <c r="AN8" s="1">
        <v>0</v>
      </c>
      <c r="AO8" s="1">
        <v>0.95</v>
      </c>
      <c r="AP8" s="1">
        <v>0</v>
      </c>
      <c r="AQ8" s="1">
        <v>0</v>
      </c>
      <c r="AR8" s="1">
        <v>0.95</v>
      </c>
      <c r="AS8" s="62">
        <v>-9000000</v>
      </c>
      <c r="AU8" s="4">
        <f t="shared" si="0"/>
        <v>-9000000</v>
      </c>
      <c r="AV8" s="1">
        <f t="shared" si="1"/>
        <v>47576707.990000002</v>
      </c>
      <c r="AW8" s="1">
        <f t="shared" si="2"/>
        <v>47576707.990000002</v>
      </c>
    </row>
    <row r="9" spans="1:49" x14ac:dyDescent="0.35">
      <c r="A9" t="s">
        <v>93</v>
      </c>
      <c r="B9" t="s">
        <v>98</v>
      </c>
      <c r="C9" t="s">
        <v>43</v>
      </c>
      <c r="D9" t="s">
        <v>553</v>
      </c>
      <c r="E9">
        <v>1</v>
      </c>
      <c r="F9" t="s">
        <v>44</v>
      </c>
      <c r="G9">
        <v>1.3</v>
      </c>
      <c r="H9" t="s">
        <v>45</v>
      </c>
      <c r="I9" t="s">
        <v>46</v>
      </c>
      <c r="J9" t="s">
        <v>47</v>
      </c>
      <c r="K9" t="s">
        <v>62</v>
      </c>
      <c r="L9" t="s">
        <v>63</v>
      </c>
      <c r="M9" t="s">
        <v>64</v>
      </c>
      <c r="N9" t="s">
        <v>71</v>
      </c>
      <c r="O9">
        <v>5</v>
      </c>
      <c r="P9" t="s">
        <v>58</v>
      </c>
      <c r="Q9">
        <v>12</v>
      </c>
      <c r="R9" t="s">
        <v>67</v>
      </c>
      <c r="S9" t="s">
        <v>65</v>
      </c>
      <c r="T9" s="5" t="s">
        <v>72</v>
      </c>
      <c r="U9" t="s">
        <v>573</v>
      </c>
      <c r="V9">
        <v>1000</v>
      </c>
      <c r="W9" t="s">
        <v>67</v>
      </c>
      <c r="X9">
        <v>1200</v>
      </c>
      <c r="Y9" t="s">
        <v>66</v>
      </c>
      <c r="Z9">
        <v>1230</v>
      </c>
      <c r="AA9" t="s">
        <v>67</v>
      </c>
      <c r="AB9" s="32">
        <v>1231</v>
      </c>
      <c r="AC9" s="32" t="s">
        <v>213</v>
      </c>
      <c r="AD9">
        <v>2</v>
      </c>
      <c r="AE9" t="s">
        <v>69</v>
      </c>
      <c r="AF9" s="1">
        <v>26400</v>
      </c>
      <c r="AG9" s="1">
        <v>26400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26400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U9" s="4">
        <f t="shared" si="0"/>
        <v>0</v>
      </c>
      <c r="AV9" s="1">
        <f t="shared" si="1"/>
        <v>26400</v>
      </c>
      <c r="AW9" s="1">
        <f t="shared" si="2"/>
        <v>26400</v>
      </c>
    </row>
    <row r="10" spans="1:49" x14ac:dyDescent="0.35">
      <c r="A10" s="63" t="s">
        <v>93</v>
      </c>
      <c r="B10" s="63" t="s">
        <v>98</v>
      </c>
      <c r="C10" t="s">
        <v>43</v>
      </c>
      <c r="D10" t="s">
        <v>553</v>
      </c>
      <c r="E10">
        <v>2</v>
      </c>
      <c r="F10" t="s">
        <v>306</v>
      </c>
      <c r="G10">
        <v>2.6</v>
      </c>
      <c r="H10" t="s">
        <v>380</v>
      </c>
      <c r="I10" t="s">
        <v>381</v>
      </c>
      <c r="J10" t="s">
        <v>382</v>
      </c>
      <c r="K10" t="s">
        <v>86</v>
      </c>
      <c r="L10" t="s">
        <v>87</v>
      </c>
      <c r="M10" s="63" t="s">
        <v>356</v>
      </c>
      <c r="N10" s="63" t="s">
        <v>358</v>
      </c>
      <c r="O10">
        <v>0</v>
      </c>
      <c r="P10" t="s">
        <v>359</v>
      </c>
      <c r="Q10" s="63">
        <v>34</v>
      </c>
      <c r="R10" s="63" t="s">
        <v>387</v>
      </c>
      <c r="S10" s="63" t="s">
        <v>386</v>
      </c>
      <c r="T10" t="s">
        <v>388</v>
      </c>
      <c r="U10" s="63" t="s">
        <v>388</v>
      </c>
      <c r="V10" s="63">
        <v>4000</v>
      </c>
      <c r="W10" s="63" t="s">
        <v>148</v>
      </c>
      <c r="X10">
        <v>4200</v>
      </c>
      <c r="Y10" t="s">
        <v>145</v>
      </c>
      <c r="Z10">
        <v>4210</v>
      </c>
      <c r="AA10" t="s">
        <v>146</v>
      </c>
      <c r="AB10" s="63">
        <v>4211</v>
      </c>
      <c r="AC10" s="63" t="s">
        <v>147</v>
      </c>
      <c r="AD10" s="63">
        <v>0</v>
      </c>
      <c r="AE10" s="63" t="s">
        <v>55</v>
      </c>
      <c r="AF10" s="64">
        <v>6380968.3300000001</v>
      </c>
      <c r="AG10" s="1">
        <v>6380968.3300000001</v>
      </c>
      <c r="AH10" s="1">
        <v>18187.38</v>
      </c>
      <c r="AI10" s="1">
        <v>18187.38</v>
      </c>
      <c r="AJ10" s="1">
        <v>18187.38</v>
      </c>
      <c r="AK10" s="1">
        <v>0</v>
      </c>
      <c r="AL10" s="1">
        <v>0</v>
      </c>
      <c r="AM10" s="1">
        <v>6362780.9500000002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62">
        <v>-6380968.3300000001</v>
      </c>
      <c r="AU10" s="4">
        <f t="shared" si="0"/>
        <v>-6380968.3300000001</v>
      </c>
      <c r="AV10" s="1">
        <f t="shared" si="1"/>
        <v>0</v>
      </c>
      <c r="AW10" s="1">
        <f t="shared" si="2"/>
        <v>-18187.38</v>
      </c>
    </row>
    <row r="11" spans="1:49" x14ac:dyDescent="0.35">
      <c r="A11" t="s">
        <v>61</v>
      </c>
      <c r="B11" t="s">
        <v>70</v>
      </c>
      <c r="C11" t="s">
        <v>43</v>
      </c>
      <c r="D11" t="s">
        <v>553</v>
      </c>
      <c r="E11">
        <v>1</v>
      </c>
      <c r="F11" t="s">
        <v>44</v>
      </c>
      <c r="G11">
        <v>1.7</v>
      </c>
      <c r="H11" t="s">
        <v>83</v>
      </c>
      <c r="I11" t="s">
        <v>84</v>
      </c>
      <c r="J11" t="s">
        <v>85</v>
      </c>
      <c r="K11" t="s">
        <v>86</v>
      </c>
      <c r="L11" t="s">
        <v>87</v>
      </c>
      <c r="M11" t="s">
        <v>64</v>
      </c>
      <c r="N11" t="s">
        <v>71</v>
      </c>
      <c r="O11">
        <v>6</v>
      </c>
      <c r="P11" t="s">
        <v>91</v>
      </c>
      <c r="Q11">
        <v>10</v>
      </c>
      <c r="R11" t="s">
        <v>92</v>
      </c>
      <c r="S11" t="s">
        <v>65</v>
      </c>
      <c r="T11" s="5" t="s">
        <v>72</v>
      </c>
      <c r="U11" t="s">
        <v>573</v>
      </c>
      <c r="V11">
        <v>1000</v>
      </c>
      <c r="W11" t="s">
        <v>67</v>
      </c>
      <c r="X11">
        <v>1300</v>
      </c>
      <c r="Y11" t="s">
        <v>73</v>
      </c>
      <c r="Z11">
        <v>1321</v>
      </c>
      <c r="AA11" t="s">
        <v>67</v>
      </c>
      <c r="AB11" s="30">
        <v>1321</v>
      </c>
      <c r="AC11" s="30" t="s">
        <v>74</v>
      </c>
      <c r="AD11">
        <v>3</v>
      </c>
      <c r="AE11" t="s">
        <v>90</v>
      </c>
      <c r="AF11" s="1">
        <v>2959570</v>
      </c>
      <c r="AG11" s="1">
        <v>2959570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2959570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U11" s="4">
        <f t="shared" si="0"/>
        <v>0</v>
      </c>
      <c r="AV11" s="1">
        <f t="shared" si="1"/>
        <v>2959570</v>
      </c>
      <c r="AW11" s="1">
        <f t="shared" si="2"/>
        <v>2959570</v>
      </c>
    </row>
    <row r="12" spans="1:49" x14ac:dyDescent="0.35">
      <c r="A12" s="66" t="s">
        <v>93</v>
      </c>
      <c r="B12" s="66" t="s">
        <v>98</v>
      </c>
      <c r="C12" t="s">
        <v>43</v>
      </c>
      <c r="D12" t="s">
        <v>553</v>
      </c>
      <c r="E12">
        <v>1</v>
      </c>
      <c r="F12" t="s">
        <v>44</v>
      </c>
      <c r="G12">
        <v>1.3</v>
      </c>
      <c r="H12" t="s">
        <v>45</v>
      </c>
      <c r="I12" t="s">
        <v>46</v>
      </c>
      <c r="J12" t="s">
        <v>47</v>
      </c>
      <c r="K12" t="s">
        <v>48</v>
      </c>
      <c r="L12" t="s">
        <v>49</v>
      </c>
      <c r="M12" s="66" t="s">
        <v>50</v>
      </c>
      <c r="N12" s="66" t="s">
        <v>57</v>
      </c>
      <c r="O12">
        <v>5</v>
      </c>
      <c r="P12" t="s">
        <v>58</v>
      </c>
      <c r="Q12" s="66">
        <v>5</v>
      </c>
      <c r="R12" s="66" t="s">
        <v>99</v>
      </c>
      <c r="S12" s="66" t="s">
        <v>94</v>
      </c>
      <c r="T12" t="s">
        <v>100</v>
      </c>
      <c r="U12" s="66" t="s">
        <v>100</v>
      </c>
      <c r="V12" s="66">
        <v>3000</v>
      </c>
      <c r="W12" s="66" t="s">
        <v>53</v>
      </c>
      <c r="X12">
        <v>3300</v>
      </c>
      <c r="Y12" t="s">
        <v>129</v>
      </c>
      <c r="Z12">
        <v>3330</v>
      </c>
      <c r="AA12" t="s">
        <v>53</v>
      </c>
      <c r="AB12" s="66">
        <v>3331</v>
      </c>
      <c r="AC12" s="66" t="s">
        <v>131</v>
      </c>
      <c r="AD12" s="66">
        <v>0</v>
      </c>
      <c r="AE12" s="66" t="s">
        <v>55</v>
      </c>
      <c r="AF12" s="67">
        <v>8358220.3600000003</v>
      </c>
      <c r="AG12" s="1">
        <v>8358220.3600000003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8358220.3600000003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68">
        <v>-2600000</v>
      </c>
      <c r="AU12" s="4">
        <f t="shared" si="0"/>
        <v>-2600000</v>
      </c>
      <c r="AV12" s="1">
        <f t="shared" si="1"/>
        <v>5758220.3600000003</v>
      </c>
      <c r="AW12" s="1">
        <f t="shared" si="2"/>
        <v>5758220.3600000003</v>
      </c>
    </row>
    <row r="13" spans="1:49" x14ac:dyDescent="0.35">
      <c r="A13" t="s">
        <v>93</v>
      </c>
      <c r="B13" t="s">
        <v>98</v>
      </c>
      <c r="C13" t="s">
        <v>43</v>
      </c>
      <c r="D13" t="s">
        <v>553</v>
      </c>
      <c r="E13">
        <v>1</v>
      </c>
      <c r="F13" t="s">
        <v>44</v>
      </c>
      <c r="G13">
        <v>1.3</v>
      </c>
      <c r="H13" t="s">
        <v>45</v>
      </c>
      <c r="I13" t="s">
        <v>46</v>
      </c>
      <c r="J13" t="s">
        <v>47</v>
      </c>
      <c r="K13" t="s">
        <v>48</v>
      </c>
      <c r="L13" t="s">
        <v>49</v>
      </c>
      <c r="M13" t="s">
        <v>50</v>
      </c>
      <c r="N13" t="s">
        <v>57</v>
      </c>
      <c r="O13">
        <v>5</v>
      </c>
      <c r="P13" t="s">
        <v>58</v>
      </c>
      <c r="Q13">
        <v>7</v>
      </c>
      <c r="R13" t="s">
        <v>59</v>
      </c>
      <c r="S13" t="s">
        <v>51</v>
      </c>
      <c r="T13" s="5" t="s">
        <v>60</v>
      </c>
      <c r="U13" t="s">
        <v>569</v>
      </c>
      <c r="V13">
        <v>4000</v>
      </c>
      <c r="W13" t="s">
        <v>148</v>
      </c>
      <c r="X13">
        <v>4200</v>
      </c>
      <c r="Y13" t="s">
        <v>145</v>
      </c>
      <c r="Z13">
        <v>4250</v>
      </c>
      <c r="AA13" t="s">
        <v>146</v>
      </c>
      <c r="AB13">
        <v>4251</v>
      </c>
      <c r="AC13" t="s">
        <v>149</v>
      </c>
      <c r="AD13">
        <v>0</v>
      </c>
      <c r="AE13" t="s">
        <v>55</v>
      </c>
      <c r="AF13" s="1">
        <v>14000000</v>
      </c>
      <c r="AG13" s="1">
        <v>14000000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14000000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70">
        <v>-2500000</v>
      </c>
      <c r="AU13" s="4">
        <f t="shared" si="0"/>
        <v>-2500000</v>
      </c>
      <c r="AV13" s="1">
        <f t="shared" si="1"/>
        <v>11500000</v>
      </c>
      <c r="AW13" s="1">
        <f t="shared" si="2"/>
        <v>11500000</v>
      </c>
    </row>
    <row r="14" spans="1:49" x14ac:dyDescent="0.35">
      <c r="A14" t="s">
        <v>516</v>
      </c>
      <c r="B14" t="s">
        <v>521</v>
      </c>
      <c r="C14" t="s">
        <v>43</v>
      </c>
      <c r="D14" t="s">
        <v>553</v>
      </c>
      <c r="E14">
        <v>1</v>
      </c>
      <c r="F14" t="s">
        <v>44</v>
      </c>
      <c r="G14">
        <v>1.3</v>
      </c>
      <c r="H14" t="s">
        <v>45</v>
      </c>
      <c r="I14" t="s">
        <v>46</v>
      </c>
      <c r="J14" t="s">
        <v>47</v>
      </c>
      <c r="K14" t="s">
        <v>62</v>
      </c>
      <c r="L14" t="s">
        <v>63</v>
      </c>
      <c r="M14" t="s">
        <v>64</v>
      </c>
      <c r="N14" t="s">
        <v>71</v>
      </c>
      <c r="O14">
        <v>5</v>
      </c>
      <c r="P14" t="s">
        <v>58</v>
      </c>
      <c r="Q14">
        <v>12</v>
      </c>
      <c r="R14" t="s">
        <v>67</v>
      </c>
      <c r="S14" t="s">
        <v>65</v>
      </c>
      <c r="T14" s="5" t="s">
        <v>72</v>
      </c>
      <c r="U14" t="s">
        <v>573</v>
      </c>
      <c r="V14">
        <v>1000</v>
      </c>
      <c r="W14" t="s">
        <v>67</v>
      </c>
      <c r="X14">
        <v>1100</v>
      </c>
      <c r="Y14" t="s">
        <v>88</v>
      </c>
      <c r="Z14">
        <v>1130</v>
      </c>
      <c r="AA14" t="s">
        <v>67</v>
      </c>
      <c r="AB14" s="31">
        <v>1131</v>
      </c>
      <c r="AC14" s="31" t="s">
        <v>89</v>
      </c>
      <c r="AD14">
        <v>1</v>
      </c>
      <c r="AE14" t="s">
        <v>77</v>
      </c>
      <c r="AF14" s="1">
        <v>669497019</v>
      </c>
      <c r="AG14" s="1">
        <v>669497019</v>
      </c>
      <c r="AH14" s="1">
        <v>24698588.82</v>
      </c>
      <c r="AI14" s="1">
        <v>24698588.82</v>
      </c>
      <c r="AJ14" s="1">
        <v>24698588.82</v>
      </c>
      <c r="AK14" s="1">
        <v>24690639.91</v>
      </c>
      <c r="AL14" s="1">
        <v>24690639.91</v>
      </c>
      <c r="AM14" s="1">
        <v>644798430.17999995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4">
        <v>-1857953.11</v>
      </c>
      <c r="AU14" s="4">
        <f t="shared" si="0"/>
        <v>-1857953.11</v>
      </c>
      <c r="AV14" s="1">
        <f t="shared" si="1"/>
        <v>667639065.88999999</v>
      </c>
      <c r="AW14" s="1">
        <f t="shared" si="2"/>
        <v>642940477.06999993</v>
      </c>
    </row>
    <row r="15" spans="1:49" x14ac:dyDescent="0.35">
      <c r="A15" s="66" t="s">
        <v>93</v>
      </c>
      <c r="B15" s="66" t="s">
        <v>98</v>
      </c>
      <c r="C15" t="s">
        <v>43</v>
      </c>
      <c r="D15" t="s">
        <v>553</v>
      </c>
      <c r="E15">
        <v>2</v>
      </c>
      <c r="F15" t="s">
        <v>306</v>
      </c>
      <c r="G15">
        <v>2.7</v>
      </c>
      <c r="H15" t="s">
        <v>394</v>
      </c>
      <c r="I15" t="s">
        <v>395</v>
      </c>
      <c r="J15" t="s">
        <v>394</v>
      </c>
      <c r="K15" t="s">
        <v>374</v>
      </c>
      <c r="L15" t="s">
        <v>375</v>
      </c>
      <c r="M15" s="66" t="s">
        <v>356</v>
      </c>
      <c r="N15" s="66" t="s">
        <v>358</v>
      </c>
      <c r="O15">
        <v>0</v>
      </c>
      <c r="P15" t="s">
        <v>359</v>
      </c>
      <c r="Q15" s="66">
        <v>45</v>
      </c>
      <c r="R15" s="66" t="s">
        <v>414</v>
      </c>
      <c r="S15" s="66" t="s">
        <v>376</v>
      </c>
      <c r="T15" s="5" t="s">
        <v>378</v>
      </c>
      <c r="U15" s="66" t="s">
        <v>586</v>
      </c>
      <c r="V15" s="66">
        <v>4000</v>
      </c>
      <c r="W15" s="66" t="s">
        <v>148</v>
      </c>
      <c r="X15">
        <v>4400</v>
      </c>
      <c r="Y15" t="s">
        <v>235</v>
      </c>
      <c r="Z15">
        <v>4410</v>
      </c>
      <c r="AA15" t="s">
        <v>146</v>
      </c>
      <c r="AB15" s="66">
        <v>4411</v>
      </c>
      <c r="AC15" s="66" t="s">
        <v>407</v>
      </c>
      <c r="AD15" s="66">
        <v>0</v>
      </c>
      <c r="AE15" s="66" t="s">
        <v>55</v>
      </c>
      <c r="AF15" s="67">
        <v>3500000</v>
      </c>
      <c r="AG15" s="1">
        <v>3500000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3500000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68">
        <v>-1500000</v>
      </c>
      <c r="AU15" s="4">
        <f t="shared" si="0"/>
        <v>-1500000</v>
      </c>
      <c r="AV15" s="1">
        <f t="shared" si="1"/>
        <v>2000000</v>
      </c>
      <c r="AW15" s="1">
        <f t="shared" si="2"/>
        <v>2000000</v>
      </c>
    </row>
    <row r="16" spans="1:49" x14ac:dyDescent="0.35">
      <c r="A16" t="s">
        <v>516</v>
      </c>
      <c r="B16" t="s">
        <v>521</v>
      </c>
      <c r="C16" t="s">
        <v>43</v>
      </c>
      <c r="D16" t="s">
        <v>553</v>
      </c>
      <c r="E16">
        <v>1</v>
      </c>
      <c r="F16" t="s">
        <v>44</v>
      </c>
      <c r="G16">
        <v>1.7</v>
      </c>
      <c r="H16" t="s">
        <v>83</v>
      </c>
      <c r="I16" t="s">
        <v>84</v>
      </c>
      <c r="J16" t="s">
        <v>85</v>
      </c>
      <c r="K16" t="s">
        <v>86</v>
      </c>
      <c r="L16" t="s">
        <v>87</v>
      </c>
      <c r="M16" t="s">
        <v>64</v>
      </c>
      <c r="N16" t="s">
        <v>71</v>
      </c>
      <c r="O16">
        <v>6</v>
      </c>
      <c r="P16" t="s">
        <v>91</v>
      </c>
      <c r="Q16">
        <v>10</v>
      </c>
      <c r="R16" t="s">
        <v>92</v>
      </c>
      <c r="S16" t="s">
        <v>65</v>
      </c>
      <c r="T16" s="5" t="s">
        <v>72</v>
      </c>
      <c r="U16" t="s">
        <v>573</v>
      </c>
      <c r="V16">
        <v>1000</v>
      </c>
      <c r="W16" t="s">
        <v>67</v>
      </c>
      <c r="X16">
        <v>1300</v>
      </c>
      <c r="Y16" t="s">
        <v>73</v>
      </c>
      <c r="Z16">
        <v>1322</v>
      </c>
      <c r="AA16" t="s">
        <v>67</v>
      </c>
      <c r="AB16" s="31">
        <v>1322</v>
      </c>
      <c r="AC16" s="31" t="s">
        <v>75</v>
      </c>
      <c r="AD16">
        <v>3</v>
      </c>
      <c r="AE16" t="s">
        <v>90</v>
      </c>
      <c r="AF16" s="1">
        <v>29595702</v>
      </c>
      <c r="AG16" s="1">
        <v>29595702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29595702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U16" s="4">
        <f t="shared" si="0"/>
        <v>0</v>
      </c>
      <c r="AV16" s="1">
        <f t="shared" si="1"/>
        <v>29595702</v>
      </c>
      <c r="AW16" s="1">
        <f t="shared" si="2"/>
        <v>29595702</v>
      </c>
    </row>
    <row r="17" spans="1:49" x14ac:dyDescent="0.35">
      <c r="A17" t="s">
        <v>93</v>
      </c>
      <c r="B17" t="s">
        <v>98</v>
      </c>
      <c r="C17" t="s">
        <v>43</v>
      </c>
      <c r="D17" t="s">
        <v>553</v>
      </c>
      <c r="E17">
        <v>1</v>
      </c>
      <c r="F17" t="s">
        <v>44</v>
      </c>
      <c r="G17">
        <v>1.3</v>
      </c>
      <c r="H17" t="s">
        <v>45</v>
      </c>
      <c r="I17" t="s">
        <v>46</v>
      </c>
      <c r="J17" t="s">
        <v>47</v>
      </c>
      <c r="K17" t="s">
        <v>62</v>
      </c>
      <c r="L17" t="s">
        <v>63</v>
      </c>
      <c r="M17" t="s">
        <v>64</v>
      </c>
      <c r="N17" t="s">
        <v>71</v>
      </c>
      <c r="O17">
        <v>5</v>
      </c>
      <c r="P17" t="s">
        <v>58</v>
      </c>
      <c r="Q17">
        <v>12</v>
      </c>
      <c r="R17" t="s">
        <v>67</v>
      </c>
      <c r="S17" t="s">
        <v>65</v>
      </c>
      <c r="T17" s="5" t="s">
        <v>72</v>
      </c>
      <c r="U17" t="s">
        <v>573</v>
      </c>
      <c r="V17">
        <v>1000</v>
      </c>
      <c r="W17" t="s">
        <v>67</v>
      </c>
      <c r="X17">
        <v>1300</v>
      </c>
      <c r="Y17" t="s">
        <v>73</v>
      </c>
      <c r="Z17">
        <v>1330</v>
      </c>
      <c r="AA17" t="s">
        <v>67</v>
      </c>
      <c r="AB17" s="32">
        <v>1331</v>
      </c>
      <c r="AC17" s="32" t="s">
        <v>214</v>
      </c>
      <c r="AD17">
        <v>2</v>
      </c>
      <c r="AE17" t="s">
        <v>69</v>
      </c>
      <c r="AF17" s="1">
        <v>730000</v>
      </c>
      <c r="AG17" s="1">
        <v>730000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730000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U17" s="4">
        <f t="shared" si="0"/>
        <v>0</v>
      </c>
      <c r="AV17" s="1">
        <f t="shared" si="1"/>
        <v>730000</v>
      </c>
      <c r="AW17" s="1">
        <f t="shared" si="2"/>
        <v>730000</v>
      </c>
    </row>
    <row r="18" spans="1:49" x14ac:dyDescent="0.35">
      <c r="A18" t="s">
        <v>61</v>
      </c>
      <c r="B18" t="s">
        <v>70</v>
      </c>
      <c r="C18" t="s">
        <v>43</v>
      </c>
      <c r="D18" t="s">
        <v>553</v>
      </c>
      <c r="E18">
        <v>1</v>
      </c>
      <c r="F18" t="s">
        <v>44</v>
      </c>
      <c r="G18">
        <v>1.3</v>
      </c>
      <c r="H18" t="s">
        <v>45</v>
      </c>
      <c r="I18" t="s">
        <v>46</v>
      </c>
      <c r="J18" t="s">
        <v>47</v>
      </c>
      <c r="K18" t="s">
        <v>62</v>
      </c>
      <c r="L18" t="s">
        <v>63</v>
      </c>
      <c r="M18" t="s">
        <v>64</v>
      </c>
      <c r="N18" t="s">
        <v>71</v>
      </c>
      <c r="O18">
        <v>5</v>
      </c>
      <c r="P18" t="s">
        <v>58</v>
      </c>
      <c r="Q18">
        <v>12</v>
      </c>
      <c r="R18" t="s">
        <v>67</v>
      </c>
      <c r="S18" t="s">
        <v>65</v>
      </c>
      <c r="T18" s="5" t="s">
        <v>72</v>
      </c>
      <c r="U18" t="s">
        <v>573</v>
      </c>
      <c r="V18">
        <v>1000</v>
      </c>
      <c r="W18" t="s">
        <v>67</v>
      </c>
      <c r="X18">
        <v>1300</v>
      </c>
      <c r="Y18" t="s">
        <v>73</v>
      </c>
      <c r="Z18">
        <v>134</v>
      </c>
      <c r="AA18" t="s">
        <v>76</v>
      </c>
      <c r="AB18" s="30">
        <v>1341</v>
      </c>
      <c r="AC18" s="30" t="s">
        <v>76</v>
      </c>
      <c r="AD18">
        <v>0</v>
      </c>
      <c r="AE18" t="s">
        <v>55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U18" s="4">
        <f t="shared" si="0"/>
        <v>0</v>
      </c>
      <c r="AV18" s="1">
        <f t="shared" si="1"/>
        <v>0</v>
      </c>
      <c r="AW18" s="1">
        <f t="shared" si="2"/>
        <v>0</v>
      </c>
    </row>
    <row r="19" spans="1:49" x14ac:dyDescent="0.35">
      <c r="A19" t="s">
        <v>61</v>
      </c>
      <c r="B19" t="s">
        <v>70</v>
      </c>
      <c r="C19" t="s">
        <v>43</v>
      </c>
      <c r="D19" t="s">
        <v>553</v>
      </c>
      <c r="E19">
        <v>1</v>
      </c>
      <c r="F19" t="s">
        <v>44</v>
      </c>
      <c r="G19">
        <v>1.3</v>
      </c>
      <c r="H19" t="s">
        <v>45</v>
      </c>
      <c r="I19" t="s">
        <v>46</v>
      </c>
      <c r="J19" t="s">
        <v>47</v>
      </c>
      <c r="K19" t="s">
        <v>62</v>
      </c>
      <c r="L19" t="s">
        <v>63</v>
      </c>
      <c r="M19" t="s">
        <v>64</v>
      </c>
      <c r="N19" t="s">
        <v>71</v>
      </c>
      <c r="O19">
        <v>5</v>
      </c>
      <c r="P19" t="s">
        <v>58</v>
      </c>
      <c r="Q19">
        <v>12</v>
      </c>
      <c r="R19" t="s">
        <v>67</v>
      </c>
      <c r="S19" t="s">
        <v>65</v>
      </c>
      <c r="T19" s="5" t="s">
        <v>72</v>
      </c>
      <c r="U19" t="s">
        <v>573</v>
      </c>
      <c r="V19">
        <v>1000</v>
      </c>
      <c r="W19" t="s">
        <v>67</v>
      </c>
      <c r="X19">
        <v>1300</v>
      </c>
      <c r="Y19" t="s">
        <v>73</v>
      </c>
      <c r="Z19">
        <v>134</v>
      </c>
      <c r="AA19" t="s">
        <v>76</v>
      </c>
      <c r="AB19" s="30">
        <v>1341</v>
      </c>
      <c r="AC19" s="30" t="s">
        <v>76</v>
      </c>
      <c r="AD19">
        <v>1</v>
      </c>
      <c r="AE19" t="s">
        <v>77</v>
      </c>
      <c r="AF19" s="1">
        <v>0</v>
      </c>
      <c r="AG19" s="1">
        <v>0</v>
      </c>
      <c r="AH19" s="1">
        <v>44968</v>
      </c>
      <c r="AI19" s="1">
        <v>44968</v>
      </c>
      <c r="AJ19" s="1">
        <v>44968</v>
      </c>
      <c r="AK19" s="1">
        <v>44968</v>
      </c>
      <c r="AL19" s="1">
        <v>44968</v>
      </c>
      <c r="AM19" s="1">
        <v>-44968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4">
        <v>0</v>
      </c>
      <c r="AU19" s="4">
        <f t="shared" si="0"/>
        <v>0</v>
      </c>
      <c r="AV19" s="1">
        <f t="shared" si="1"/>
        <v>0</v>
      </c>
      <c r="AW19" s="1">
        <f t="shared" si="2"/>
        <v>-44968</v>
      </c>
    </row>
    <row r="20" spans="1:49" x14ac:dyDescent="0.35">
      <c r="A20" t="s">
        <v>61</v>
      </c>
      <c r="B20" t="s">
        <v>70</v>
      </c>
      <c r="C20" t="s">
        <v>43</v>
      </c>
      <c r="D20" t="s">
        <v>553</v>
      </c>
      <c r="E20">
        <v>1</v>
      </c>
      <c r="F20" t="s">
        <v>44</v>
      </c>
      <c r="G20">
        <v>1.3</v>
      </c>
      <c r="H20" t="s">
        <v>45</v>
      </c>
      <c r="I20" t="s">
        <v>46</v>
      </c>
      <c r="J20" t="s">
        <v>47</v>
      </c>
      <c r="K20" t="s">
        <v>62</v>
      </c>
      <c r="L20" t="s">
        <v>63</v>
      </c>
      <c r="M20" t="s">
        <v>64</v>
      </c>
      <c r="N20" t="s">
        <v>71</v>
      </c>
      <c r="O20">
        <v>5</v>
      </c>
      <c r="P20" t="s">
        <v>58</v>
      </c>
      <c r="Q20">
        <v>12</v>
      </c>
      <c r="R20" t="s">
        <v>67</v>
      </c>
      <c r="S20" t="s">
        <v>65</v>
      </c>
      <c r="T20" s="5" t="s">
        <v>72</v>
      </c>
      <c r="U20" t="s">
        <v>573</v>
      </c>
      <c r="V20">
        <v>1000</v>
      </c>
      <c r="W20" t="s">
        <v>67</v>
      </c>
      <c r="X20">
        <v>1300</v>
      </c>
      <c r="Y20" t="s">
        <v>73</v>
      </c>
      <c r="Z20">
        <v>134</v>
      </c>
      <c r="AA20" t="s">
        <v>76</v>
      </c>
      <c r="AB20" s="30">
        <v>1341</v>
      </c>
      <c r="AC20" s="30" t="s">
        <v>76</v>
      </c>
      <c r="AD20">
        <v>2</v>
      </c>
      <c r="AE20" t="s">
        <v>69</v>
      </c>
      <c r="AF20" s="1">
        <v>1500000</v>
      </c>
      <c r="AG20" s="1">
        <v>1500000</v>
      </c>
      <c r="AH20" s="1">
        <v>6370</v>
      </c>
      <c r="AI20" s="1">
        <v>6370</v>
      </c>
      <c r="AJ20" s="1">
        <v>6370</v>
      </c>
      <c r="AK20" s="1">
        <v>6370</v>
      </c>
      <c r="AL20" s="1">
        <v>6370</v>
      </c>
      <c r="AM20" s="1">
        <v>1493630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U20" s="4">
        <f t="shared" si="0"/>
        <v>0</v>
      </c>
      <c r="AV20" s="1">
        <f t="shared" si="1"/>
        <v>1500000</v>
      </c>
      <c r="AW20" s="1">
        <f t="shared" si="2"/>
        <v>1493630</v>
      </c>
    </row>
    <row r="21" spans="1:49" x14ac:dyDescent="0.35">
      <c r="A21" t="s">
        <v>93</v>
      </c>
      <c r="B21" t="s">
        <v>98</v>
      </c>
      <c r="C21" t="s">
        <v>43</v>
      </c>
      <c r="D21" t="s">
        <v>553</v>
      </c>
      <c r="E21">
        <v>1</v>
      </c>
      <c r="F21" t="s">
        <v>44</v>
      </c>
      <c r="G21">
        <v>1.3</v>
      </c>
      <c r="H21" t="s">
        <v>45</v>
      </c>
      <c r="I21" t="s">
        <v>46</v>
      </c>
      <c r="J21" t="s">
        <v>47</v>
      </c>
      <c r="K21" t="s">
        <v>62</v>
      </c>
      <c r="L21" t="s">
        <v>63</v>
      </c>
      <c r="M21" t="s">
        <v>64</v>
      </c>
      <c r="N21" t="s">
        <v>71</v>
      </c>
      <c r="O21">
        <v>5</v>
      </c>
      <c r="P21" t="s">
        <v>58</v>
      </c>
      <c r="Q21">
        <v>12</v>
      </c>
      <c r="R21" t="s">
        <v>67</v>
      </c>
      <c r="S21" t="s">
        <v>65</v>
      </c>
      <c r="T21" s="5" t="s">
        <v>72</v>
      </c>
      <c r="U21" t="s">
        <v>573</v>
      </c>
      <c r="V21">
        <v>1000</v>
      </c>
      <c r="W21" t="s">
        <v>67</v>
      </c>
      <c r="X21">
        <v>1300</v>
      </c>
      <c r="Y21" t="s">
        <v>73</v>
      </c>
      <c r="Z21">
        <v>134</v>
      </c>
      <c r="AA21" t="s">
        <v>76</v>
      </c>
      <c r="AB21" s="32">
        <v>1341</v>
      </c>
      <c r="AC21" s="32" t="s">
        <v>76</v>
      </c>
      <c r="AD21">
        <v>2</v>
      </c>
      <c r="AE21" t="s">
        <v>69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U21" s="4">
        <f t="shared" si="0"/>
        <v>0</v>
      </c>
      <c r="AV21" s="1">
        <f t="shared" si="1"/>
        <v>0</v>
      </c>
      <c r="AW21" s="1">
        <f t="shared" si="2"/>
        <v>0</v>
      </c>
    </row>
    <row r="22" spans="1:49" x14ac:dyDescent="0.35">
      <c r="A22" t="s">
        <v>516</v>
      </c>
      <c r="B22" t="s">
        <v>521</v>
      </c>
      <c r="C22" t="s">
        <v>43</v>
      </c>
      <c r="D22" t="s">
        <v>553</v>
      </c>
      <c r="E22">
        <v>1</v>
      </c>
      <c r="F22" t="s">
        <v>44</v>
      </c>
      <c r="G22">
        <v>1.7</v>
      </c>
      <c r="H22" t="s">
        <v>83</v>
      </c>
      <c r="I22" t="s">
        <v>84</v>
      </c>
      <c r="J22" t="s">
        <v>85</v>
      </c>
      <c r="K22" t="s">
        <v>86</v>
      </c>
      <c r="L22" t="s">
        <v>87</v>
      </c>
      <c r="M22" t="s">
        <v>64</v>
      </c>
      <c r="N22" t="s">
        <v>71</v>
      </c>
      <c r="O22">
        <v>6</v>
      </c>
      <c r="P22" t="s">
        <v>91</v>
      </c>
      <c r="Q22">
        <v>10</v>
      </c>
      <c r="R22" t="s">
        <v>92</v>
      </c>
      <c r="S22" t="s">
        <v>65</v>
      </c>
      <c r="T22" s="5" t="s">
        <v>72</v>
      </c>
      <c r="U22" t="s">
        <v>573</v>
      </c>
      <c r="V22">
        <v>1000</v>
      </c>
      <c r="W22" t="s">
        <v>67</v>
      </c>
      <c r="X22">
        <v>1300</v>
      </c>
      <c r="Y22" t="s">
        <v>73</v>
      </c>
      <c r="Z22">
        <v>134</v>
      </c>
      <c r="AA22" t="s">
        <v>76</v>
      </c>
      <c r="AB22" s="31">
        <v>1341</v>
      </c>
      <c r="AC22" s="31" t="s">
        <v>76</v>
      </c>
      <c r="AD22">
        <v>3</v>
      </c>
      <c r="AE22" t="s">
        <v>90</v>
      </c>
      <c r="AF22" s="1">
        <v>0</v>
      </c>
      <c r="AG22" s="1">
        <v>0</v>
      </c>
      <c r="AH22" s="1">
        <v>26334</v>
      </c>
      <c r="AI22" s="1">
        <v>26334</v>
      </c>
      <c r="AJ22" s="1">
        <v>26334</v>
      </c>
      <c r="AK22" s="1">
        <v>26334</v>
      </c>
      <c r="AL22" s="1">
        <v>26334</v>
      </c>
      <c r="AM22" s="1">
        <v>-26334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U22" s="4">
        <f t="shared" si="0"/>
        <v>0</v>
      </c>
      <c r="AV22" s="1">
        <f t="shared" si="1"/>
        <v>0</v>
      </c>
      <c r="AW22" s="1">
        <f t="shared" si="2"/>
        <v>-26334</v>
      </c>
    </row>
    <row r="23" spans="1:49" x14ac:dyDescent="0.35">
      <c r="A23" t="s">
        <v>61</v>
      </c>
      <c r="B23" t="s">
        <v>70</v>
      </c>
      <c r="C23" t="s">
        <v>43</v>
      </c>
      <c r="D23" t="s">
        <v>553</v>
      </c>
      <c r="E23">
        <v>1</v>
      </c>
      <c r="F23" t="s">
        <v>44</v>
      </c>
      <c r="G23">
        <v>1.3</v>
      </c>
      <c r="H23" t="s">
        <v>45</v>
      </c>
      <c r="I23" t="s">
        <v>46</v>
      </c>
      <c r="J23" t="s">
        <v>47</v>
      </c>
      <c r="K23" t="s">
        <v>62</v>
      </c>
      <c r="L23" t="s">
        <v>63</v>
      </c>
      <c r="M23" t="s">
        <v>64</v>
      </c>
      <c r="N23" t="s">
        <v>71</v>
      </c>
      <c r="O23">
        <v>5</v>
      </c>
      <c r="P23" t="s">
        <v>58</v>
      </c>
      <c r="Q23">
        <v>12</v>
      </c>
      <c r="R23" t="s">
        <v>67</v>
      </c>
      <c r="S23" t="s">
        <v>65</v>
      </c>
      <c r="T23" s="5" t="s">
        <v>72</v>
      </c>
      <c r="U23" t="s">
        <v>573</v>
      </c>
      <c r="V23">
        <v>1000</v>
      </c>
      <c r="W23" t="s">
        <v>67</v>
      </c>
      <c r="X23">
        <v>1400</v>
      </c>
      <c r="Y23" t="s">
        <v>78</v>
      </c>
      <c r="Z23">
        <v>1410</v>
      </c>
      <c r="AA23" t="s">
        <v>67</v>
      </c>
      <c r="AB23" s="30">
        <v>1411</v>
      </c>
      <c r="AC23" s="30" t="s">
        <v>79</v>
      </c>
      <c r="AD23">
        <v>2</v>
      </c>
      <c r="AE23" t="s">
        <v>69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U23" s="4">
        <f t="shared" si="0"/>
        <v>0</v>
      </c>
      <c r="AV23" s="1">
        <f t="shared" si="1"/>
        <v>0</v>
      </c>
      <c r="AW23" s="1">
        <f t="shared" si="2"/>
        <v>0</v>
      </c>
    </row>
    <row r="24" spans="1:49" x14ac:dyDescent="0.35">
      <c r="A24" t="s">
        <v>516</v>
      </c>
      <c r="B24" t="s">
        <v>521</v>
      </c>
      <c r="C24" t="s">
        <v>43</v>
      </c>
      <c r="D24" t="s">
        <v>553</v>
      </c>
      <c r="E24">
        <v>1</v>
      </c>
      <c r="F24" t="s">
        <v>44</v>
      </c>
      <c r="G24">
        <v>1.3</v>
      </c>
      <c r="H24" t="s">
        <v>45</v>
      </c>
      <c r="I24" t="s">
        <v>46</v>
      </c>
      <c r="J24" t="s">
        <v>47</v>
      </c>
      <c r="K24" t="s">
        <v>62</v>
      </c>
      <c r="L24" t="s">
        <v>63</v>
      </c>
      <c r="M24" t="s">
        <v>64</v>
      </c>
      <c r="N24" t="s">
        <v>71</v>
      </c>
      <c r="O24">
        <v>5</v>
      </c>
      <c r="P24" t="s">
        <v>58</v>
      </c>
      <c r="Q24">
        <v>12</v>
      </c>
      <c r="R24" t="s">
        <v>67</v>
      </c>
      <c r="S24" t="s">
        <v>65</v>
      </c>
      <c r="T24" s="5" t="s">
        <v>72</v>
      </c>
      <c r="U24" t="s">
        <v>573</v>
      </c>
      <c r="V24">
        <v>1000</v>
      </c>
      <c r="W24" t="s">
        <v>67</v>
      </c>
      <c r="X24">
        <v>1200</v>
      </c>
      <c r="Y24" t="s">
        <v>66</v>
      </c>
      <c r="Z24">
        <v>1220</v>
      </c>
      <c r="AA24" t="s">
        <v>67</v>
      </c>
      <c r="AB24" s="31">
        <v>1221</v>
      </c>
      <c r="AC24" s="31" t="s">
        <v>68</v>
      </c>
      <c r="AD24">
        <v>2</v>
      </c>
      <c r="AE24" t="s">
        <v>69</v>
      </c>
      <c r="AF24" s="1">
        <v>1237429</v>
      </c>
      <c r="AG24" s="1">
        <v>1237440.08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1237429</v>
      </c>
      <c r="AN24" s="1">
        <v>0</v>
      </c>
      <c r="AO24" s="1">
        <v>0</v>
      </c>
      <c r="AP24" s="1">
        <v>0</v>
      </c>
      <c r="AQ24" s="1">
        <v>11.08</v>
      </c>
      <c r="AR24" s="1">
        <v>-11.08</v>
      </c>
      <c r="AS24" s="4">
        <v>-1237429</v>
      </c>
      <c r="AU24" s="4">
        <f t="shared" si="0"/>
        <v>-1237429</v>
      </c>
      <c r="AV24" s="1">
        <f t="shared" si="1"/>
        <v>0</v>
      </c>
      <c r="AW24" s="1">
        <f t="shared" si="2"/>
        <v>0</v>
      </c>
    </row>
    <row r="25" spans="1:49" x14ac:dyDescent="0.35">
      <c r="A25" t="s">
        <v>93</v>
      </c>
      <c r="B25" t="s">
        <v>98</v>
      </c>
      <c r="C25" t="s">
        <v>43</v>
      </c>
      <c r="D25" t="s">
        <v>553</v>
      </c>
      <c r="E25">
        <v>1</v>
      </c>
      <c r="F25" t="s">
        <v>44</v>
      </c>
      <c r="G25">
        <v>1.3</v>
      </c>
      <c r="H25" t="s">
        <v>45</v>
      </c>
      <c r="I25" t="s">
        <v>46</v>
      </c>
      <c r="J25" t="s">
        <v>47</v>
      </c>
      <c r="K25" t="s">
        <v>62</v>
      </c>
      <c r="L25" t="s">
        <v>63</v>
      </c>
      <c r="M25" t="s">
        <v>64</v>
      </c>
      <c r="N25" t="s">
        <v>71</v>
      </c>
      <c r="O25">
        <v>5</v>
      </c>
      <c r="P25" t="s">
        <v>58</v>
      </c>
      <c r="Q25">
        <v>12</v>
      </c>
      <c r="R25" t="s">
        <v>67</v>
      </c>
      <c r="S25" t="s">
        <v>65</v>
      </c>
      <c r="T25" s="5" t="s">
        <v>72</v>
      </c>
      <c r="U25" t="s">
        <v>573</v>
      </c>
      <c r="V25">
        <v>1000</v>
      </c>
      <c r="W25" t="s">
        <v>67</v>
      </c>
      <c r="X25">
        <v>1300</v>
      </c>
      <c r="Y25" t="s">
        <v>73</v>
      </c>
      <c r="Z25">
        <v>1322</v>
      </c>
      <c r="AA25" t="s">
        <v>67</v>
      </c>
      <c r="AB25" s="32">
        <v>1322</v>
      </c>
      <c r="AC25" s="32" t="s">
        <v>75</v>
      </c>
      <c r="AD25">
        <v>2</v>
      </c>
      <c r="AE25" t="s">
        <v>69</v>
      </c>
      <c r="AF25" s="1">
        <v>5719185</v>
      </c>
      <c r="AG25" s="1">
        <v>5719181.0800000001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5719185</v>
      </c>
      <c r="AN25" s="1">
        <v>0</v>
      </c>
      <c r="AO25" s="1">
        <v>3.92</v>
      </c>
      <c r="AP25" s="1">
        <v>0</v>
      </c>
      <c r="AQ25" s="1">
        <v>0</v>
      </c>
      <c r="AR25" s="1">
        <v>3.92</v>
      </c>
      <c r="AS25" s="69">
        <v>-1180988.73</v>
      </c>
      <c r="AU25" s="4">
        <f t="shared" si="0"/>
        <v>-1180988.73</v>
      </c>
      <c r="AV25" s="1">
        <f t="shared" si="1"/>
        <v>4538196.2699999996</v>
      </c>
      <c r="AW25" s="1">
        <f t="shared" si="2"/>
        <v>4538196.2699999996</v>
      </c>
    </row>
    <row r="26" spans="1:49" x14ac:dyDescent="0.35">
      <c r="A26" t="s">
        <v>516</v>
      </c>
      <c r="B26" t="s">
        <v>521</v>
      </c>
      <c r="C26" t="s">
        <v>43</v>
      </c>
      <c r="D26" t="s">
        <v>553</v>
      </c>
      <c r="E26">
        <v>1</v>
      </c>
      <c r="F26" t="s">
        <v>44</v>
      </c>
      <c r="G26">
        <v>1.7</v>
      </c>
      <c r="H26" t="s">
        <v>83</v>
      </c>
      <c r="I26" t="s">
        <v>84</v>
      </c>
      <c r="J26" t="s">
        <v>85</v>
      </c>
      <c r="K26" t="s">
        <v>86</v>
      </c>
      <c r="L26" t="s">
        <v>87</v>
      </c>
      <c r="M26" t="s">
        <v>64</v>
      </c>
      <c r="N26" t="s">
        <v>71</v>
      </c>
      <c r="O26">
        <v>6</v>
      </c>
      <c r="P26" t="s">
        <v>91</v>
      </c>
      <c r="Q26">
        <v>10</v>
      </c>
      <c r="R26" t="s">
        <v>92</v>
      </c>
      <c r="S26" t="s">
        <v>65</v>
      </c>
      <c r="T26" s="5" t="s">
        <v>72</v>
      </c>
      <c r="U26" t="s">
        <v>573</v>
      </c>
      <c r="V26">
        <v>1000</v>
      </c>
      <c r="W26" t="s">
        <v>67</v>
      </c>
      <c r="X26">
        <v>1400</v>
      </c>
      <c r="Y26" t="s">
        <v>78</v>
      </c>
      <c r="Z26">
        <v>1410</v>
      </c>
      <c r="AA26" t="s">
        <v>67</v>
      </c>
      <c r="AB26" s="31">
        <v>1411</v>
      </c>
      <c r="AC26" s="31" t="s">
        <v>79</v>
      </c>
      <c r="AD26">
        <v>3</v>
      </c>
      <c r="AE26" t="s">
        <v>90</v>
      </c>
      <c r="AF26" s="1">
        <v>12785343</v>
      </c>
      <c r="AG26" s="1">
        <v>12785343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12785343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U26" s="4">
        <f t="shared" si="0"/>
        <v>0</v>
      </c>
      <c r="AV26" s="1">
        <f t="shared" si="1"/>
        <v>12785343</v>
      </c>
      <c r="AW26" s="1">
        <f t="shared" si="2"/>
        <v>12785343</v>
      </c>
    </row>
    <row r="27" spans="1:49" x14ac:dyDescent="0.35">
      <c r="A27" t="s">
        <v>61</v>
      </c>
      <c r="B27" t="s">
        <v>70</v>
      </c>
      <c r="C27" t="s">
        <v>43</v>
      </c>
      <c r="D27" t="s">
        <v>553</v>
      </c>
      <c r="E27">
        <v>1</v>
      </c>
      <c r="F27" t="s">
        <v>44</v>
      </c>
      <c r="G27">
        <v>1.3</v>
      </c>
      <c r="H27" t="s">
        <v>45</v>
      </c>
      <c r="I27" t="s">
        <v>46</v>
      </c>
      <c r="J27" t="s">
        <v>47</v>
      </c>
      <c r="K27" t="s">
        <v>62</v>
      </c>
      <c r="L27" t="s">
        <v>63</v>
      </c>
      <c r="M27" t="s">
        <v>64</v>
      </c>
      <c r="N27" t="s">
        <v>71</v>
      </c>
      <c r="O27">
        <v>5</v>
      </c>
      <c r="P27" t="s">
        <v>58</v>
      </c>
      <c r="Q27">
        <v>12</v>
      </c>
      <c r="R27" t="s">
        <v>67</v>
      </c>
      <c r="S27" t="s">
        <v>65</v>
      </c>
      <c r="T27" s="5" t="s">
        <v>72</v>
      </c>
      <c r="U27" t="s">
        <v>573</v>
      </c>
      <c r="V27">
        <v>1000</v>
      </c>
      <c r="W27" t="s">
        <v>67</v>
      </c>
      <c r="X27">
        <v>1200</v>
      </c>
      <c r="Y27" t="s">
        <v>66</v>
      </c>
      <c r="Z27">
        <v>1220</v>
      </c>
      <c r="AA27" t="s">
        <v>67</v>
      </c>
      <c r="AB27" s="30">
        <v>1221</v>
      </c>
      <c r="AC27" s="30" t="s">
        <v>68</v>
      </c>
      <c r="AD27">
        <v>2</v>
      </c>
      <c r="AE27" t="s">
        <v>69</v>
      </c>
      <c r="AF27" s="1">
        <v>40995154</v>
      </c>
      <c r="AG27" s="1">
        <v>40995131.840000004</v>
      </c>
      <c r="AH27" s="1">
        <v>3458549.54</v>
      </c>
      <c r="AI27" s="1">
        <v>3458549.54</v>
      </c>
      <c r="AJ27" s="1">
        <v>3458549.54</v>
      </c>
      <c r="AK27" s="1">
        <v>3458549.54</v>
      </c>
      <c r="AL27" s="1">
        <v>3458549.54</v>
      </c>
      <c r="AM27" s="1">
        <v>37536604.460000001</v>
      </c>
      <c r="AN27" s="1">
        <v>0</v>
      </c>
      <c r="AO27" s="1">
        <v>22.16</v>
      </c>
      <c r="AP27" s="1">
        <v>0</v>
      </c>
      <c r="AQ27" s="1">
        <v>0</v>
      </c>
      <c r="AR27" s="1">
        <v>22.16</v>
      </c>
      <c r="AS27" s="4">
        <v>-1180988.07</v>
      </c>
      <c r="AU27" s="4">
        <f t="shared" si="0"/>
        <v>-1180988.07</v>
      </c>
      <c r="AV27" s="1">
        <f t="shared" si="1"/>
        <v>39814165.93</v>
      </c>
      <c r="AW27" s="1">
        <f t="shared" si="2"/>
        <v>36355616.390000001</v>
      </c>
    </row>
    <row r="28" spans="1:49" x14ac:dyDescent="0.35">
      <c r="A28" s="63" t="s">
        <v>93</v>
      </c>
      <c r="B28" s="63" t="s">
        <v>98</v>
      </c>
      <c r="C28" t="s">
        <v>43</v>
      </c>
      <c r="D28" t="s">
        <v>553</v>
      </c>
      <c r="E28">
        <v>2</v>
      </c>
      <c r="F28" t="s">
        <v>306</v>
      </c>
      <c r="G28">
        <v>2.7</v>
      </c>
      <c r="H28" t="s">
        <v>394</v>
      </c>
      <c r="I28" t="s">
        <v>395</v>
      </c>
      <c r="J28" t="s">
        <v>394</v>
      </c>
      <c r="K28" t="s">
        <v>374</v>
      </c>
      <c r="L28" t="s">
        <v>375</v>
      </c>
      <c r="M28" s="63" t="s">
        <v>356</v>
      </c>
      <c r="N28" s="63" t="s">
        <v>358</v>
      </c>
      <c r="O28">
        <v>0</v>
      </c>
      <c r="P28" t="s">
        <v>359</v>
      </c>
      <c r="Q28" s="63">
        <v>41</v>
      </c>
      <c r="R28" s="63" t="s">
        <v>408</v>
      </c>
      <c r="S28" s="63" t="s">
        <v>376</v>
      </c>
      <c r="T28" s="5" t="s">
        <v>378</v>
      </c>
      <c r="U28" s="63" t="s">
        <v>586</v>
      </c>
      <c r="V28" s="63">
        <v>4000</v>
      </c>
      <c r="W28" s="63" t="s">
        <v>148</v>
      </c>
      <c r="X28">
        <v>4400</v>
      </c>
      <c r="Y28" t="s">
        <v>235</v>
      </c>
      <c r="Z28">
        <v>4410</v>
      </c>
      <c r="AA28" t="s">
        <v>146</v>
      </c>
      <c r="AB28" s="63">
        <v>4411</v>
      </c>
      <c r="AC28" s="63" t="s">
        <v>407</v>
      </c>
      <c r="AD28" s="63">
        <v>0</v>
      </c>
      <c r="AE28" s="63" t="s">
        <v>55</v>
      </c>
      <c r="AF28" s="64">
        <v>55000000</v>
      </c>
      <c r="AG28" s="1">
        <v>55000000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55000000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62">
        <v>-1000000</v>
      </c>
      <c r="AU28" s="4">
        <f t="shared" si="0"/>
        <v>-1000000</v>
      </c>
      <c r="AV28" s="1">
        <f t="shared" si="1"/>
        <v>54000000</v>
      </c>
      <c r="AW28" s="1">
        <f t="shared" si="2"/>
        <v>54000000</v>
      </c>
    </row>
    <row r="29" spans="1:49" x14ac:dyDescent="0.35">
      <c r="A29" t="s">
        <v>516</v>
      </c>
      <c r="B29" t="s">
        <v>521</v>
      </c>
      <c r="C29" t="s">
        <v>43</v>
      </c>
      <c r="D29" t="s">
        <v>553</v>
      </c>
      <c r="E29">
        <v>1</v>
      </c>
      <c r="F29" t="s">
        <v>44</v>
      </c>
      <c r="G29">
        <v>1.7</v>
      </c>
      <c r="H29" t="s">
        <v>83</v>
      </c>
      <c r="I29" t="s">
        <v>84</v>
      </c>
      <c r="J29" t="s">
        <v>85</v>
      </c>
      <c r="K29" t="s">
        <v>86</v>
      </c>
      <c r="L29" t="s">
        <v>87</v>
      </c>
      <c r="M29" t="s">
        <v>64</v>
      </c>
      <c r="N29" t="s">
        <v>71</v>
      </c>
      <c r="O29">
        <v>6</v>
      </c>
      <c r="P29" t="s">
        <v>91</v>
      </c>
      <c r="Q29">
        <v>10</v>
      </c>
      <c r="R29" t="s">
        <v>92</v>
      </c>
      <c r="S29" t="s">
        <v>65</v>
      </c>
      <c r="T29" s="5" t="s">
        <v>72</v>
      </c>
      <c r="U29" t="s">
        <v>573</v>
      </c>
      <c r="V29">
        <v>1000</v>
      </c>
      <c r="W29" t="s">
        <v>67</v>
      </c>
      <c r="X29">
        <v>1400</v>
      </c>
      <c r="Y29" t="s">
        <v>78</v>
      </c>
      <c r="Z29">
        <v>142</v>
      </c>
      <c r="AA29" t="s">
        <v>80</v>
      </c>
      <c r="AB29" s="31">
        <v>1421</v>
      </c>
      <c r="AC29" s="31" t="s">
        <v>81</v>
      </c>
      <c r="AD29">
        <v>3</v>
      </c>
      <c r="AE29" t="s">
        <v>90</v>
      </c>
      <c r="AF29" s="1">
        <v>6392672</v>
      </c>
      <c r="AG29" s="1">
        <v>6392672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6392672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U29" s="4">
        <f t="shared" si="0"/>
        <v>0</v>
      </c>
      <c r="AV29" s="1">
        <f t="shared" si="1"/>
        <v>6392672</v>
      </c>
      <c r="AW29" s="1">
        <f t="shared" si="2"/>
        <v>6392672</v>
      </c>
    </row>
    <row r="30" spans="1:49" x14ac:dyDescent="0.35">
      <c r="A30" t="s">
        <v>93</v>
      </c>
      <c r="B30" t="s">
        <v>98</v>
      </c>
      <c r="C30" t="s">
        <v>43</v>
      </c>
      <c r="D30" t="s">
        <v>553</v>
      </c>
      <c r="E30">
        <v>1</v>
      </c>
      <c r="F30" t="s">
        <v>44</v>
      </c>
      <c r="G30">
        <v>1.3</v>
      </c>
      <c r="H30" t="s">
        <v>45</v>
      </c>
      <c r="I30" t="s">
        <v>46</v>
      </c>
      <c r="J30" t="s">
        <v>47</v>
      </c>
      <c r="K30" t="s">
        <v>62</v>
      </c>
      <c r="L30" t="s">
        <v>63</v>
      </c>
      <c r="M30" t="s">
        <v>64</v>
      </c>
      <c r="N30" t="s">
        <v>71</v>
      </c>
      <c r="O30">
        <v>5</v>
      </c>
      <c r="P30" t="s">
        <v>58</v>
      </c>
      <c r="Q30">
        <v>12</v>
      </c>
      <c r="R30" t="s">
        <v>67</v>
      </c>
      <c r="S30" t="s">
        <v>65</v>
      </c>
      <c r="T30" s="5" t="s">
        <v>72</v>
      </c>
      <c r="U30" t="s">
        <v>573</v>
      </c>
      <c r="V30">
        <v>1000</v>
      </c>
      <c r="W30" t="s">
        <v>67</v>
      </c>
      <c r="X30">
        <v>1200</v>
      </c>
      <c r="Y30" t="s">
        <v>66</v>
      </c>
      <c r="Z30">
        <v>1220</v>
      </c>
      <c r="AA30" t="s">
        <v>67</v>
      </c>
      <c r="AB30" s="32">
        <v>1221</v>
      </c>
      <c r="AC30" s="32" t="s">
        <v>68</v>
      </c>
      <c r="AD30">
        <v>2</v>
      </c>
      <c r="AE30" t="s">
        <v>69</v>
      </c>
      <c r="AF30" s="1">
        <v>710857</v>
      </c>
      <c r="AG30" s="1">
        <v>710868.08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710857</v>
      </c>
      <c r="AN30" s="1">
        <v>0</v>
      </c>
      <c r="AO30" s="1">
        <v>0</v>
      </c>
      <c r="AP30" s="1">
        <v>0</v>
      </c>
      <c r="AQ30" s="1">
        <v>11.08</v>
      </c>
      <c r="AR30" s="1">
        <v>-11.08</v>
      </c>
      <c r="AS30" s="69">
        <v>-710857</v>
      </c>
      <c r="AU30" s="4">
        <f t="shared" si="0"/>
        <v>-710857</v>
      </c>
      <c r="AV30" s="1">
        <f t="shared" si="1"/>
        <v>0</v>
      </c>
      <c r="AW30" s="1">
        <f t="shared" si="2"/>
        <v>0</v>
      </c>
    </row>
    <row r="31" spans="1:49" x14ac:dyDescent="0.35">
      <c r="A31" t="s">
        <v>516</v>
      </c>
      <c r="B31" t="s">
        <v>521</v>
      </c>
      <c r="C31" t="s">
        <v>43</v>
      </c>
      <c r="D31" t="s">
        <v>553</v>
      </c>
      <c r="E31">
        <v>1</v>
      </c>
      <c r="F31" t="s">
        <v>44</v>
      </c>
      <c r="G31">
        <v>1.3</v>
      </c>
      <c r="H31" t="s">
        <v>45</v>
      </c>
      <c r="I31" t="s">
        <v>46</v>
      </c>
      <c r="J31" t="s">
        <v>47</v>
      </c>
      <c r="K31" t="s">
        <v>62</v>
      </c>
      <c r="L31" t="s">
        <v>63</v>
      </c>
      <c r="M31" t="s">
        <v>64</v>
      </c>
      <c r="N31" t="s">
        <v>71</v>
      </c>
      <c r="O31">
        <v>5</v>
      </c>
      <c r="P31" t="s">
        <v>58</v>
      </c>
      <c r="Q31">
        <v>12</v>
      </c>
      <c r="R31" t="s">
        <v>67</v>
      </c>
      <c r="S31" t="s">
        <v>65</v>
      </c>
      <c r="T31" s="5" t="s">
        <v>72</v>
      </c>
      <c r="U31" t="s">
        <v>573</v>
      </c>
      <c r="V31">
        <v>1000</v>
      </c>
      <c r="W31" t="s">
        <v>67</v>
      </c>
      <c r="X31">
        <v>1400</v>
      </c>
      <c r="Y31" t="s">
        <v>78</v>
      </c>
      <c r="Z31">
        <v>1432</v>
      </c>
      <c r="AA31" t="s">
        <v>67</v>
      </c>
      <c r="AB31" s="31">
        <v>1432</v>
      </c>
      <c r="AC31" s="31" t="s">
        <v>215</v>
      </c>
      <c r="AD31">
        <v>1</v>
      </c>
      <c r="AE31" t="s">
        <v>77</v>
      </c>
      <c r="AF31" s="1">
        <v>119672693</v>
      </c>
      <c r="AG31" s="1">
        <v>119672681.44</v>
      </c>
      <c r="AH31" s="1">
        <v>5723657.7599999998</v>
      </c>
      <c r="AI31" s="1">
        <v>5723657.7599999998</v>
      </c>
      <c r="AJ31" s="1">
        <v>5723657.7599999998</v>
      </c>
      <c r="AK31" s="1">
        <v>5723657.7599999998</v>
      </c>
      <c r="AL31" s="1">
        <v>5723657.7599999998</v>
      </c>
      <c r="AM31" s="1">
        <v>113949035.23999999</v>
      </c>
      <c r="AN31" s="1">
        <v>0</v>
      </c>
      <c r="AO31" s="1">
        <v>11.56</v>
      </c>
      <c r="AP31" s="1">
        <v>0</v>
      </c>
      <c r="AQ31" s="1">
        <v>0</v>
      </c>
      <c r="AR31" s="1">
        <v>11.56</v>
      </c>
      <c r="AS31" s="4">
        <v>-323824</v>
      </c>
      <c r="AU31" s="4">
        <f t="shared" si="0"/>
        <v>-323824</v>
      </c>
      <c r="AV31" s="1">
        <f t="shared" si="1"/>
        <v>119348869</v>
      </c>
      <c r="AW31" s="1">
        <f t="shared" si="2"/>
        <v>113625211.23999999</v>
      </c>
    </row>
    <row r="32" spans="1:49" x14ac:dyDescent="0.35">
      <c r="A32" t="s">
        <v>516</v>
      </c>
      <c r="B32" t="s">
        <v>521</v>
      </c>
      <c r="C32" t="s">
        <v>43</v>
      </c>
      <c r="D32" t="s">
        <v>553</v>
      </c>
      <c r="E32">
        <v>1</v>
      </c>
      <c r="F32" t="s">
        <v>44</v>
      </c>
      <c r="G32">
        <v>1.7</v>
      </c>
      <c r="H32" t="s">
        <v>83</v>
      </c>
      <c r="I32" t="s">
        <v>84</v>
      </c>
      <c r="J32" t="s">
        <v>85</v>
      </c>
      <c r="K32" t="s">
        <v>86</v>
      </c>
      <c r="L32" t="s">
        <v>87</v>
      </c>
      <c r="M32" t="s">
        <v>64</v>
      </c>
      <c r="N32" t="s">
        <v>71</v>
      </c>
      <c r="O32">
        <v>6</v>
      </c>
      <c r="P32" t="s">
        <v>91</v>
      </c>
      <c r="Q32">
        <v>10</v>
      </c>
      <c r="R32" t="s">
        <v>92</v>
      </c>
      <c r="S32" t="s">
        <v>65</v>
      </c>
      <c r="T32" s="5" t="s">
        <v>72</v>
      </c>
      <c r="U32" t="s">
        <v>573</v>
      </c>
      <c r="V32">
        <v>1000</v>
      </c>
      <c r="W32" t="s">
        <v>67</v>
      </c>
      <c r="X32">
        <v>1400</v>
      </c>
      <c r="Y32" t="s">
        <v>78</v>
      </c>
      <c r="Z32">
        <v>1431</v>
      </c>
      <c r="AA32" t="s">
        <v>67</v>
      </c>
      <c r="AB32" s="31">
        <v>1431</v>
      </c>
      <c r="AC32" s="31" t="s">
        <v>82</v>
      </c>
      <c r="AD32">
        <v>3</v>
      </c>
      <c r="AE32" t="s">
        <v>90</v>
      </c>
      <c r="AF32" s="1">
        <v>4261782</v>
      </c>
      <c r="AG32" s="1">
        <v>4261782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4261782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U32" s="4">
        <f t="shared" si="0"/>
        <v>0</v>
      </c>
      <c r="AV32" s="1">
        <f t="shared" si="1"/>
        <v>4261782</v>
      </c>
      <c r="AW32" s="1">
        <f t="shared" si="2"/>
        <v>4261782</v>
      </c>
    </row>
    <row r="33" spans="1:49" x14ac:dyDescent="0.35">
      <c r="A33" t="s">
        <v>93</v>
      </c>
      <c r="B33" t="s">
        <v>98</v>
      </c>
      <c r="C33" t="s">
        <v>43</v>
      </c>
      <c r="D33" t="s">
        <v>553</v>
      </c>
      <c r="E33">
        <v>1</v>
      </c>
      <c r="F33" t="s">
        <v>44</v>
      </c>
      <c r="G33">
        <v>1.3</v>
      </c>
      <c r="H33" t="s">
        <v>45</v>
      </c>
      <c r="I33" t="s">
        <v>46</v>
      </c>
      <c r="J33" t="s">
        <v>47</v>
      </c>
      <c r="K33" t="s">
        <v>62</v>
      </c>
      <c r="L33" t="s">
        <v>63</v>
      </c>
      <c r="M33" t="s">
        <v>64</v>
      </c>
      <c r="N33" t="s">
        <v>71</v>
      </c>
      <c r="O33">
        <v>5</v>
      </c>
      <c r="P33" t="s">
        <v>58</v>
      </c>
      <c r="Q33">
        <v>12</v>
      </c>
      <c r="R33" t="s">
        <v>67</v>
      </c>
      <c r="S33" t="s">
        <v>65</v>
      </c>
      <c r="T33" s="5" t="s">
        <v>72</v>
      </c>
      <c r="U33" t="s">
        <v>573</v>
      </c>
      <c r="V33">
        <v>1000</v>
      </c>
      <c r="W33" t="s">
        <v>67</v>
      </c>
      <c r="X33">
        <v>1400</v>
      </c>
      <c r="Y33" t="s">
        <v>78</v>
      </c>
      <c r="Z33">
        <v>1432</v>
      </c>
      <c r="AA33" t="s">
        <v>67</v>
      </c>
      <c r="AB33" s="32">
        <v>1432</v>
      </c>
      <c r="AC33" s="32" t="s">
        <v>215</v>
      </c>
      <c r="AD33">
        <v>2</v>
      </c>
      <c r="AE33" t="s">
        <v>69</v>
      </c>
      <c r="AF33" s="1">
        <v>7515102</v>
      </c>
      <c r="AG33" s="1">
        <v>7515113.5599999996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7515102</v>
      </c>
      <c r="AN33" s="1">
        <v>0</v>
      </c>
      <c r="AO33" s="1">
        <v>0</v>
      </c>
      <c r="AP33" s="1">
        <v>0</v>
      </c>
      <c r="AQ33" s="1">
        <v>11.56</v>
      </c>
      <c r="AR33" s="1">
        <v>-11.56</v>
      </c>
      <c r="AS33" s="4">
        <v>0</v>
      </c>
      <c r="AU33" s="4">
        <f t="shared" si="0"/>
        <v>0</v>
      </c>
      <c r="AV33" s="1">
        <f t="shared" si="1"/>
        <v>7515102</v>
      </c>
      <c r="AW33" s="1">
        <f t="shared" si="2"/>
        <v>7515102</v>
      </c>
    </row>
    <row r="34" spans="1:49" x14ac:dyDescent="0.35">
      <c r="A34" t="s">
        <v>93</v>
      </c>
      <c r="B34" t="s">
        <v>98</v>
      </c>
      <c r="C34" t="s">
        <v>43</v>
      </c>
      <c r="D34" t="s">
        <v>553</v>
      </c>
      <c r="E34">
        <v>1</v>
      </c>
      <c r="F34" t="s">
        <v>44</v>
      </c>
      <c r="G34">
        <v>1.7</v>
      </c>
      <c r="H34" t="s">
        <v>83</v>
      </c>
      <c r="I34" t="s">
        <v>84</v>
      </c>
      <c r="J34" t="s">
        <v>85</v>
      </c>
      <c r="K34" t="s">
        <v>86</v>
      </c>
      <c r="L34" t="s">
        <v>87</v>
      </c>
      <c r="M34" t="s">
        <v>64</v>
      </c>
      <c r="N34" t="s">
        <v>71</v>
      </c>
      <c r="O34">
        <v>6</v>
      </c>
      <c r="P34" t="s">
        <v>91</v>
      </c>
      <c r="Q34">
        <v>10</v>
      </c>
      <c r="R34" t="s">
        <v>92</v>
      </c>
      <c r="S34" t="s">
        <v>65</v>
      </c>
      <c r="T34" s="5" t="s">
        <v>72</v>
      </c>
      <c r="U34" t="s">
        <v>573</v>
      </c>
      <c r="V34">
        <v>1000</v>
      </c>
      <c r="W34" t="s">
        <v>67</v>
      </c>
      <c r="X34">
        <v>1400</v>
      </c>
      <c r="Y34" t="s">
        <v>78</v>
      </c>
      <c r="Z34">
        <v>1432</v>
      </c>
      <c r="AA34" t="s">
        <v>67</v>
      </c>
      <c r="AB34" s="32">
        <v>1432</v>
      </c>
      <c r="AC34" s="32" t="s">
        <v>215</v>
      </c>
      <c r="AD34">
        <v>3</v>
      </c>
      <c r="AE34" t="s">
        <v>90</v>
      </c>
      <c r="AF34" s="1">
        <v>37290585</v>
      </c>
      <c r="AG34" s="1">
        <v>37290585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37290585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U34" s="4">
        <f t="shared" si="0"/>
        <v>0</v>
      </c>
      <c r="AV34" s="1">
        <f t="shared" si="1"/>
        <v>37290585</v>
      </c>
      <c r="AW34" s="1">
        <f t="shared" si="2"/>
        <v>37290585</v>
      </c>
    </row>
    <row r="35" spans="1:49" x14ac:dyDescent="0.35">
      <c r="A35" t="s">
        <v>516</v>
      </c>
      <c r="B35" t="s">
        <v>521</v>
      </c>
      <c r="C35" t="s">
        <v>43</v>
      </c>
      <c r="D35" t="s">
        <v>553</v>
      </c>
      <c r="E35">
        <v>1</v>
      </c>
      <c r="F35" t="s">
        <v>44</v>
      </c>
      <c r="G35">
        <v>1.3</v>
      </c>
      <c r="H35" t="s">
        <v>45</v>
      </c>
      <c r="I35" t="s">
        <v>46</v>
      </c>
      <c r="J35" t="s">
        <v>47</v>
      </c>
      <c r="K35" t="s">
        <v>62</v>
      </c>
      <c r="L35" t="s">
        <v>63</v>
      </c>
      <c r="M35" t="s">
        <v>64</v>
      </c>
      <c r="N35" t="s">
        <v>71</v>
      </c>
      <c r="O35">
        <v>5</v>
      </c>
      <c r="P35" t="s">
        <v>58</v>
      </c>
      <c r="Q35">
        <v>12</v>
      </c>
      <c r="R35" t="s">
        <v>67</v>
      </c>
      <c r="S35" t="s">
        <v>65</v>
      </c>
      <c r="T35" s="5" t="s">
        <v>72</v>
      </c>
      <c r="U35" t="s">
        <v>573</v>
      </c>
      <c r="V35">
        <v>1000</v>
      </c>
      <c r="W35" t="s">
        <v>67</v>
      </c>
      <c r="X35">
        <v>1300</v>
      </c>
      <c r="Y35" t="s">
        <v>73</v>
      </c>
      <c r="Z35">
        <v>1322</v>
      </c>
      <c r="AA35" t="s">
        <v>67</v>
      </c>
      <c r="AB35" s="31">
        <v>1322</v>
      </c>
      <c r="AC35" s="31" t="s">
        <v>75</v>
      </c>
      <c r="AD35">
        <v>1</v>
      </c>
      <c r="AE35" t="s">
        <v>77</v>
      </c>
      <c r="AF35" s="1">
        <v>94978329</v>
      </c>
      <c r="AG35" s="1">
        <v>94978329</v>
      </c>
      <c r="AH35" s="1">
        <v>393037.66</v>
      </c>
      <c r="AI35" s="1">
        <v>393037.66</v>
      </c>
      <c r="AJ35" s="1">
        <v>393037.66</v>
      </c>
      <c r="AK35" s="1">
        <v>16847.310000000001</v>
      </c>
      <c r="AL35" s="1">
        <v>16847.310000000001</v>
      </c>
      <c r="AM35" s="1">
        <v>94585291.340000004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4">
        <v>-258047.06</v>
      </c>
      <c r="AU35" s="4">
        <f t="shared" si="0"/>
        <v>-258047.06</v>
      </c>
      <c r="AV35" s="1">
        <f t="shared" si="1"/>
        <v>94720281.939999998</v>
      </c>
      <c r="AW35" s="1">
        <f t="shared" si="2"/>
        <v>94327244.280000001</v>
      </c>
    </row>
    <row r="36" spans="1:49" x14ac:dyDescent="0.35">
      <c r="A36" t="s">
        <v>516</v>
      </c>
      <c r="B36" t="s">
        <v>521</v>
      </c>
      <c r="C36" t="s">
        <v>43</v>
      </c>
      <c r="D36" t="s">
        <v>553</v>
      </c>
      <c r="E36">
        <v>1</v>
      </c>
      <c r="F36" t="s">
        <v>44</v>
      </c>
      <c r="G36">
        <v>1.3</v>
      </c>
      <c r="H36" t="s">
        <v>45</v>
      </c>
      <c r="I36" t="s">
        <v>46</v>
      </c>
      <c r="J36" t="s">
        <v>47</v>
      </c>
      <c r="K36" t="s">
        <v>62</v>
      </c>
      <c r="L36" t="s">
        <v>63</v>
      </c>
      <c r="M36" t="s">
        <v>64</v>
      </c>
      <c r="N36" t="s">
        <v>71</v>
      </c>
      <c r="O36">
        <v>5</v>
      </c>
      <c r="P36" t="s">
        <v>58</v>
      </c>
      <c r="Q36">
        <v>12</v>
      </c>
      <c r="R36" t="s">
        <v>67</v>
      </c>
      <c r="S36" t="s">
        <v>65</v>
      </c>
      <c r="T36" s="5" t="s">
        <v>72</v>
      </c>
      <c r="U36" t="s">
        <v>573</v>
      </c>
      <c r="V36">
        <v>1000</v>
      </c>
      <c r="W36" t="s">
        <v>67</v>
      </c>
      <c r="X36">
        <v>1400</v>
      </c>
      <c r="Y36" t="s">
        <v>78</v>
      </c>
      <c r="Z36">
        <v>1432</v>
      </c>
      <c r="AA36" t="s">
        <v>67</v>
      </c>
      <c r="AB36" s="31">
        <v>1432</v>
      </c>
      <c r="AC36" s="31" t="s">
        <v>215</v>
      </c>
      <c r="AD36">
        <v>2</v>
      </c>
      <c r="AE36" t="s">
        <v>69</v>
      </c>
      <c r="AF36" s="1">
        <v>0</v>
      </c>
      <c r="AG36" s="1">
        <v>0</v>
      </c>
      <c r="AH36" s="1">
        <v>606405.9</v>
      </c>
      <c r="AI36" s="1">
        <v>606405.9</v>
      </c>
      <c r="AJ36" s="1">
        <v>606405.9</v>
      </c>
      <c r="AK36" s="1">
        <v>606405.9</v>
      </c>
      <c r="AL36" s="1">
        <v>606405.9</v>
      </c>
      <c r="AM36" s="1">
        <v>-606405.9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4">
        <v>0</v>
      </c>
      <c r="AU36" s="4">
        <f t="shared" si="0"/>
        <v>0</v>
      </c>
      <c r="AV36" s="1">
        <f t="shared" si="1"/>
        <v>0</v>
      </c>
      <c r="AW36" s="1">
        <f t="shared" si="2"/>
        <v>-606405.9</v>
      </c>
    </row>
    <row r="37" spans="1:49" x14ac:dyDescent="0.35">
      <c r="A37" t="s">
        <v>93</v>
      </c>
      <c r="B37" t="s">
        <v>98</v>
      </c>
      <c r="C37" t="s">
        <v>43</v>
      </c>
      <c r="D37" t="s">
        <v>553</v>
      </c>
      <c r="E37">
        <v>1</v>
      </c>
      <c r="F37" t="s">
        <v>44</v>
      </c>
      <c r="G37">
        <v>1.3</v>
      </c>
      <c r="H37" t="s">
        <v>45</v>
      </c>
      <c r="I37" t="s">
        <v>46</v>
      </c>
      <c r="J37" t="s">
        <v>47</v>
      </c>
      <c r="K37" t="s">
        <v>62</v>
      </c>
      <c r="L37" t="s">
        <v>63</v>
      </c>
      <c r="M37" t="s">
        <v>64</v>
      </c>
      <c r="N37" t="s">
        <v>71</v>
      </c>
      <c r="O37">
        <v>5</v>
      </c>
      <c r="P37" t="s">
        <v>58</v>
      </c>
      <c r="Q37">
        <v>12</v>
      </c>
      <c r="R37" t="s">
        <v>67</v>
      </c>
      <c r="S37" t="s">
        <v>65</v>
      </c>
      <c r="T37" s="5" t="s">
        <v>72</v>
      </c>
      <c r="U37" t="s">
        <v>573</v>
      </c>
      <c r="V37">
        <v>1000</v>
      </c>
      <c r="W37" t="s">
        <v>67</v>
      </c>
      <c r="X37">
        <v>1400</v>
      </c>
      <c r="Y37" t="s">
        <v>78</v>
      </c>
      <c r="Z37">
        <v>1440</v>
      </c>
      <c r="AA37" t="s">
        <v>67</v>
      </c>
      <c r="AB37" s="32">
        <v>1441</v>
      </c>
      <c r="AC37" s="32" t="s">
        <v>216</v>
      </c>
      <c r="AD37">
        <v>2</v>
      </c>
      <c r="AE37" t="s">
        <v>69</v>
      </c>
      <c r="AF37" s="1">
        <v>15000000</v>
      </c>
      <c r="AG37" s="1">
        <v>15000000</v>
      </c>
      <c r="AH37" s="1">
        <v>13356175.300000001</v>
      </c>
      <c r="AI37" s="1">
        <v>0</v>
      </c>
      <c r="AJ37" s="1">
        <v>0</v>
      </c>
      <c r="AK37" s="1">
        <v>0</v>
      </c>
      <c r="AL37" s="1">
        <v>0</v>
      </c>
      <c r="AM37" s="1">
        <v>15000000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U37" s="4">
        <f t="shared" si="0"/>
        <v>0</v>
      </c>
      <c r="AV37" s="1">
        <f t="shared" si="1"/>
        <v>15000000</v>
      </c>
      <c r="AW37" s="1">
        <f t="shared" si="2"/>
        <v>1643824.6999999993</v>
      </c>
    </row>
    <row r="38" spans="1:49" x14ac:dyDescent="0.35">
      <c r="A38" t="s">
        <v>93</v>
      </c>
      <c r="B38" t="s">
        <v>98</v>
      </c>
      <c r="C38" t="s">
        <v>43</v>
      </c>
      <c r="D38" t="s">
        <v>553</v>
      </c>
      <c r="E38">
        <v>1</v>
      </c>
      <c r="F38" t="s">
        <v>44</v>
      </c>
      <c r="G38">
        <v>1.7</v>
      </c>
      <c r="H38" t="s">
        <v>83</v>
      </c>
      <c r="I38" t="s">
        <v>84</v>
      </c>
      <c r="J38" t="s">
        <v>85</v>
      </c>
      <c r="K38" t="s">
        <v>86</v>
      </c>
      <c r="L38" t="s">
        <v>87</v>
      </c>
      <c r="M38" t="s">
        <v>64</v>
      </c>
      <c r="N38" t="s">
        <v>71</v>
      </c>
      <c r="O38">
        <v>6</v>
      </c>
      <c r="P38" t="s">
        <v>91</v>
      </c>
      <c r="Q38">
        <v>10</v>
      </c>
      <c r="R38" t="s">
        <v>92</v>
      </c>
      <c r="S38" t="s">
        <v>65</v>
      </c>
      <c r="T38" s="5" t="s">
        <v>72</v>
      </c>
      <c r="U38" t="s">
        <v>573</v>
      </c>
      <c r="V38">
        <v>1000</v>
      </c>
      <c r="W38" t="s">
        <v>67</v>
      </c>
      <c r="X38">
        <v>1400</v>
      </c>
      <c r="Y38" t="s">
        <v>78</v>
      </c>
      <c r="Z38">
        <v>1440</v>
      </c>
      <c r="AA38" t="s">
        <v>67</v>
      </c>
      <c r="AB38" s="32">
        <v>1441</v>
      </c>
      <c r="AC38" s="32" t="s">
        <v>216</v>
      </c>
      <c r="AD38">
        <v>3</v>
      </c>
      <c r="AE38" t="s">
        <v>90</v>
      </c>
      <c r="AF38" s="1">
        <v>9500000</v>
      </c>
      <c r="AG38" s="1">
        <v>9500000</v>
      </c>
      <c r="AH38" s="1">
        <v>8306768.4900000002</v>
      </c>
      <c r="AI38" s="1">
        <v>0</v>
      </c>
      <c r="AJ38" s="1">
        <v>0</v>
      </c>
      <c r="AK38" s="1">
        <v>0</v>
      </c>
      <c r="AL38" s="1">
        <v>0</v>
      </c>
      <c r="AM38" s="1">
        <v>9500000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U38" s="4">
        <f t="shared" si="0"/>
        <v>0</v>
      </c>
      <c r="AV38" s="1">
        <f t="shared" si="1"/>
        <v>9500000</v>
      </c>
      <c r="AW38" s="1">
        <f t="shared" si="2"/>
        <v>1193231.5099999998</v>
      </c>
    </row>
    <row r="39" spans="1:49" x14ac:dyDescent="0.35">
      <c r="A39" t="s">
        <v>93</v>
      </c>
      <c r="B39" t="s">
        <v>98</v>
      </c>
      <c r="C39" t="s">
        <v>43</v>
      </c>
      <c r="D39" t="s">
        <v>553</v>
      </c>
      <c r="E39">
        <v>1</v>
      </c>
      <c r="F39" t="s">
        <v>44</v>
      </c>
      <c r="G39">
        <v>1.3</v>
      </c>
      <c r="H39" t="s">
        <v>45</v>
      </c>
      <c r="I39" t="s">
        <v>46</v>
      </c>
      <c r="J39" t="s">
        <v>47</v>
      </c>
      <c r="K39" t="s">
        <v>62</v>
      </c>
      <c r="L39" t="s">
        <v>63</v>
      </c>
      <c r="M39" t="s">
        <v>64</v>
      </c>
      <c r="N39" t="s">
        <v>71</v>
      </c>
      <c r="O39">
        <v>5</v>
      </c>
      <c r="P39" t="s">
        <v>58</v>
      </c>
      <c r="Q39">
        <v>12</v>
      </c>
      <c r="R39" t="s">
        <v>67</v>
      </c>
      <c r="S39" t="s">
        <v>65</v>
      </c>
      <c r="T39" s="5" t="s">
        <v>72</v>
      </c>
      <c r="U39" t="s">
        <v>573</v>
      </c>
      <c r="V39">
        <v>1000</v>
      </c>
      <c r="W39" t="s">
        <v>67</v>
      </c>
      <c r="X39">
        <v>1500</v>
      </c>
      <c r="Y39" t="s">
        <v>217</v>
      </c>
      <c r="Z39">
        <v>1520</v>
      </c>
      <c r="AA39" t="s">
        <v>67</v>
      </c>
      <c r="AB39" s="32">
        <v>1521</v>
      </c>
      <c r="AC39" s="32" t="s">
        <v>218</v>
      </c>
      <c r="AD39">
        <v>2</v>
      </c>
      <c r="AE39" t="s">
        <v>69</v>
      </c>
      <c r="AF39" s="1">
        <v>3000000</v>
      </c>
      <c r="AG39" s="1">
        <v>3000000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3000000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U39" s="4">
        <f t="shared" si="0"/>
        <v>0</v>
      </c>
      <c r="AV39" s="1">
        <f t="shared" si="1"/>
        <v>3000000</v>
      </c>
      <c r="AW39" s="1">
        <f t="shared" si="2"/>
        <v>3000000</v>
      </c>
    </row>
    <row r="40" spans="1:49" x14ac:dyDescent="0.35">
      <c r="A40" t="s">
        <v>93</v>
      </c>
      <c r="B40" t="s">
        <v>98</v>
      </c>
      <c r="C40" t="s">
        <v>43</v>
      </c>
      <c r="D40" t="s">
        <v>553</v>
      </c>
      <c r="E40">
        <v>3</v>
      </c>
      <c r="F40" t="s">
        <v>435</v>
      </c>
      <c r="G40">
        <v>3.7</v>
      </c>
      <c r="H40" t="s">
        <v>469</v>
      </c>
      <c r="I40" t="s">
        <v>470</v>
      </c>
      <c r="J40" t="s">
        <v>469</v>
      </c>
      <c r="K40" t="s">
        <v>62</v>
      </c>
      <c r="L40" t="s">
        <v>63</v>
      </c>
      <c r="M40" t="s">
        <v>439</v>
      </c>
      <c r="N40" t="s">
        <v>441</v>
      </c>
      <c r="O40">
        <v>7</v>
      </c>
      <c r="P40" t="s">
        <v>442</v>
      </c>
      <c r="Q40">
        <v>53</v>
      </c>
      <c r="R40" t="s">
        <v>474</v>
      </c>
      <c r="S40" t="s">
        <v>471</v>
      </c>
      <c r="T40" s="5" t="s">
        <v>475</v>
      </c>
      <c r="U40" t="s">
        <v>576</v>
      </c>
      <c r="V40">
        <v>3000</v>
      </c>
      <c r="W40" t="s">
        <v>53</v>
      </c>
      <c r="X40">
        <v>3800</v>
      </c>
      <c r="Y40" t="s">
        <v>179</v>
      </c>
      <c r="Z40">
        <v>3820</v>
      </c>
      <c r="AA40" t="s">
        <v>53</v>
      </c>
      <c r="AB40">
        <v>3821</v>
      </c>
      <c r="AC40" t="s">
        <v>180</v>
      </c>
      <c r="AD40">
        <v>15</v>
      </c>
      <c r="AE40" t="s">
        <v>479</v>
      </c>
      <c r="AF40" s="1">
        <v>750000</v>
      </c>
      <c r="AG40" s="1">
        <v>750000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750000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70">
        <v>-250000</v>
      </c>
      <c r="AU40" s="4">
        <f t="shared" si="0"/>
        <v>-250000</v>
      </c>
      <c r="AV40" s="1">
        <f t="shared" si="1"/>
        <v>500000</v>
      </c>
      <c r="AW40" s="1">
        <f t="shared" si="2"/>
        <v>500000</v>
      </c>
    </row>
    <row r="41" spans="1:49" x14ac:dyDescent="0.35">
      <c r="A41" t="s">
        <v>93</v>
      </c>
      <c r="B41" t="s">
        <v>98</v>
      </c>
      <c r="C41" t="s">
        <v>43</v>
      </c>
      <c r="D41" t="s">
        <v>553</v>
      </c>
      <c r="E41">
        <v>1</v>
      </c>
      <c r="F41" t="s">
        <v>44</v>
      </c>
      <c r="G41">
        <v>1.7</v>
      </c>
      <c r="H41" t="s">
        <v>83</v>
      </c>
      <c r="I41" t="s">
        <v>84</v>
      </c>
      <c r="J41" t="s">
        <v>85</v>
      </c>
      <c r="K41" t="s">
        <v>86</v>
      </c>
      <c r="L41" t="s">
        <v>87</v>
      </c>
      <c r="M41" t="s">
        <v>64</v>
      </c>
      <c r="N41" t="s">
        <v>71</v>
      </c>
      <c r="O41">
        <v>6</v>
      </c>
      <c r="P41" t="s">
        <v>91</v>
      </c>
      <c r="Q41">
        <v>10</v>
      </c>
      <c r="R41" t="s">
        <v>92</v>
      </c>
      <c r="S41" t="s">
        <v>65</v>
      </c>
      <c r="T41" s="5" t="s">
        <v>72</v>
      </c>
      <c r="U41" t="s">
        <v>573</v>
      </c>
      <c r="V41">
        <v>1000</v>
      </c>
      <c r="W41" t="s">
        <v>67</v>
      </c>
      <c r="X41">
        <v>1500</v>
      </c>
      <c r="Y41" t="s">
        <v>217</v>
      </c>
      <c r="Z41">
        <v>1590</v>
      </c>
      <c r="AA41" t="s">
        <v>67</v>
      </c>
      <c r="AB41" s="32">
        <v>1591</v>
      </c>
      <c r="AC41" s="32" t="s">
        <v>219</v>
      </c>
      <c r="AD41">
        <v>3</v>
      </c>
      <c r="AE41" t="s">
        <v>90</v>
      </c>
      <c r="AF41" s="1">
        <v>28471763</v>
      </c>
      <c r="AG41" s="1">
        <v>28471763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28471763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U41" s="4">
        <f t="shared" si="0"/>
        <v>0</v>
      </c>
      <c r="AV41" s="1">
        <f t="shared" si="1"/>
        <v>28471763</v>
      </c>
      <c r="AW41" s="1">
        <f t="shared" si="2"/>
        <v>28471763</v>
      </c>
    </row>
    <row r="42" spans="1:49" x14ac:dyDescent="0.35">
      <c r="A42" t="s">
        <v>93</v>
      </c>
      <c r="B42" t="s">
        <v>98</v>
      </c>
      <c r="C42" t="s">
        <v>43</v>
      </c>
      <c r="D42" t="s">
        <v>553</v>
      </c>
      <c r="E42">
        <v>3</v>
      </c>
      <c r="F42" t="s">
        <v>435</v>
      </c>
      <c r="G42">
        <v>3.7</v>
      </c>
      <c r="H42" t="s">
        <v>469</v>
      </c>
      <c r="I42" t="s">
        <v>470</v>
      </c>
      <c r="J42" t="s">
        <v>469</v>
      </c>
      <c r="K42" t="s">
        <v>62</v>
      </c>
      <c r="L42" t="s">
        <v>63</v>
      </c>
      <c r="M42" t="s">
        <v>439</v>
      </c>
      <c r="N42" t="s">
        <v>441</v>
      </c>
      <c r="O42">
        <v>7</v>
      </c>
      <c r="P42" t="s">
        <v>442</v>
      </c>
      <c r="Q42">
        <v>53</v>
      </c>
      <c r="R42" t="s">
        <v>474</v>
      </c>
      <c r="S42" t="s">
        <v>471</v>
      </c>
      <c r="T42" s="5" t="s">
        <v>475</v>
      </c>
      <c r="U42" t="s">
        <v>576</v>
      </c>
      <c r="V42">
        <v>3000</v>
      </c>
      <c r="W42" t="s">
        <v>53</v>
      </c>
      <c r="X42">
        <v>3800</v>
      </c>
      <c r="Y42" t="s">
        <v>179</v>
      </c>
      <c r="Z42">
        <v>3820</v>
      </c>
      <c r="AA42" t="s">
        <v>53</v>
      </c>
      <c r="AB42">
        <v>3821</v>
      </c>
      <c r="AC42" t="s">
        <v>180</v>
      </c>
      <c r="AD42">
        <v>34</v>
      </c>
      <c r="AE42" t="s">
        <v>488</v>
      </c>
      <c r="AF42" s="1">
        <v>1500000</v>
      </c>
      <c r="AG42" s="1">
        <v>1500000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1500000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70">
        <v>-250000</v>
      </c>
      <c r="AU42" s="4">
        <f t="shared" si="0"/>
        <v>-250000</v>
      </c>
      <c r="AV42" s="1">
        <f t="shared" si="1"/>
        <v>1250000</v>
      </c>
      <c r="AW42" s="1">
        <f t="shared" si="2"/>
        <v>1250000</v>
      </c>
    </row>
    <row r="43" spans="1:49" x14ac:dyDescent="0.35">
      <c r="A43" t="s">
        <v>516</v>
      </c>
      <c r="B43" t="s">
        <v>521</v>
      </c>
      <c r="C43" t="s">
        <v>43</v>
      </c>
      <c r="D43" t="s">
        <v>553</v>
      </c>
      <c r="E43">
        <v>1</v>
      </c>
      <c r="F43" t="s">
        <v>44</v>
      </c>
      <c r="G43">
        <v>1.7</v>
      </c>
      <c r="H43" t="s">
        <v>83</v>
      </c>
      <c r="I43" t="s">
        <v>84</v>
      </c>
      <c r="J43" t="s">
        <v>85</v>
      </c>
      <c r="K43" t="s">
        <v>86</v>
      </c>
      <c r="L43" t="s">
        <v>87</v>
      </c>
      <c r="M43" t="s">
        <v>64</v>
      </c>
      <c r="N43" t="s">
        <v>71</v>
      </c>
      <c r="O43">
        <v>6</v>
      </c>
      <c r="P43" t="s">
        <v>91</v>
      </c>
      <c r="Q43">
        <v>10</v>
      </c>
      <c r="R43" t="s">
        <v>92</v>
      </c>
      <c r="S43" t="s">
        <v>65</v>
      </c>
      <c r="T43" s="5" t="s">
        <v>72</v>
      </c>
      <c r="U43" t="s">
        <v>573</v>
      </c>
      <c r="V43">
        <v>1000</v>
      </c>
      <c r="W43" t="s">
        <v>67</v>
      </c>
      <c r="X43">
        <v>1500</v>
      </c>
      <c r="Y43" t="s">
        <v>217</v>
      </c>
      <c r="Z43">
        <v>1590</v>
      </c>
      <c r="AA43" t="s">
        <v>67</v>
      </c>
      <c r="AB43" s="31">
        <v>1591</v>
      </c>
      <c r="AC43" s="31" t="s">
        <v>219</v>
      </c>
      <c r="AD43">
        <v>3</v>
      </c>
      <c r="AE43" t="s">
        <v>90</v>
      </c>
      <c r="AF43" s="1">
        <v>0</v>
      </c>
      <c r="AG43" s="1">
        <v>0</v>
      </c>
      <c r="AH43" s="1">
        <v>6755679.2599999998</v>
      </c>
      <c r="AI43" s="1">
        <v>6755679.2599999998</v>
      </c>
      <c r="AJ43" s="1">
        <v>6755679.2599999998</v>
      </c>
      <c r="AK43" s="1">
        <v>6755679.2599999998</v>
      </c>
      <c r="AL43" s="1">
        <v>6755679.2599999998</v>
      </c>
      <c r="AM43" s="1">
        <v>-6755679.2599999998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T43" s="4">
        <v>0</v>
      </c>
      <c r="AU43" s="4">
        <f t="shared" si="0"/>
        <v>0</v>
      </c>
      <c r="AV43" s="1">
        <f t="shared" si="1"/>
        <v>0</v>
      </c>
      <c r="AW43" s="1">
        <f t="shared" si="2"/>
        <v>-6755679.2599999998</v>
      </c>
    </row>
    <row r="44" spans="1:49" x14ac:dyDescent="0.35">
      <c r="A44" t="s">
        <v>1112</v>
      </c>
      <c r="B44" t="s">
        <v>545</v>
      </c>
      <c r="C44" t="s">
        <v>508</v>
      </c>
      <c r="D44" t="s">
        <v>553</v>
      </c>
      <c r="E44">
        <v>1</v>
      </c>
      <c r="F44" t="s">
        <v>44</v>
      </c>
      <c r="G44">
        <v>1.7</v>
      </c>
      <c r="H44" t="s">
        <v>83</v>
      </c>
      <c r="I44" t="s">
        <v>84</v>
      </c>
      <c r="J44" t="s">
        <v>85</v>
      </c>
      <c r="K44" t="s">
        <v>86</v>
      </c>
      <c r="L44" t="s">
        <v>87</v>
      </c>
      <c r="M44" t="s">
        <v>64</v>
      </c>
      <c r="N44" t="s">
        <v>71</v>
      </c>
      <c r="O44">
        <v>6</v>
      </c>
      <c r="P44" t="s">
        <v>91</v>
      </c>
      <c r="Q44">
        <v>10</v>
      </c>
      <c r="R44" t="s">
        <v>92</v>
      </c>
      <c r="S44" t="s">
        <v>65</v>
      </c>
      <c r="T44" s="5" t="s">
        <v>72</v>
      </c>
      <c r="U44" t="s">
        <v>573</v>
      </c>
      <c r="V44">
        <v>1000</v>
      </c>
      <c r="W44" t="s">
        <v>67</v>
      </c>
      <c r="X44">
        <v>1700</v>
      </c>
      <c r="Z44">
        <v>1710</v>
      </c>
      <c r="AB44">
        <v>1711</v>
      </c>
      <c r="AC44" t="s">
        <v>560</v>
      </c>
      <c r="AD44">
        <v>0</v>
      </c>
      <c r="AE44" t="s">
        <v>55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T44" s="4">
        <v>22000000</v>
      </c>
      <c r="AU44" s="4">
        <f t="shared" si="0"/>
        <v>22000000</v>
      </c>
      <c r="AV44" s="1">
        <f t="shared" si="1"/>
        <v>22000000</v>
      </c>
      <c r="AW44" s="1">
        <f t="shared" si="2"/>
        <v>22000000</v>
      </c>
    </row>
    <row r="45" spans="1:49" x14ac:dyDescent="0.35">
      <c r="A45" t="s">
        <v>93</v>
      </c>
      <c r="B45" t="s">
        <v>98</v>
      </c>
      <c r="C45" t="s">
        <v>43</v>
      </c>
      <c r="D45" t="s">
        <v>553</v>
      </c>
      <c r="E45">
        <v>1</v>
      </c>
      <c r="F45" t="s">
        <v>44</v>
      </c>
      <c r="G45">
        <v>1.3</v>
      </c>
      <c r="H45" t="s">
        <v>45</v>
      </c>
      <c r="I45" t="s">
        <v>46</v>
      </c>
      <c r="J45" t="s">
        <v>47</v>
      </c>
      <c r="K45" t="s">
        <v>48</v>
      </c>
      <c r="L45" t="s">
        <v>49</v>
      </c>
      <c r="M45" t="s">
        <v>50</v>
      </c>
      <c r="N45" t="s">
        <v>57</v>
      </c>
      <c r="O45">
        <v>5</v>
      </c>
      <c r="P45" t="s">
        <v>58</v>
      </c>
      <c r="Q45">
        <v>5</v>
      </c>
      <c r="R45" t="s">
        <v>99</v>
      </c>
      <c r="S45" t="s">
        <v>94</v>
      </c>
      <c r="T45" t="s">
        <v>100</v>
      </c>
      <c r="U45" t="s">
        <v>100</v>
      </c>
      <c r="V45">
        <v>2000</v>
      </c>
      <c r="W45" t="s">
        <v>110</v>
      </c>
      <c r="X45">
        <v>2100</v>
      </c>
      <c r="Y45" t="s">
        <v>109</v>
      </c>
      <c r="Z45">
        <v>2110</v>
      </c>
      <c r="AA45" t="s">
        <v>110</v>
      </c>
      <c r="AB45">
        <v>2111</v>
      </c>
      <c r="AC45" t="s">
        <v>111</v>
      </c>
      <c r="AD45">
        <v>0</v>
      </c>
      <c r="AE45" t="s">
        <v>55</v>
      </c>
      <c r="AF45" s="1">
        <v>2330000.06</v>
      </c>
      <c r="AG45" s="1">
        <v>2335000.06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2330000.06</v>
      </c>
      <c r="AN45" s="1">
        <v>0</v>
      </c>
      <c r="AO45" s="1">
        <v>0</v>
      </c>
      <c r="AP45" s="1">
        <v>0</v>
      </c>
      <c r="AQ45" s="1">
        <v>5000</v>
      </c>
      <c r="AR45" s="1">
        <v>-5000</v>
      </c>
      <c r="AU45" s="4">
        <f t="shared" si="0"/>
        <v>0</v>
      </c>
      <c r="AV45" s="1">
        <f t="shared" si="1"/>
        <v>2330000.06</v>
      </c>
      <c r="AW45" s="1">
        <f t="shared" si="2"/>
        <v>2330000.06</v>
      </c>
    </row>
    <row r="46" spans="1:49" x14ac:dyDescent="0.35">
      <c r="A46" t="s">
        <v>93</v>
      </c>
      <c r="B46" t="s">
        <v>98</v>
      </c>
      <c r="C46" t="s">
        <v>43</v>
      </c>
      <c r="D46" t="s">
        <v>553</v>
      </c>
      <c r="E46">
        <v>1</v>
      </c>
      <c r="F46" t="s">
        <v>44</v>
      </c>
      <c r="G46">
        <v>1.3</v>
      </c>
      <c r="H46" t="s">
        <v>45</v>
      </c>
      <c r="I46" t="s">
        <v>46</v>
      </c>
      <c r="J46" t="s">
        <v>47</v>
      </c>
      <c r="K46" t="s">
        <v>62</v>
      </c>
      <c r="L46" t="s">
        <v>63</v>
      </c>
      <c r="M46" t="s">
        <v>64</v>
      </c>
      <c r="N46" t="s">
        <v>71</v>
      </c>
      <c r="O46">
        <v>5</v>
      </c>
      <c r="P46" t="s">
        <v>58</v>
      </c>
      <c r="Q46">
        <v>9</v>
      </c>
      <c r="R46" t="s">
        <v>182</v>
      </c>
      <c r="S46" t="s">
        <v>65</v>
      </c>
      <c r="T46" s="5" t="s">
        <v>72</v>
      </c>
      <c r="U46" t="s">
        <v>573</v>
      </c>
      <c r="V46">
        <v>2000</v>
      </c>
      <c r="W46" t="s">
        <v>110</v>
      </c>
      <c r="X46">
        <v>2100</v>
      </c>
      <c r="Y46" t="s">
        <v>109</v>
      </c>
      <c r="Z46">
        <v>2110</v>
      </c>
      <c r="AA46" t="s">
        <v>110</v>
      </c>
      <c r="AB46">
        <v>2111</v>
      </c>
      <c r="AC46" t="s">
        <v>111</v>
      </c>
      <c r="AD46">
        <v>0</v>
      </c>
      <c r="AE46" t="s">
        <v>55</v>
      </c>
      <c r="AF46" s="1">
        <v>2500000</v>
      </c>
      <c r="AG46" s="1">
        <v>2500000</v>
      </c>
      <c r="AH46" s="1">
        <v>819971.36</v>
      </c>
      <c r="AI46" s="1">
        <v>0</v>
      </c>
      <c r="AJ46" s="1">
        <v>0</v>
      </c>
      <c r="AK46" s="1">
        <v>0</v>
      </c>
      <c r="AL46" s="1">
        <v>0</v>
      </c>
      <c r="AM46" s="1">
        <v>2500000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U46" s="4">
        <f t="shared" si="0"/>
        <v>0</v>
      </c>
      <c r="AV46" s="1">
        <f t="shared" si="1"/>
        <v>2500000</v>
      </c>
      <c r="AW46" s="1">
        <f t="shared" si="2"/>
        <v>1680028.6400000001</v>
      </c>
    </row>
    <row r="47" spans="1:49" x14ac:dyDescent="0.35">
      <c r="A47" t="s">
        <v>93</v>
      </c>
      <c r="B47" t="s">
        <v>98</v>
      </c>
      <c r="C47" t="s">
        <v>43</v>
      </c>
      <c r="D47" t="s">
        <v>553</v>
      </c>
      <c r="E47">
        <v>1</v>
      </c>
      <c r="F47" t="s">
        <v>44</v>
      </c>
      <c r="G47">
        <v>1.7</v>
      </c>
      <c r="H47" t="s">
        <v>83</v>
      </c>
      <c r="I47" t="s">
        <v>289</v>
      </c>
      <c r="J47" t="s">
        <v>290</v>
      </c>
      <c r="K47" t="s">
        <v>62</v>
      </c>
      <c r="L47" t="s">
        <v>63</v>
      </c>
      <c r="M47" t="s">
        <v>279</v>
      </c>
      <c r="N47" s="5" t="s">
        <v>561</v>
      </c>
      <c r="O47">
        <v>6</v>
      </c>
      <c r="P47" t="s">
        <v>91</v>
      </c>
      <c r="Q47">
        <v>21</v>
      </c>
      <c r="R47" t="s">
        <v>294</v>
      </c>
      <c r="S47" t="s">
        <v>292</v>
      </c>
      <c r="T47" s="5" t="s">
        <v>295</v>
      </c>
      <c r="U47" t="s">
        <v>580</v>
      </c>
      <c r="V47">
        <v>2000</v>
      </c>
      <c r="W47" t="s">
        <v>110</v>
      </c>
      <c r="X47">
        <v>2100</v>
      </c>
      <c r="Y47" t="s">
        <v>109</v>
      </c>
      <c r="Z47">
        <v>2130</v>
      </c>
      <c r="AA47" t="s">
        <v>110</v>
      </c>
      <c r="AB47">
        <v>2131</v>
      </c>
      <c r="AC47" t="s">
        <v>293</v>
      </c>
      <c r="AD47">
        <v>0</v>
      </c>
      <c r="AE47" t="s">
        <v>55</v>
      </c>
      <c r="AF47" s="1">
        <v>2200000</v>
      </c>
      <c r="AG47" s="1">
        <v>2200000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2200000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U47" s="4">
        <f t="shared" si="0"/>
        <v>0</v>
      </c>
      <c r="AV47" s="1">
        <f t="shared" si="1"/>
        <v>2200000</v>
      </c>
      <c r="AW47" s="1">
        <f t="shared" si="2"/>
        <v>2200000</v>
      </c>
    </row>
    <row r="48" spans="1:49" x14ac:dyDescent="0.35">
      <c r="A48" t="s">
        <v>93</v>
      </c>
      <c r="B48" t="s">
        <v>98</v>
      </c>
      <c r="C48" t="s">
        <v>43</v>
      </c>
      <c r="D48" t="s">
        <v>553</v>
      </c>
      <c r="E48">
        <v>1</v>
      </c>
      <c r="F48" t="s">
        <v>44</v>
      </c>
      <c r="G48">
        <v>1.3</v>
      </c>
      <c r="H48" t="s">
        <v>45</v>
      </c>
      <c r="I48" t="s">
        <v>46</v>
      </c>
      <c r="J48" t="s">
        <v>47</v>
      </c>
      <c r="K48" t="s">
        <v>48</v>
      </c>
      <c r="L48" t="s">
        <v>49</v>
      </c>
      <c r="M48" t="s">
        <v>50</v>
      </c>
      <c r="N48" t="s">
        <v>57</v>
      </c>
      <c r="O48">
        <v>5</v>
      </c>
      <c r="P48" t="s">
        <v>58</v>
      </c>
      <c r="Q48">
        <v>5</v>
      </c>
      <c r="R48" t="s">
        <v>99</v>
      </c>
      <c r="S48" t="s">
        <v>94</v>
      </c>
      <c r="T48" t="s">
        <v>100</v>
      </c>
      <c r="U48" t="s">
        <v>100</v>
      </c>
      <c r="V48">
        <v>2000</v>
      </c>
      <c r="W48" t="s">
        <v>110</v>
      </c>
      <c r="X48">
        <v>2100</v>
      </c>
      <c r="Y48" t="s">
        <v>109</v>
      </c>
      <c r="Z48">
        <v>2140</v>
      </c>
      <c r="AA48" t="s">
        <v>110</v>
      </c>
      <c r="AB48">
        <v>2141</v>
      </c>
      <c r="AC48" t="s">
        <v>112</v>
      </c>
      <c r="AD48">
        <v>0</v>
      </c>
      <c r="AE48" t="s">
        <v>55</v>
      </c>
      <c r="AF48" s="1">
        <v>10000</v>
      </c>
      <c r="AG48" s="1">
        <v>10000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10000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U48" s="4">
        <f t="shared" si="0"/>
        <v>0</v>
      </c>
      <c r="AV48" s="1">
        <f t="shared" si="1"/>
        <v>10000</v>
      </c>
      <c r="AW48" s="1">
        <f t="shared" si="2"/>
        <v>10000</v>
      </c>
    </row>
    <row r="49" spans="1:49" x14ac:dyDescent="0.35">
      <c r="A49" t="s">
        <v>93</v>
      </c>
      <c r="B49" t="s">
        <v>98</v>
      </c>
      <c r="C49" t="s">
        <v>43</v>
      </c>
      <c r="D49" t="s">
        <v>553</v>
      </c>
      <c r="E49">
        <v>3</v>
      </c>
      <c r="F49" t="s">
        <v>435</v>
      </c>
      <c r="G49">
        <v>3.8</v>
      </c>
      <c r="H49" t="s">
        <v>491</v>
      </c>
      <c r="I49" t="s">
        <v>492</v>
      </c>
      <c r="J49" t="s">
        <v>493</v>
      </c>
      <c r="K49" t="s">
        <v>62</v>
      </c>
      <c r="L49" t="s">
        <v>63</v>
      </c>
      <c r="M49" t="s">
        <v>494</v>
      </c>
      <c r="N49" t="s">
        <v>496</v>
      </c>
      <c r="O49">
        <v>5</v>
      </c>
      <c r="P49" t="s">
        <v>58</v>
      </c>
      <c r="Q49">
        <v>55</v>
      </c>
      <c r="R49" t="s">
        <v>497</v>
      </c>
      <c r="S49" t="s">
        <v>495</v>
      </c>
      <c r="T49" s="5" t="s">
        <v>498</v>
      </c>
      <c r="U49" t="s">
        <v>587</v>
      </c>
      <c r="V49">
        <v>2000</v>
      </c>
      <c r="W49" t="s">
        <v>110</v>
      </c>
      <c r="X49">
        <v>2100</v>
      </c>
      <c r="Y49" t="s">
        <v>109</v>
      </c>
      <c r="Z49">
        <v>2140</v>
      </c>
      <c r="AA49" t="s">
        <v>110</v>
      </c>
      <c r="AB49">
        <v>2141</v>
      </c>
      <c r="AC49" t="s">
        <v>112</v>
      </c>
      <c r="AD49">
        <v>0</v>
      </c>
      <c r="AE49" t="s">
        <v>55</v>
      </c>
      <c r="AF49" s="1">
        <v>1950000</v>
      </c>
      <c r="AG49" s="1">
        <v>1950000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1950000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U49" s="4">
        <f t="shared" si="0"/>
        <v>0</v>
      </c>
      <c r="AV49" s="1">
        <f t="shared" si="1"/>
        <v>1950000</v>
      </c>
      <c r="AW49" s="1">
        <f t="shared" si="2"/>
        <v>1950000</v>
      </c>
    </row>
    <row r="50" spans="1:49" x14ac:dyDescent="0.35">
      <c r="A50" t="s">
        <v>93</v>
      </c>
      <c r="B50" t="s">
        <v>98</v>
      </c>
      <c r="C50" t="s">
        <v>43</v>
      </c>
      <c r="D50" t="s">
        <v>553</v>
      </c>
      <c r="E50">
        <v>1</v>
      </c>
      <c r="F50" t="s">
        <v>44</v>
      </c>
      <c r="G50">
        <v>1.3</v>
      </c>
      <c r="H50" t="s">
        <v>45</v>
      </c>
      <c r="I50" t="s">
        <v>46</v>
      </c>
      <c r="J50" t="s">
        <v>47</v>
      </c>
      <c r="K50" t="s">
        <v>62</v>
      </c>
      <c r="L50" t="s">
        <v>63</v>
      </c>
      <c r="M50" t="s">
        <v>64</v>
      </c>
      <c r="N50" t="s">
        <v>71</v>
      </c>
      <c r="O50">
        <v>5</v>
      </c>
      <c r="P50" t="s">
        <v>58</v>
      </c>
      <c r="Q50">
        <v>9</v>
      </c>
      <c r="R50" t="s">
        <v>182</v>
      </c>
      <c r="S50" t="s">
        <v>65</v>
      </c>
      <c r="T50" s="5" t="s">
        <v>72</v>
      </c>
      <c r="U50" t="s">
        <v>573</v>
      </c>
      <c r="V50">
        <v>2000</v>
      </c>
      <c r="W50" t="s">
        <v>110</v>
      </c>
      <c r="X50">
        <v>2100</v>
      </c>
      <c r="Y50" t="s">
        <v>109</v>
      </c>
      <c r="Z50">
        <v>2160</v>
      </c>
      <c r="AA50" t="s">
        <v>110</v>
      </c>
      <c r="AB50">
        <v>2161</v>
      </c>
      <c r="AC50" t="s">
        <v>186</v>
      </c>
      <c r="AD50">
        <v>0</v>
      </c>
      <c r="AE50" t="s">
        <v>55</v>
      </c>
      <c r="AF50" s="1">
        <v>600000</v>
      </c>
      <c r="AG50" s="1">
        <v>600000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600000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U50" s="4">
        <f t="shared" si="0"/>
        <v>0</v>
      </c>
      <c r="AV50" s="1">
        <f t="shared" si="1"/>
        <v>600000</v>
      </c>
      <c r="AW50" s="1">
        <f t="shared" si="2"/>
        <v>600000</v>
      </c>
    </row>
    <row r="51" spans="1:49" x14ac:dyDescent="0.35">
      <c r="A51" t="s">
        <v>93</v>
      </c>
      <c r="B51" t="s">
        <v>98</v>
      </c>
      <c r="C51" t="s">
        <v>43</v>
      </c>
      <c r="D51" t="s">
        <v>553</v>
      </c>
      <c r="E51">
        <v>1</v>
      </c>
      <c r="F51" t="s">
        <v>44</v>
      </c>
      <c r="G51">
        <v>1.3</v>
      </c>
      <c r="H51" t="s">
        <v>45</v>
      </c>
      <c r="I51" t="s">
        <v>46</v>
      </c>
      <c r="J51" t="s">
        <v>47</v>
      </c>
      <c r="K51" t="s">
        <v>62</v>
      </c>
      <c r="L51" t="s">
        <v>63</v>
      </c>
      <c r="M51" t="s">
        <v>253</v>
      </c>
      <c r="N51" s="5" t="s">
        <v>592</v>
      </c>
      <c r="O51">
        <v>2</v>
      </c>
      <c r="P51" t="s">
        <v>162</v>
      </c>
      <c r="Q51">
        <v>25</v>
      </c>
      <c r="R51" t="s">
        <v>256</v>
      </c>
      <c r="S51" t="s">
        <v>254</v>
      </c>
      <c r="T51" t="s">
        <v>257</v>
      </c>
      <c r="U51" t="s">
        <v>257</v>
      </c>
      <c r="V51">
        <v>2000</v>
      </c>
      <c r="W51" t="s">
        <v>110</v>
      </c>
      <c r="X51">
        <v>2100</v>
      </c>
      <c r="Y51" t="s">
        <v>109</v>
      </c>
      <c r="Z51">
        <v>2160</v>
      </c>
      <c r="AA51" t="s">
        <v>110</v>
      </c>
      <c r="AB51">
        <v>2161</v>
      </c>
      <c r="AC51" t="s">
        <v>186</v>
      </c>
      <c r="AD51">
        <v>0</v>
      </c>
      <c r="AE51" t="s">
        <v>55</v>
      </c>
      <c r="AF51" s="1">
        <v>1000000</v>
      </c>
      <c r="AG51" s="1">
        <v>1000000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1000000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U51" s="4">
        <f t="shared" si="0"/>
        <v>0</v>
      </c>
      <c r="AV51" s="1">
        <f t="shared" si="1"/>
        <v>1000000</v>
      </c>
      <c r="AW51" s="1">
        <f t="shared" si="2"/>
        <v>1000000</v>
      </c>
    </row>
    <row r="52" spans="1:49" x14ac:dyDescent="0.35">
      <c r="A52" t="s">
        <v>93</v>
      </c>
      <c r="B52" t="s">
        <v>98</v>
      </c>
      <c r="C52" t="s">
        <v>43</v>
      </c>
      <c r="D52" t="s">
        <v>553</v>
      </c>
      <c r="E52">
        <v>1</v>
      </c>
      <c r="F52" t="s">
        <v>44</v>
      </c>
      <c r="G52">
        <v>1.3</v>
      </c>
      <c r="H52" t="s">
        <v>45</v>
      </c>
      <c r="I52" t="s">
        <v>46</v>
      </c>
      <c r="J52" t="s">
        <v>47</v>
      </c>
      <c r="K52" t="s">
        <v>62</v>
      </c>
      <c r="L52" t="s">
        <v>63</v>
      </c>
      <c r="M52" t="s">
        <v>253</v>
      </c>
      <c r="N52" s="5" t="s">
        <v>592</v>
      </c>
      <c r="O52">
        <v>2</v>
      </c>
      <c r="P52" t="s">
        <v>162</v>
      </c>
      <c r="Q52">
        <v>28</v>
      </c>
      <c r="R52" t="s">
        <v>263</v>
      </c>
      <c r="S52" t="s">
        <v>261</v>
      </c>
      <c r="T52" t="s">
        <v>264</v>
      </c>
      <c r="U52" t="s">
        <v>264</v>
      </c>
      <c r="V52">
        <v>2000</v>
      </c>
      <c r="W52" t="s">
        <v>110</v>
      </c>
      <c r="X52">
        <v>2100</v>
      </c>
      <c r="Y52" t="s">
        <v>109</v>
      </c>
      <c r="Z52">
        <v>2160</v>
      </c>
      <c r="AA52" t="s">
        <v>110</v>
      </c>
      <c r="AB52">
        <v>2161</v>
      </c>
      <c r="AC52" t="s">
        <v>186</v>
      </c>
      <c r="AD52">
        <v>0</v>
      </c>
      <c r="AE52" t="s">
        <v>55</v>
      </c>
      <c r="AF52" s="1">
        <v>50000</v>
      </c>
      <c r="AG52" s="1">
        <v>50000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50000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U52" s="4">
        <f t="shared" si="0"/>
        <v>0</v>
      </c>
      <c r="AV52" s="1">
        <f t="shared" si="1"/>
        <v>50000</v>
      </c>
      <c r="AW52" s="1">
        <f t="shared" si="2"/>
        <v>50000</v>
      </c>
    </row>
    <row r="53" spans="1:49" x14ac:dyDescent="0.35">
      <c r="A53" t="s">
        <v>93</v>
      </c>
      <c r="B53" t="s">
        <v>98</v>
      </c>
      <c r="C53" t="s">
        <v>43</v>
      </c>
      <c r="D53" t="s">
        <v>553</v>
      </c>
      <c r="E53">
        <v>2</v>
      </c>
      <c r="F53" t="s">
        <v>306</v>
      </c>
      <c r="G53">
        <v>2.1</v>
      </c>
      <c r="H53" t="s">
        <v>307</v>
      </c>
      <c r="I53" t="s">
        <v>308</v>
      </c>
      <c r="J53" t="s">
        <v>309</v>
      </c>
      <c r="K53" t="s">
        <v>62</v>
      </c>
      <c r="L53" t="s">
        <v>63</v>
      </c>
      <c r="M53" t="s">
        <v>253</v>
      </c>
      <c r="N53" s="5" t="s">
        <v>592</v>
      </c>
      <c r="O53">
        <v>2</v>
      </c>
      <c r="P53" t="s">
        <v>162</v>
      </c>
      <c r="Q53">
        <v>27</v>
      </c>
      <c r="R53" t="s">
        <v>311</v>
      </c>
      <c r="S53" t="s">
        <v>310</v>
      </c>
      <c r="T53" t="s">
        <v>312</v>
      </c>
      <c r="U53" t="s">
        <v>312</v>
      </c>
      <c r="V53">
        <v>2000</v>
      </c>
      <c r="W53" t="s">
        <v>110</v>
      </c>
      <c r="X53">
        <v>2100</v>
      </c>
      <c r="Y53" t="s">
        <v>109</v>
      </c>
      <c r="Z53">
        <v>2160</v>
      </c>
      <c r="AA53" t="s">
        <v>110</v>
      </c>
      <c r="AB53">
        <v>2161</v>
      </c>
      <c r="AC53" t="s">
        <v>186</v>
      </c>
      <c r="AD53">
        <v>0</v>
      </c>
      <c r="AE53" t="s">
        <v>55</v>
      </c>
      <c r="AF53" s="1">
        <v>170000</v>
      </c>
      <c r="AG53" s="1">
        <v>170000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170000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U53" s="4">
        <f t="shared" si="0"/>
        <v>0</v>
      </c>
      <c r="AV53" s="1">
        <f t="shared" si="1"/>
        <v>170000</v>
      </c>
      <c r="AW53" s="1">
        <f t="shared" si="2"/>
        <v>170000</v>
      </c>
    </row>
    <row r="54" spans="1:49" x14ac:dyDescent="0.35">
      <c r="A54" t="s">
        <v>93</v>
      </c>
      <c r="B54" t="s">
        <v>98</v>
      </c>
      <c r="C54" t="s">
        <v>43</v>
      </c>
      <c r="D54" t="s">
        <v>553</v>
      </c>
      <c r="E54">
        <v>2</v>
      </c>
      <c r="F54" t="s">
        <v>306</v>
      </c>
      <c r="G54">
        <v>2.2999999999999998</v>
      </c>
      <c r="H54" t="s">
        <v>341</v>
      </c>
      <c r="I54" t="s">
        <v>342</v>
      </c>
      <c r="J54" t="s">
        <v>343</v>
      </c>
      <c r="K54" t="s">
        <v>62</v>
      </c>
      <c r="L54" t="s">
        <v>63</v>
      </c>
      <c r="M54" t="s">
        <v>279</v>
      </c>
      <c r="N54" s="5" t="s">
        <v>561</v>
      </c>
      <c r="O54">
        <v>2</v>
      </c>
      <c r="P54" t="s">
        <v>162</v>
      </c>
      <c r="Q54">
        <v>24</v>
      </c>
      <c r="R54" t="s">
        <v>345</v>
      </c>
      <c r="S54" t="s">
        <v>344</v>
      </c>
      <c r="T54" s="5" t="s">
        <v>346</v>
      </c>
      <c r="U54" t="s">
        <v>581</v>
      </c>
      <c r="V54">
        <v>2000</v>
      </c>
      <c r="W54" t="s">
        <v>110</v>
      </c>
      <c r="X54">
        <v>2100</v>
      </c>
      <c r="Y54" t="s">
        <v>109</v>
      </c>
      <c r="Z54">
        <v>2160</v>
      </c>
      <c r="AA54" t="s">
        <v>110</v>
      </c>
      <c r="AB54">
        <v>2161</v>
      </c>
      <c r="AC54" t="s">
        <v>186</v>
      </c>
      <c r="AD54">
        <v>0</v>
      </c>
      <c r="AE54" t="s">
        <v>55</v>
      </c>
      <c r="AF54" s="1">
        <v>350000</v>
      </c>
      <c r="AG54" s="1">
        <v>350000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350000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U54" s="4">
        <f t="shared" si="0"/>
        <v>0</v>
      </c>
      <c r="AV54" s="1">
        <f t="shared" si="1"/>
        <v>350000</v>
      </c>
      <c r="AW54" s="1">
        <f t="shared" si="2"/>
        <v>350000</v>
      </c>
    </row>
    <row r="55" spans="1:49" x14ac:dyDescent="0.35">
      <c r="A55" t="s">
        <v>93</v>
      </c>
      <c r="B55" t="s">
        <v>98</v>
      </c>
      <c r="C55" t="s">
        <v>43</v>
      </c>
      <c r="D55" t="s">
        <v>553</v>
      </c>
      <c r="E55">
        <v>2</v>
      </c>
      <c r="F55" t="s">
        <v>306</v>
      </c>
      <c r="G55">
        <v>2.7</v>
      </c>
      <c r="H55" t="s">
        <v>394</v>
      </c>
      <c r="I55" t="s">
        <v>395</v>
      </c>
      <c r="J55" t="s">
        <v>394</v>
      </c>
      <c r="K55" t="s">
        <v>354</v>
      </c>
      <c r="L55" t="s">
        <v>355</v>
      </c>
      <c r="M55" t="s">
        <v>356</v>
      </c>
      <c r="N55" t="s">
        <v>358</v>
      </c>
      <c r="O55">
        <v>0</v>
      </c>
      <c r="P55" t="s">
        <v>359</v>
      </c>
      <c r="Q55">
        <v>36</v>
      </c>
      <c r="R55" t="s">
        <v>400</v>
      </c>
      <c r="S55" t="s">
        <v>399</v>
      </c>
      <c r="T55" s="5" t="s">
        <v>401</v>
      </c>
      <c r="U55" t="s">
        <v>583</v>
      </c>
      <c r="V55">
        <v>2000</v>
      </c>
      <c r="W55" t="s">
        <v>110</v>
      </c>
      <c r="X55">
        <v>2100</v>
      </c>
      <c r="Y55" t="s">
        <v>109</v>
      </c>
      <c r="Z55">
        <v>2170</v>
      </c>
      <c r="AA55" t="s">
        <v>110</v>
      </c>
      <c r="AB55">
        <v>2171</v>
      </c>
      <c r="AC55" t="s">
        <v>402</v>
      </c>
      <c r="AD55">
        <v>0</v>
      </c>
      <c r="AE55" t="s">
        <v>55</v>
      </c>
      <c r="AF55" s="1">
        <v>300000</v>
      </c>
      <c r="AG55" s="1">
        <v>300000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300000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U55" s="4">
        <f t="shared" si="0"/>
        <v>0</v>
      </c>
      <c r="AV55" s="1">
        <f t="shared" si="1"/>
        <v>300000</v>
      </c>
      <c r="AW55" s="1">
        <f t="shared" si="2"/>
        <v>300000</v>
      </c>
    </row>
    <row r="56" spans="1:49" x14ac:dyDescent="0.35">
      <c r="A56" t="s">
        <v>93</v>
      </c>
      <c r="B56" t="s">
        <v>98</v>
      </c>
      <c r="C56" t="s">
        <v>43</v>
      </c>
      <c r="D56" t="s">
        <v>553</v>
      </c>
      <c r="E56">
        <v>1</v>
      </c>
      <c r="F56" t="s">
        <v>44</v>
      </c>
      <c r="G56">
        <v>1.3</v>
      </c>
      <c r="H56" t="s">
        <v>45</v>
      </c>
      <c r="I56" t="s">
        <v>46</v>
      </c>
      <c r="J56" t="s">
        <v>47</v>
      </c>
      <c r="K56" t="s">
        <v>48</v>
      </c>
      <c r="L56" t="s">
        <v>49</v>
      </c>
      <c r="M56" t="s">
        <v>50</v>
      </c>
      <c r="N56" t="s">
        <v>57</v>
      </c>
      <c r="O56">
        <v>5</v>
      </c>
      <c r="P56" t="s">
        <v>58</v>
      </c>
      <c r="Q56">
        <v>8</v>
      </c>
      <c r="R56" t="s">
        <v>152</v>
      </c>
      <c r="S56" t="s">
        <v>150</v>
      </c>
      <c r="T56" s="5" t="s">
        <v>153</v>
      </c>
      <c r="U56" t="s">
        <v>570</v>
      </c>
      <c r="V56">
        <v>2000</v>
      </c>
      <c r="W56" t="s">
        <v>110</v>
      </c>
      <c r="X56">
        <v>2100</v>
      </c>
      <c r="Y56" t="s">
        <v>109</v>
      </c>
      <c r="Z56">
        <v>2180</v>
      </c>
      <c r="AA56" t="s">
        <v>110</v>
      </c>
      <c r="AB56">
        <v>2181</v>
      </c>
      <c r="AC56" t="s">
        <v>151</v>
      </c>
      <c r="AD56">
        <v>0</v>
      </c>
      <c r="AE56" t="s">
        <v>55</v>
      </c>
      <c r="AF56" s="1">
        <v>8000000</v>
      </c>
      <c r="AG56" s="1">
        <v>8000000</v>
      </c>
      <c r="AH56" s="1">
        <v>649600</v>
      </c>
      <c r="AI56" s="1">
        <v>0</v>
      </c>
      <c r="AJ56" s="1">
        <v>0</v>
      </c>
      <c r="AK56" s="1">
        <v>0</v>
      </c>
      <c r="AL56" s="1">
        <v>0</v>
      </c>
      <c r="AM56" s="1">
        <v>8000000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4">
        <v>0</v>
      </c>
      <c r="AU56" s="4">
        <f t="shared" si="0"/>
        <v>0</v>
      </c>
      <c r="AV56" s="1">
        <f t="shared" si="1"/>
        <v>8000000</v>
      </c>
      <c r="AW56" s="1">
        <f t="shared" si="2"/>
        <v>7350400</v>
      </c>
    </row>
    <row r="57" spans="1:49" x14ac:dyDescent="0.35">
      <c r="A57" t="s">
        <v>93</v>
      </c>
      <c r="B57" t="s">
        <v>98</v>
      </c>
      <c r="C57" t="s">
        <v>43</v>
      </c>
      <c r="D57" t="s">
        <v>553</v>
      </c>
      <c r="E57">
        <v>1</v>
      </c>
      <c r="F57" t="s">
        <v>44</v>
      </c>
      <c r="G57">
        <v>1.7</v>
      </c>
      <c r="H57" t="s">
        <v>83</v>
      </c>
      <c r="I57" t="s">
        <v>84</v>
      </c>
      <c r="J57" t="s">
        <v>85</v>
      </c>
      <c r="K57" t="s">
        <v>86</v>
      </c>
      <c r="L57" t="s">
        <v>87</v>
      </c>
      <c r="M57" t="s">
        <v>279</v>
      </c>
      <c r="N57" s="5" t="s">
        <v>561</v>
      </c>
      <c r="O57">
        <v>6</v>
      </c>
      <c r="P57" t="s">
        <v>91</v>
      </c>
      <c r="Q57">
        <v>19</v>
      </c>
      <c r="R57" t="s">
        <v>285</v>
      </c>
      <c r="S57" t="s">
        <v>280</v>
      </c>
      <c r="T57" t="s">
        <v>283</v>
      </c>
      <c r="U57" t="s">
        <v>283</v>
      </c>
      <c r="V57">
        <v>2000</v>
      </c>
      <c r="W57" t="s">
        <v>110</v>
      </c>
      <c r="X57">
        <v>2100</v>
      </c>
      <c r="Y57" t="s">
        <v>109</v>
      </c>
      <c r="Z57">
        <v>2180</v>
      </c>
      <c r="AA57" t="s">
        <v>110</v>
      </c>
      <c r="AB57">
        <v>2181</v>
      </c>
      <c r="AC57" t="s">
        <v>151</v>
      </c>
      <c r="AD57">
        <v>0</v>
      </c>
      <c r="AE57" t="s">
        <v>55</v>
      </c>
      <c r="AF57" s="1">
        <v>60000</v>
      </c>
      <c r="AG57" s="1">
        <v>60000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60000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U57" s="4">
        <f t="shared" si="0"/>
        <v>0</v>
      </c>
      <c r="AV57" s="1">
        <f t="shared" si="1"/>
        <v>60000</v>
      </c>
      <c r="AW57" s="1">
        <f t="shared" si="2"/>
        <v>60000</v>
      </c>
    </row>
    <row r="58" spans="1:49" x14ac:dyDescent="0.35">
      <c r="A58" t="s">
        <v>93</v>
      </c>
      <c r="B58" t="s">
        <v>98</v>
      </c>
      <c r="C58" t="s">
        <v>43</v>
      </c>
      <c r="D58" t="s">
        <v>553</v>
      </c>
      <c r="E58">
        <v>1</v>
      </c>
      <c r="F58" t="s">
        <v>44</v>
      </c>
      <c r="G58">
        <v>1.3</v>
      </c>
      <c r="H58" t="s">
        <v>45</v>
      </c>
      <c r="I58" t="s">
        <v>46</v>
      </c>
      <c r="J58" t="s">
        <v>47</v>
      </c>
      <c r="K58" t="s">
        <v>48</v>
      </c>
      <c r="L58" t="s">
        <v>49</v>
      </c>
      <c r="M58" t="s">
        <v>50</v>
      </c>
      <c r="N58" t="s">
        <v>57</v>
      </c>
      <c r="O58">
        <v>5</v>
      </c>
      <c r="P58" t="s">
        <v>58</v>
      </c>
      <c r="Q58">
        <v>5</v>
      </c>
      <c r="R58" t="s">
        <v>99</v>
      </c>
      <c r="S58" t="s">
        <v>94</v>
      </c>
      <c r="T58" t="s">
        <v>100</v>
      </c>
      <c r="U58" t="s">
        <v>100</v>
      </c>
      <c r="V58">
        <v>2000</v>
      </c>
      <c r="W58" t="s">
        <v>110</v>
      </c>
      <c r="X58">
        <v>2200</v>
      </c>
      <c r="Y58" t="s">
        <v>113</v>
      </c>
      <c r="Z58">
        <v>2210</v>
      </c>
      <c r="AA58" t="s">
        <v>110</v>
      </c>
      <c r="AB58">
        <v>2211</v>
      </c>
      <c r="AC58" t="s">
        <v>114</v>
      </c>
      <c r="AD58">
        <v>0</v>
      </c>
      <c r="AE58" t="s">
        <v>55</v>
      </c>
      <c r="AF58" s="1">
        <v>40000</v>
      </c>
      <c r="AG58" s="1">
        <v>40000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40000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U58" s="4">
        <f t="shared" si="0"/>
        <v>0</v>
      </c>
      <c r="AV58" s="1">
        <f t="shared" si="1"/>
        <v>40000</v>
      </c>
      <c r="AW58" s="1">
        <f t="shared" si="2"/>
        <v>40000</v>
      </c>
    </row>
    <row r="59" spans="1:49" x14ac:dyDescent="0.35">
      <c r="A59" t="s">
        <v>93</v>
      </c>
      <c r="B59" t="s">
        <v>98</v>
      </c>
      <c r="C59" t="s">
        <v>43</v>
      </c>
      <c r="D59" t="s">
        <v>553</v>
      </c>
      <c r="E59">
        <v>1</v>
      </c>
      <c r="F59" t="s">
        <v>44</v>
      </c>
      <c r="G59">
        <v>1.3</v>
      </c>
      <c r="H59" t="s">
        <v>45</v>
      </c>
      <c r="I59" t="s">
        <v>46</v>
      </c>
      <c r="J59" t="s">
        <v>47</v>
      </c>
      <c r="K59" t="s">
        <v>62</v>
      </c>
      <c r="L59" t="s">
        <v>63</v>
      </c>
      <c r="M59" t="s">
        <v>64</v>
      </c>
      <c r="N59" t="s">
        <v>71</v>
      </c>
      <c r="O59">
        <v>5</v>
      </c>
      <c r="P59" t="s">
        <v>58</v>
      </c>
      <c r="Q59">
        <v>9</v>
      </c>
      <c r="R59" t="s">
        <v>182</v>
      </c>
      <c r="S59" t="s">
        <v>65</v>
      </c>
      <c r="T59" s="5" t="s">
        <v>72</v>
      </c>
      <c r="U59" t="s">
        <v>573</v>
      </c>
      <c r="V59">
        <v>2000</v>
      </c>
      <c r="W59" t="s">
        <v>110</v>
      </c>
      <c r="X59">
        <v>2200</v>
      </c>
      <c r="Y59" t="s">
        <v>113</v>
      </c>
      <c r="Z59">
        <v>2210</v>
      </c>
      <c r="AA59" t="s">
        <v>110</v>
      </c>
      <c r="AB59">
        <v>2211</v>
      </c>
      <c r="AC59" t="s">
        <v>114</v>
      </c>
      <c r="AD59">
        <v>0</v>
      </c>
      <c r="AE59" t="s">
        <v>55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U59" s="4">
        <f t="shared" si="0"/>
        <v>0</v>
      </c>
      <c r="AV59" s="1">
        <f t="shared" si="1"/>
        <v>0</v>
      </c>
      <c r="AW59" s="1">
        <f t="shared" si="2"/>
        <v>0</v>
      </c>
    </row>
    <row r="60" spans="1:49" x14ac:dyDescent="0.35">
      <c r="A60" t="s">
        <v>93</v>
      </c>
      <c r="B60" t="s">
        <v>98</v>
      </c>
      <c r="C60" t="s">
        <v>43</v>
      </c>
      <c r="D60" t="s">
        <v>553</v>
      </c>
      <c r="E60">
        <v>1</v>
      </c>
      <c r="F60" t="s">
        <v>44</v>
      </c>
      <c r="G60">
        <v>1.3</v>
      </c>
      <c r="H60" t="s">
        <v>45</v>
      </c>
      <c r="I60" t="s">
        <v>46</v>
      </c>
      <c r="J60" t="s">
        <v>47</v>
      </c>
      <c r="K60" t="s">
        <v>62</v>
      </c>
      <c r="L60" t="s">
        <v>63</v>
      </c>
      <c r="M60" t="s">
        <v>220</v>
      </c>
      <c r="N60" t="s">
        <v>222</v>
      </c>
      <c r="O60">
        <v>5</v>
      </c>
      <c r="P60" t="s">
        <v>58</v>
      </c>
      <c r="Q60">
        <v>16</v>
      </c>
      <c r="R60" t="s">
        <v>242</v>
      </c>
      <c r="S60" t="s">
        <v>241</v>
      </c>
      <c r="T60" s="5" t="s">
        <v>243</v>
      </c>
      <c r="U60" t="s">
        <v>571</v>
      </c>
      <c r="V60">
        <v>2000</v>
      </c>
      <c r="W60" t="s">
        <v>110</v>
      </c>
      <c r="X60">
        <v>2200</v>
      </c>
      <c r="Y60" t="s">
        <v>113</v>
      </c>
      <c r="Z60">
        <v>2210</v>
      </c>
      <c r="AA60" t="s">
        <v>110</v>
      </c>
      <c r="AB60">
        <v>2211</v>
      </c>
      <c r="AC60" t="s">
        <v>114</v>
      </c>
      <c r="AD60">
        <v>0</v>
      </c>
      <c r="AE60" t="s">
        <v>55</v>
      </c>
      <c r="AF60" s="1">
        <v>175000</v>
      </c>
      <c r="AG60" s="1">
        <v>180000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175000</v>
      </c>
      <c r="AN60" s="1">
        <v>0</v>
      </c>
      <c r="AO60" s="1">
        <v>0</v>
      </c>
      <c r="AP60" s="1">
        <v>0</v>
      </c>
      <c r="AQ60" s="1">
        <v>5000</v>
      </c>
      <c r="AR60" s="1">
        <v>-5000</v>
      </c>
      <c r="AU60" s="4">
        <f t="shared" si="0"/>
        <v>0</v>
      </c>
      <c r="AV60" s="1">
        <f t="shared" si="1"/>
        <v>175000</v>
      </c>
      <c r="AW60" s="1">
        <f t="shared" si="2"/>
        <v>175000</v>
      </c>
    </row>
    <row r="61" spans="1:49" x14ac:dyDescent="0.35">
      <c r="A61" t="s">
        <v>93</v>
      </c>
      <c r="B61" t="s">
        <v>98</v>
      </c>
      <c r="C61" t="s">
        <v>43</v>
      </c>
      <c r="D61" t="s">
        <v>553</v>
      </c>
      <c r="E61">
        <v>1</v>
      </c>
      <c r="F61" t="s">
        <v>44</v>
      </c>
      <c r="G61">
        <v>1.7</v>
      </c>
      <c r="H61" t="s">
        <v>83</v>
      </c>
      <c r="I61" t="s">
        <v>84</v>
      </c>
      <c r="J61" t="s">
        <v>85</v>
      </c>
      <c r="K61" t="s">
        <v>86</v>
      </c>
      <c r="L61" t="s">
        <v>87</v>
      </c>
      <c r="M61" t="s">
        <v>279</v>
      </c>
      <c r="N61" s="5" t="s">
        <v>561</v>
      </c>
      <c r="O61">
        <v>6</v>
      </c>
      <c r="P61" t="s">
        <v>91</v>
      </c>
      <c r="Q61">
        <v>19</v>
      </c>
      <c r="R61" t="s">
        <v>285</v>
      </c>
      <c r="S61" t="s">
        <v>280</v>
      </c>
      <c r="T61" t="s">
        <v>283</v>
      </c>
      <c r="U61" t="s">
        <v>283</v>
      </c>
      <c r="V61">
        <v>2000</v>
      </c>
      <c r="W61" t="s">
        <v>110</v>
      </c>
      <c r="X61">
        <v>2200</v>
      </c>
      <c r="Y61" t="s">
        <v>113</v>
      </c>
      <c r="Z61">
        <v>2210</v>
      </c>
      <c r="AA61" t="s">
        <v>110</v>
      </c>
      <c r="AB61">
        <v>2211</v>
      </c>
      <c r="AC61" t="s">
        <v>114</v>
      </c>
      <c r="AD61">
        <v>0</v>
      </c>
      <c r="AE61" t="s">
        <v>55</v>
      </c>
      <c r="AF61" s="1">
        <v>390000</v>
      </c>
      <c r="AG61" s="1">
        <v>390000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390000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U61" s="4">
        <f t="shared" si="0"/>
        <v>0</v>
      </c>
      <c r="AV61" s="1">
        <f t="shared" si="1"/>
        <v>390000</v>
      </c>
      <c r="AW61" s="1">
        <f t="shared" si="2"/>
        <v>390000</v>
      </c>
    </row>
    <row r="62" spans="1:49" x14ac:dyDescent="0.35">
      <c r="A62" t="s">
        <v>93</v>
      </c>
      <c r="B62" t="s">
        <v>98</v>
      </c>
      <c r="C62" t="s">
        <v>43</v>
      </c>
      <c r="D62" t="s">
        <v>553</v>
      </c>
      <c r="E62">
        <v>1</v>
      </c>
      <c r="F62" t="s">
        <v>44</v>
      </c>
      <c r="G62">
        <v>1.7</v>
      </c>
      <c r="H62" t="s">
        <v>83</v>
      </c>
      <c r="I62" t="s">
        <v>289</v>
      </c>
      <c r="J62" t="s">
        <v>290</v>
      </c>
      <c r="K62" t="s">
        <v>62</v>
      </c>
      <c r="L62" t="s">
        <v>63</v>
      </c>
      <c r="M62" t="s">
        <v>279</v>
      </c>
      <c r="N62" s="5" t="s">
        <v>561</v>
      </c>
      <c r="O62">
        <v>6</v>
      </c>
      <c r="P62" t="s">
        <v>91</v>
      </c>
      <c r="Q62">
        <v>21</v>
      </c>
      <c r="R62" t="s">
        <v>294</v>
      </c>
      <c r="S62" t="s">
        <v>292</v>
      </c>
      <c r="T62" s="5" t="s">
        <v>295</v>
      </c>
      <c r="U62" t="s">
        <v>580</v>
      </c>
      <c r="V62">
        <v>2000</v>
      </c>
      <c r="W62" t="s">
        <v>110</v>
      </c>
      <c r="X62">
        <v>2200</v>
      </c>
      <c r="Y62" t="s">
        <v>113</v>
      </c>
      <c r="Z62">
        <v>2210</v>
      </c>
      <c r="AA62" t="s">
        <v>110</v>
      </c>
      <c r="AB62">
        <v>2211</v>
      </c>
      <c r="AC62" t="s">
        <v>114</v>
      </c>
      <c r="AD62">
        <v>0</v>
      </c>
      <c r="AE62" t="s">
        <v>55</v>
      </c>
      <c r="AF62" s="1">
        <v>390000</v>
      </c>
      <c r="AG62" s="1">
        <v>390000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390000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U62" s="4">
        <f t="shared" si="0"/>
        <v>0</v>
      </c>
      <c r="AV62" s="1">
        <f t="shared" si="1"/>
        <v>390000</v>
      </c>
      <c r="AW62" s="1">
        <f t="shared" si="2"/>
        <v>390000</v>
      </c>
    </row>
    <row r="63" spans="1:49" x14ac:dyDescent="0.35">
      <c r="A63" t="s">
        <v>93</v>
      </c>
      <c r="B63" t="s">
        <v>98</v>
      </c>
      <c r="C63" t="s">
        <v>43</v>
      </c>
      <c r="D63" t="s">
        <v>553</v>
      </c>
      <c r="E63">
        <v>3</v>
      </c>
      <c r="F63" t="s">
        <v>435</v>
      </c>
      <c r="G63">
        <v>3.7</v>
      </c>
      <c r="H63" t="s">
        <v>469</v>
      </c>
      <c r="I63" t="s">
        <v>470</v>
      </c>
      <c r="J63" t="s">
        <v>469</v>
      </c>
      <c r="K63" t="s">
        <v>62</v>
      </c>
      <c r="L63" t="s">
        <v>63</v>
      </c>
      <c r="M63" t="s">
        <v>439</v>
      </c>
      <c r="N63" t="s">
        <v>441</v>
      </c>
      <c r="O63">
        <v>7</v>
      </c>
      <c r="P63" t="s">
        <v>442</v>
      </c>
      <c r="Q63">
        <v>53</v>
      </c>
      <c r="R63" t="s">
        <v>474</v>
      </c>
      <c r="S63" t="s">
        <v>471</v>
      </c>
      <c r="T63" s="5" t="s">
        <v>475</v>
      </c>
      <c r="U63" t="s">
        <v>576</v>
      </c>
      <c r="V63">
        <v>2000</v>
      </c>
      <c r="W63" t="s">
        <v>110</v>
      </c>
      <c r="X63">
        <v>2200</v>
      </c>
      <c r="Y63" t="s">
        <v>113</v>
      </c>
      <c r="Z63">
        <v>2210</v>
      </c>
      <c r="AA63" t="s">
        <v>110</v>
      </c>
      <c r="AB63">
        <v>2211</v>
      </c>
      <c r="AC63" t="s">
        <v>114</v>
      </c>
      <c r="AD63">
        <v>4</v>
      </c>
      <c r="AE63" t="s">
        <v>476</v>
      </c>
      <c r="AF63" s="1">
        <v>600000</v>
      </c>
      <c r="AG63" s="1">
        <v>600000</v>
      </c>
      <c r="AH63" s="1">
        <v>591600</v>
      </c>
      <c r="AI63" s="1">
        <v>0</v>
      </c>
      <c r="AJ63" s="1">
        <v>0</v>
      </c>
      <c r="AK63" s="1">
        <v>0</v>
      </c>
      <c r="AL63" s="1">
        <v>0</v>
      </c>
      <c r="AM63" s="1">
        <v>600000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U63" s="4">
        <f t="shared" si="0"/>
        <v>0</v>
      </c>
      <c r="AV63" s="1">
        <f t="shared" si="1"/>
        <v>600000</v>
      </c>
      <c r="AW63" s="1">
        <f t="shared" si="2"/>
        <v>8400</v>
      </c>
    </row>
    <row r="64" spans="1:49" x14ac:dyDescent="0.35">
      <c r="A64" t="s">
        <v>93</v>
      </c>
      <c r="B64" t="s">
        <v>98</v>
      </c>
      <c r="C64" t="s">
        <v>43</v>
      </c>
      <c r="D64" t="s">
        <v>553</v>
      </c>
      <c r="E64">
        <v>1</v>
      </c>
      <c r="F64" t="s">
        <v>44</v>
      </c>
      <c r="G64">
        <v>1.3</v>
      </c>
      <c r="H64" t="s">
        <v>45</v>
      </c>
      <c r="I64" t="s">
        <v>46</v>
      </c>
      <c r="J64" t="s">
        <v>47</v>
      </c>
      <c r="K64" t="s">
        <v>62</v>
      </c>
      <c r="L64" t="s">
        <v>63</v>
      </c>
      <c r="M64" t="s">
        <v>253</v>
      </c>
      <c r="N64" s="5" t="s">
        <v>592</v>
      </c>
      <c r="O64">
        <v>2</v>
      </c>
      <c r="P64" t="s">
        <v>162</v>
      </c>
      <c r="Q64">
        <v>28</v>
      </c>
      <c r="R64" t="s">
        <v>263</v>
      </c>
      <c r="S64" t="s">
        <v>261</v>
      </c>
      <c r="T64" t="s">
        <v>264</v>
      </c>
      <c r="U64" t="s">
        <v>264</v>
      </c>
      <c r="V64">
        <v>2000</v>
      </c>
      <c r="W64" t="s">
        <v>110</v>
      </c>
      <c r="X64">
        <v>2200</v>
      </c>
      <c r="Y64" t="s">
        <v>113</v>
      </c>
      <c r="Z64">
        <v>2220</v>
      </c>
      <c r="AA64" t="s">
        <v>110</v>
      </c>
      <c r="AB64">
        <v>2221</v>
      </c>
      <c r="AC64" t="s">
        <v>265</v>
      </c>
      <c r="AD64">
        <v>0</v>
      </c>
      <c r="AE64" t="s">
        <v>55</v>
      </c>
      <c r="AF64" s="1">
        <v>70000</v>
      </c>
      <c r="AG64" s="1">
        <v>70000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70000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U64" s="4">
        <f t="shared" si="0"/>
        <v>0</v>
      </c>
      <c r="AV64" s="1">
        <f t="shared" si="1"/>
        <v>70000</v>
      </c>
      <c r="AW64" s="1">
        <f t="shared" si="2"/>
        <v>70000</v>
      </c>
    </row>
    <row r="65" spans="1:49" x14ac:dyDescent="0.35">
      <c r="A65" t="s">
        <v>93</v>
      </c>
      <c r="B65" t="s">
        <v>98</v>
      </c>
      <c r="C65" t="s">
        <v>43</v>
      </c>
      <c r="D65" t="s">
        <v>553</v>
      </c>
      <c r="E65">
        <v>2</v>
      </c>
      <c r="F65" t="s">
        <v>306</v>
      </c>
      <c r="G65">
        <v>2.1</v>
      </c>
      <c r="H65" t="s">
        <v>307</v>
      </c>
      <c r="I65" t="s">
        <v>313</v>
      </c>
      <c r="J65" t="s">
        <v>314</v>
      </c>
      <c r="K65" t="s">
        <v>86</v>
      </c>
      <c r="L65" t="s">
        <v>87</v>
      </c>
      <c r="M65" t="s">
        <v>253</v>
      </c>
      <c r="N65" s="5" t="s">
        <v>592</v>
      </c>
      <c r="O65">
        <v>3</v>
      </c>
      <c r="P65" t="s">
        <v>316</v>
      </c>
      <c r="Q65">
        <v>30</v>
      </c>
      <c r="R65" t="s">
        <v>317</v>
      </c>
      <c r="S65" t="s">
        <v>315</v>
      </c>
      <c r="T65" t="s">
        <v>318</v>
      </c>
      <c r="U65" t="s">
        <v>318</v>
      </c>
      <c r="V65">
        <v>2000</v>
      </c>
      <c r="W65" t="s">
        <v>110</v>
      </c>
      <c r="X65">
        <v>2200</v>
      </c>
      <c r="Y65" t="s">
        <v>113</v>
      </c>
      <c r="Z65">
        <v>2220</v>
      </c>
      <c r="AA65" t="s">
        <v>110</v>
      </c>
      <c r="AB65">
        <v>2221</v>
      </c>
      <c r="AC65" t="s">
        <v>265</v>
      </c>
      <c r="AD65">
        <v>0</v>
      </c>
      <c r="AE65" t="s">
        <v>55</v>
      </c>
      <c r="AF65" s="1">
        <v>800000</v>
      </c>
      <c r="AG65" s="1">
        <v>800000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800000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U65" s="4">
        <f t="shared" si="0"/>
        <v>0</v>
      </c>
      <c r="AV65" s="1">
        <f t="shared" si="1"/>
        <v>800000</v>
      </c>
      <c r="AW65" s="1">
        <f t="shared" si="2"/>
        <v>800000</v>
      </c>
    </row>
    <row r="66" spans="1:49" x14ac:dyDescent="0.35">
      <c r="A66" t="s">
        <v>93</v>
      </c>
      <c r="B66" t="s">
        <v>98</v>
      </c>
      <c r="C66" t="s">
        <v>43</v>
      </c>
      <c r="D66" t="s">
        <v>553</v>
      </c>
      <c r="E66">
        <v>3</v>
      </c>
      <c r="F66" t="s">
        <v>435</v>
      </c>
      <c r="G66">
        <v>3.7</v>
      </c>
      <c r="H66" t="s">
        <v>469</v>
      </c>
      <c r="I66" t="s">
        <v>470</v>
      </c>
      <c r="J66" t="s">
        <v>469</v>
      </c>
      <c r="K66" t="s">
        <v>62</v>
      </c>
      <c r="L66" t="s">
        <v>63</v>
      </c>
      <c r="M66" t="s">
        <v>439</v>
      </c>
      <c r="N66" t="s">
        <v>441</v>
      </c>
      <c r="O66">
        <v>7</v>
      </c>
      <c r="P66" t="s">
        <v>442</v>
      </c>
      <c r="Q66">
        <v>53</v>
      </c>
      <c r="R66" t="s">
        <v>474</v>
      </c>
      <c r="S66" t="s">
        <v>471</v>
      </c>
      <c r="T66" s="5" t="s">
        <v>475</v>
      </c>
      <c r="U66" t="s">
        <v>576</v>
      </c>
      <c r="V66">
        <v>2000</v>
      </c>
      <c r="W66" t="s">
        <v>110</v>
      </c>
      <c r="X66">
        <v>2200</v>
      </c>
      <c r="Y66" t="s">
        <v>113</v>
      </c>
      <c r="Z66">
        <v>2220</v>
      </c>
      <c r="AA66" t="s">
        <v>110</v>
      </c>
      <c r="AB66">
        <v>2221</v>
      </c>
      <c r="AC66" t="s">
        <v>265</v>
      </c>
      <c r="AD66">
        <v>5</v>
      </c>
      <c r="AE66" t="s">
        <v>477</v>
      </c>
      <c r="AF66" s="1">
        <v>150000</v>
      </c>
      <c r="AG66" s="1">
        <v>150000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150000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U66" s="4">
        <f t="shared" ref="AU66:AU129" si="3">AS66+AT66</f>
        <v>0</v>
      </c>
      <c r="AV66" s="1">
        <f t="shared" ref="AV66:AV129" si="4">AF66+AU66</f>
        <v>150000</v>
      </c>
      <c r="AW66" s="1">
        <f t="shared" ref="AW66:AW129" si="5">AV66-AH66</f>
        <v>150000</v>
      </c>
    </row>
    <row r="67" spans="1:49" x14ac:dyDescent="0.35">
      <c r="A67" t="s">
        <v>93</v>
      </c>
      <c r="B67" t="s">
        <v>98</v>
      </c>
      <c r="C67" t="s">
        <v>43</v>
      </c>
      <c r="D67" t="s">
        <v>553</v>
      </c>
      <c r="E67">
        <v>1</v>
      </c>
      <c r="F67" t="s">
        <v>44</v>
      </c>
      <c r="G67">
        <v>1.3</v>
      </c>
      <c r="H67" t="s">
        <v>45</v>
      </c>
      <c r="I67" t="s">
        <v>46</v>
      </c>
      <c r="J67" t="s">
        <v>47</v>
      </c>
      <c r="K67" t="s">
        <v>62</v>
      </c>
      <c r="L67" t="s">
        <v>63</v>
      </c>
      <c r="M67" t="s">
        <v>220</v>
      </c>
      <c r="N67" t="s">
        <v>222</v>
      </c>
      <c r="O67">
        <v>5</v>
      </c>
      <c r="P67" t="s">
        <v>58</v>
      </c>
      <c r="Q67">
        <v>16</v>
      </c>
      <c r="R67" t="s">
        <v>242</v>
      </c>
      <c r="S67" t="s">
        <v>241</v>
      </c>
      <c r="T67" s="5" t="s">
        <v>243</v>
      </c>
      <c r="U67" t="s">
        <v>571</v>
      </c>
      <c r="V67">
        <v>2000</v>
      </c>
      <c r="W67" t="s">
        <v>110</v>
      </c>
      <c r="X67">
        <v>2200</v>
      </c>
      <c r="Y67" t="s">
        <v>113</v>
      </c>
      <c r="Z67">
        <v>2230</v>
      </c>
      <c r="AA67" t="s">
        <v>110</v>
      </c>
      <c r="AB67">
        <v>2231</v>
      </c>
      <c r="AC67" t="s">
        <v>244</v>
      </c>
      <c r="AD67">
        <v>0</v>
      </c>
      <c r="AE67" t="s">
        <v>55</v>
      </c>
      <c r="AF67" s="1">
        <v>5000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5000</v>
      </c>
      <c r="AN67" s="1">
        <v>0</v>
      </c>
      <c r="AO67" s="1">
        <v>5000</v>
      </c>
      <c r="AP67" s="1">
        <v>0</v>
      </c>
      <c r="AQ67" s="1">
        <v>0</v>
      </c>
      <c r="AR67" s="1">
        <v>5000</v>
      </c>
      <c r="AU67" s="4">
        <f t="shared" si="3"/>
        <v>0</v>
      </c>
      <c r="AV67" s="1">
        <f t="shared" si="4"/>
        <v>5000</v>
      </c>
      <c r="AW67" s="1">
        <f t="shared" si="5"/>
        <v>5000</v>
      </c>
    </row>
    <row r="68" spans="1:49" x14ac:dyDescent="0.35">
      <c r="A68" t="s">
        <v>93</v>
      </c>
      <c r="B68" t="s">
        <v>98</v>
      </c>
      <c r="C68" t="s">
        <v>43</v>
      </c>
      <c r="D68" t="s">
        <v>553</v>
      </c>
      <c r="E68">
        <v>1</v>
      </c>
      <c r="F68" t="s">
        <v>44</v>
      </c>
      <c r="G68">
        <v>1.7</v>
      </c>
      <c r="H68" t="s">
        <v>83</v>
      </c>
      <c r="I68" t="s">
        <v>289</v>
      </c>
      <c r="J68" t="s">
        <v>290</v>
      </c>
      <c r="K68" t="s">
        <v>62</v>
      </c>
      <c r="L68" t="s">
        <v>63</v>
      </c>
      <c r="M68" t="s">
        <v>279</v>
      </c>
      <c r="N68" s="5" t="s">
        <v>561</v>
      </c>
      <c r="O68">
        <v>6</v>
      </c>
      <c r="P68" t="s">
        <v>91</v>
      </c>
      <c r="Q68">
        <v>21</v>
      </c>
      <c r="R68" t="s">
        <v>294</v>
      </c>
      <c r="S68" t="s">
        <v>292</v>
      </c>
      <c r="T68" s="5" t="s">
        <v>295</v>
      </c>
      <c r="U68" t="s">
        <v>580</v>
      </c>
      <c r="V68">
        <v>2000</v>
      </c>
      <c r="W68" t="s">
        <v>110</v>
      </c>
      <c r="X68">
        <v>2200</v>
      </c>
      <c r="Y68" t="s">
        <v>113</v>
      </c>
      <c r="Z68">
        <v>2230</v>
      </c>
      <c r="AA68" t="s">
        <v>110</v>
      </c>
      <c r="AB68">
        <v>2231</v>
      </c>
      <c r="AC68" t="s">
        <v>244</v>
      </c>
      <c r="AD68">
        <v>0</v>
      </c>
      <c r="AE68" t="s">
        <v>55</v>
      </c>
      <c r="AF68" s="1">
        <v>5000</v>
      </c>
      <c r="AG68" s="1">
        <v>5000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5000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U68" s="4">
        <f t="shared" si="3"/>
        <v>0</v>
      </c>
      <c r="AV68" s="1">
        <f t="shared" si="4"/>
        <v>5000</v>
      </c>
      <c r="AW68" s="1">
        <f t="shared" si="5"/>
        <v>5000</v>
      </c>
    </row>
    <row r="69" spans="1:49" x14ac:dyDescent="0.35">
      <c r="A69" t="s">
        <v>93</v>
      </c>
      <c r="B69" t="s">
        <v>98</v>
      </c>
      <c r="C69" t="s">
        <v>43</v>
      </c>
      <c r="D69" t="s">
        <v>553</v>
      </c>
      <c r="E69">
        <v>3</v>
      </c>
      <c r="F69" t="s">
        <v>435</v>
      </c>
      <c r="G69">
        <v>3.2</v>
      </c>
      <c r="H69" t="s">
        <v>454</v>
      </c>
      <c r="I69" t="s">
        <v>455</v>
      </c>
      <c r="J69" t="s">
        <v>456</v>
      </c>
      <c r="K69" t="s">
        <v>374</v>
      </c>
      <c r="L69" t="s">
        <v>375</v>
      </c>
      <c r="M69" t="s">
        <v>439</v>
      </c>
      <c r="N69" t="s">
        <v>441</v>
      </c>
      <c r="O69">
        <v>7</v>
      </c>
      <c r="P69" t="s">
        <v>442</v>
      </c>
      <c r="Q69">
        <v>51</v>
      </c>
      <c r="R69" t="s">
        <v>458</v>
      </c>
      <c r="S69" t="s">
        <v>457</v>
      </c>
      <c r="T69" s="5" t="s">
        <v>459</v>
      </c>
      <c r="U69" t="s">
        <v>579</v>
      </c>
      <c r="V69">
        <v>2000</v>
      </c>
      <c r="W69" t="s">
        <v>110</v>
      </c>
      <c r="X69">
        <v>2300</v>
      </c>
      <c r="Y69" t="s">
        <v>460</v>
      </c>
      <c r="Z69">
        <v>2350</v>
      </c>
      <c r="AA69" t="s">
        <v>110</v>
      </c>
      <c r="AB69">
        <v>2351</v>
      </c>
      <c r="AC69" t="s">
        <v>461</v>
      </c>
      <c r="AD69">
        <v>0</v>
      </c>
      <c r="AE69" t="s">
        <v>55</v>
      </c>
      <c r="AF69" s="1">
        <v>500000</v>
      </c>
      <c r="AG69" s="1">
        <v>500000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500000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U69" s="4">
        <f t="shared" si="3"/>
        <v>0</v>
      </c>
      <c r="AV69" s="1">
        <f t="shared" si="4"/>
        <v>500000</v>
      </c>
      <c r="AW69" s="1">
        <f t="shared" si="5"/>
        <v>500000</v>
      </c>
    </row>
    <row r="70" spans="1:49" x14ac:dyDescent="0.35">
      <c r="A70" t="s">
        <v>93</v>
      </c>
      <c r="B70" t="s">
        <v>98</v>
      </c>
      <c r="C70" t="s">
        <v>43</v>
      </c>
      <c r="D70" t="s">
        <v>553</v>
      </c>
      <c r="E70">
        <v>3</v>
      </c>
      <c r="F70" t="s">
        <v>435</v>
      </c>
      <c r="G70">
        <v>3.7</v>
      </c>
      <c r="H70" t="s">
        <v>469</v>
      </c>
      <c r="I70" t="s">
        <v>470</v>
      </c>
      <c r="J70" t="s">
        <v>469</v>
      </c>
      <c r="K70" t="s">
        <v>62</v>
      </c>
      <c r="L70" t="s">
        <v>63</v>
      </c>
      <c r="M70" t="s">
        <v>439</v>
      </c>
      <c r="N70" t="s">
        <v>441</v>
      </c>
      <c r="O70">
        <v>7</v>
      </c>
      <c r="P70" t="s">
        <v>442</v>
      </c>
      <c r="Q70">
        <v>53</v>
      </c>
      <c r="R70" t="s">
        <v>474</v>
      </c>
      <c r="S70" t="s">
        <v>471</v>
      </c>
      <c r="T70" s="5" t="s">
        <v>475</v>
      </c>
      <c r="U70" t="s">
        <v>576</v>
      </c>
      <c r="V70">
        <v>2000</v>
      </c>
      <c r="W70" t="s">
        <v>110</v>
      </c>
      <c r="X70">
        <v>2300</v>
      </c>
      <c r="Y70" t="s">
        <v>460</v>
      </c>
      <c r="Z70">
        <v>2350</v>
      </c>
      <c r="AA70" t="s">
        <v>110</v>
      </c>
      <c r="AB70">
        <v>2351</v>
      </c>
      <c r="AC70" t="s">
        <v>461</v>
      </c>
      <c r="AD70">
        <v>0</v>
      </c>
      <c r="AE70" t="s">
        <v>55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U70" s="4">
        <f t="shared" si="3"/>
        <v>0</v>
      </c>
      <c r="AV70" s="1">
        <f t="shared" si="4"/>
        <v>0</v>
      </c>
      <c r="AW70" s="1">
        <f t="shared" si="5"/>
        <v>0</v>
      </c>
    </row>
    <row r="71" spans="1:49" x14ac:dyDescent="0.35">
      <c r="A71" t="s">
        <v>93</v>
      </c>
      <c r="B71" t="s">
        <v>98</v>
      </c>
      <c r="C71" t="s">
        <v>43</v>
      </c>
      <c r="D71" t="s">
        <v>553</v>
      </c>
      <c r="E71">
        <v>3</v>
      </c>
      <c r="F71" t="s">
        <v>435</v>
      </c>
      <c r="G71">
        <v>3.2</v>
      </c>
      <c r="H71" t="s">
        <v>454</v>
      </c>
      <c r="I71" t="s">
        <v>455</v>
      </c>
      <c r="J71" t="s">
        <v>456</v>
      </c>
      <c r="K71" t="s">
        <v>374</v>
      </c>
      <c r="L71" t="s">
        <v>375</v>
      </c>
      <c r="M71" t="s">
        <v>439</v>
      </c>
      <c r="N71" t="s">
        <v>441</v>
      </c>
      <c r="O71">
        <v>7</v>
      </c>
      <c r="P71" t="s">
        <v>442</v>
      </c>
      <c r="Q71">
        <v>51</v>
      </c>
      <c r="R71" t="s">
        <v>458</v>
      </c>
      <c r="S71" t="s">
        <v>457</v>
      </c>
      <c r="T71" s="5" t="s">
        <v>459</v>
      </c>
      <c r="U71" t="s">
        <v>579</v>
      </c>
      <c r="V71">
        <v>2000</v>
      </c>
      <c r="W71" t="s">
        <v>110</v>
      </c>
      <c r="X71">
        <v>2300</v>
      </c>
      <c r="Y71" t="s">
        <v>460</v>
      </c>
      <c r="Z71">
        <v>2390</v>
      </c>
      <c r="AA71" t="s">
        <v>110</v>
      </c>
      <c r="AB71">
        <v>2391</v>
      </c>
      <c r="AC71" t="s">
        <v>462</v>
      </c>
      <c r="AD71">
        <v>0</v>
      </c>
      <c r="AE71" t="s">
        <v>55</v>
      </c>
      <c r="AF71" s="1">
        <v>700000</v>
      </c>
      <c r="AG71" s="1">
        <v>700000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700000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U71" s="4">
        <f t="shared" si="3"/>
        <v>0</v>
      </c>
      <c r="AV71" s="1">
        <f t="shared" si="4"/>
        <v>700000</v>
      </c>
      <c r="AW71" s="1">
        <f t="shared" si="5"/>
        <v>700000</v>
      </c>
    </row>
    <row r="72" spans="1:49" x14ac:dyDescent="0.35">
      <c r="A72" t="s">
        <v>93</v>
      </c>
      <c r="B72" t="s">
        <v>98</v>
      </c>
      <c r="C72" t="s">
        <v>43</v>
      </c>
      <c r="D72" t="s">
        <v>553</v>
      </c>
      <c r="E72">
        <v>1</v>
      </c>
      <c r="F72" t="s">
        <v>44</v>
      </c>
      <c r="G72">
        <v>1.3</v>
      </c>
      <c r="H72" t="s">
        <v>45</v>
      </c>
      <c r="I72" t="s">
        <v>46</v>
      </c>
      <c r="J72" t="s">
        <v>47</v>
      </c>
      <c r="K72" t="s">
        <v>62</v>
      </c>
      <c r="L72" t="s">
        <v>63</v>
      </c>
      <c r="M72" t="s">
        <v>64</v>
      </c>
      <c r="N72" t="s">
        <v>71</v>
      </c>
      <c r="O72">
        <v>5</v>
      </c>
      <c r="P72" t="s">
        <v>58</v>
      </c>
      <c r="Q72">
        <v>9</v>
      </c>
      <c r="R72" t="s">
        <v>182</v>
      </c>
      <c r="S72" t="s">
        <v>65</v>
      </c>
      <c r="T72" s="5" t="s">
        <v>72</v>
      </c>
      <c r="U72" t="s">
        <v>573</v>
      </c>
      <c r="V72">
        <v>2000</v>
      </c>
      <c r="W72" t="s">
        <v>110</v>
      </c>
      <c r="X72">
        <v>2400</v>
      </c>
      <c r="Y72" t="s">
        <v>187</v>
      </c>
      <c r="Z72">
        <v>2410</v>
      </c>
      <c r="AA72" t="s">
        <v>110</v>
      </c>
      <c r="AB72">
        <v>2411</v>
      </c>
      <c r="AC72" t="s">
        <v>188</v>
      </c>
      <c r="AD72">
        <v>0</v>
      </c>
      <c r="AE72" t="s">
        <v>55</v>
      </c>
      <c r="AF72" s="1">
        <v>12000</v>
      </c>
      <c r="AG72" s="1">
        <v>12000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12000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U72" s="4">
        <f t="shared" si="3"/>
        <v>0</v>
      </c>
      <c r="AV72" s="1">
        <f t="shared" si="4"/>
        <v>12000</v>
      </c>
      <c r="AW72" s="1">
        <f t="shared" si="5"/>
        <v>12000</v>
      </c>
    </row>
    <row r="73" spans="1:49" x14ac:dyDescent="0.35">
      <c r="A73" t="s">
        <v>93</v>
      </c>
      <c r="B73" t="s">
        <v>98</v>
      </c>
      <c r="C73" t="s">
        <v>43</v>
      </c>
      <c r="D73" t="s">
        <v>553</v>
      </c>
      <c r="E73">
        <v>1</v>
      </c>
      <c r="F73" t="s">
        <v>44</v>
      </c>
      <c r="G73">
        <v>1.3</v>
      </c>
      <c r="H73" t="s">
        <v>45</v>
      </c>
      <c r="I73" t="s">
        <v>46</v>
      </c>
      <c r="J73" t="s">
        <v>47</v>
      </c>
      <c r="K73" t="s">
        <v>62</v>
      </c>
      <c r="L73" t="s">
        <v>63</v>
      </c>
      <c r="M73" t="s">
        <v>253</v>
      </c>
      <c r="N73" s="5" t="s">
        <v>592</v>
      </c>
      <c r="O73">
        <v>2</v>
      </c>
      <c r="P73" t="s">
        <v>162</v>
      </c>
      <c r="Q73">
        <v>25</v>
      </c>
      <c r="R73" t="s">
        <v>256</v>
      </c>
      <c r="S73" t="s">
        <v>254</v>
      </c>
      <c r="T73" t="s">
        <v>257</v>
      </c>
      <c r="U73" t="s">
        <v>257</v>
      </c>
      <c r="V73">
        <v>2000</v>
      </c>
      <c r="W73" t="s">
        <v>110</v>
      </c>
      <c r="X73">
        <v>2400</v>
      </c>
      <c r="Y73" t="s">
        <v>187</v>
      </c>
      <c r="Z73">
        <v>2410</v>
      </c>
      <c r="AA73" t="s">
        <v>110</v>
      </c>
      <c r="AB73">
        <v>2411</v>
      </c>
      <c r="AC73" t="s">
        <v>188</v>
      </c>
      <c r="AD73">
        <v>0</v>
      </c>
      <c r="AE73" t="s">
        <v>55</v>
      </c>
      <c r="AF73" s="1">
        <v>1407200</v>
      </c>
      <c r="AG73" s="1">
        <v>1407200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1407200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U73" s="4">
        <f t="shared" si="3"/>
        <v>0</v>
      </c>
      <c r="AV73" s="1">
        <f t="shared" si="4"/>
        <v>1407200</v>
      </c>
      <c r="AW73" s="1">
        <f t="shared" si="5"/>
        <v>1407200</v>
      </c>
    </row>
    <row r="74" spans="1:49" x14ac:dyDescent="0.35">
      <c r="A74" t="s">
        <v>93</v>
      </c>
      <c r="B74" t="s">
        <v>98</v>
      </c>
      <c r="C74" t="s">
        <v>43</v>
      </c>
      <c r="D74" t="s">
        <v>553</v>
      </c>
      <c r="E74">
        <v>2</v>
      </c>
      <c r="F74" t="s">
        <v>306</v>
      </c>
      <c r="G74">
        <v>2.2000000000000002</v>
      </c>
      <c r="H74" t="s">
        <v>322</v>
      </c>
      <c r="I74" t="s">
        <v>323</v>
      </c>
      <c r="J74" t="s">
        <v>324</v>
      </c>
      <c r="K74" t="s">
        <v>62</v>
      </c>
      <c r="L74" t="s">
        <v>63</v>
      </c>
      <c r="M74" t="s">
        <v>253</v>
      </c>
      <c r="N74" s="5" t="s">
        <v>592</v>
      </c>
      <c r="O74">
        <v>1</v>
      </c>
      <c r="P74" t="s">
        <v>326</v>
      </c>
      <c r="Q74">
        <v>29</v>
      </c>
      <c r="R74" t="s">
        <v>327</v>
      </c>
      <c r="S74" t="s">
        <v>325</v>
      </c>
      <c r="T74" s="5" t="s">
        <v>328</v>
      </c>
      <c r="U74" t="s">
        <v>588</v>
      </c>
      <c r="V74">
        <v>2000</v>
      </c>
      <c r="W74" t="s">
        <v>110</v>
      </c>
      <c r="X74">
        <v>2400</v>
      </c>
      <c r="Y74" t="s">
        <v>187</v>
      </c>
      <c r="Z74">
        <v>2410</v>
      </c>
      <c r="AA74" t="s">
        <v>110</v>
      </c>
      <c r="AB74">
        <v>2411</v>
      </c>
      <c r="AC74" t="s">
        <v>188</v>
      </c>
      <c r="AD74">
        <v>0</v>
      </c>
      <c r="AE74" t="s">
        <v>55</v>
      </c>
      <c r="AF74" s="1">
        <v>100000</v>
      </c>
      <c r="AG74" s="1">
        <v>100000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100000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U74" s="4">
        <f t="shared" si="3"/>
        <v>0</v>
      </c>
      <c r="AV74" s="1">
        <f t="shared" si="4"/>
        <v>100000</v>
      </c>
      <c r="AW74" s="1">
        <f t="shared" si="5"/>
        <v>100000</v>
      </c>
    </row>
    <row r="75" spans="1:49" x14ac:dyDescent="0.35">
      <c r="A75" t="s">
        <v>93</v>
      </c>
      <c r="B75" t="s">
        <v>98</v>
      </c>
      <c r="C75" t="s">
        <v>43</v>
      </c>
      <c r="D75" t="s">
        <v>553</v>
      </c>
      <c r="E75">
        <v>2</v>
      </c>
      <c r="F75" t="s">
        <v>306</v>
      </c>
      <c r="G75">
        <v>2.7</v>
      </c>
      <c r="H75" t="s">
        <v>394</v>
      </c>
      <c r="I75" t="s">
        <v>395</v>
      </c>
      <c r="J75" t="s">
        <v>394</v>
      </c>
      <c r="K75" t="s">
        <v>354</v>
      </c>
      <c r="L75" t="s">
        <v>355</v>
      </c>
      <c r="M75" t="s">
        <v>356</v>
      </c>
      <c r="N75" t="s">
        <v>358</v>
      </c>
      <c r="O75">
        <v>0</v>
      </c>
      <c r="P75" t="s">
        <v>359</v>
      </c>
      <c r="Q75">
        <v>36</v>
      </c>
      <c r="R75" t="s">
        <v>400</v>
      </c>
      <c r="S75" t="s">
        <v>399</v>
      </c>
      <c r="T75" s="5" t="s">
        <v>401</v>
      </c>
      <c r="U75" t="s">
        <v>583</v>
      </c>
      <c r="V75">
        <v>2000</v>
      </c>
      <c r="W75" t="s">
        <v>110</v>
      </c>
      <c r="X75">
        <v>2400</v>
      </c>
      <c r="Y75" t="s">
        <v>187</v>
      </c>
      <c r="Z75">
        <v>2410</v>
      </c>
      <c r="AA75" t="s">
        <v>110</v>
      </c>
      <c r="AB75">
        <v>2411</v>
      </c>
      <c r="AC75" t="s">
        <v>188</v>
      </c>
      <c r="AD75">
        <v>0</v>
      </c>
      <c r="AE75" t="s">
        <v>55</v>
      </c>
      <c r="AF75" s="1">
        <v>40000</v>
      </c>
      <c r="AG75" s="1">
        <v>40000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40000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U75" s="4">
        <f t="shared" si="3"/>
        <v>0</v>
      </c>
      <c r="AV75" s="1">
        <f t="shared" si="4"/>
        <v>40000</v>
      </c>
      <c r="AW75" s="1">
        <f t="shared" si="5"/>
        <v>40000</v>
      </c>
    </row>
    <row r="76" spans="1:49" x14ac:dyDescent="0.35">
      <c r="A76" t="s">
        <v>93</v>
      </c>
      <c r="B76" t="s">
        <v>98</v>
      </c>
      <c r="C76" t="s">
        <v>43</v>
      </c>
      <c r="D76" t="s">
        <v>553</v>
      </c>
      <c r="E76">
        <v>1</v>
      </c>
      <c r="F76" t="s">
        <v>44</v>
      </c>
      <c r="G76">
        <v>1.3</v>
      </c>
      <c r="H76" t="s">
        <v>45</v>
      </c>
      <c r="I76" t="s">
        <v>46</v>
      </c>
      <c r="J76" t="s">
        <v>47</v>
      </c>
      <c r="K76" t="s">
        <v>62</v>
      </c>
      <c r="L76" t="s">
        <v>63</v>
      </c>
      <c r="M76" t="s">
        <v>64</v>
      </c>
      <c r="N76" t="s">
        <v>71</v>
      </c>
      <c r="O76">
        <v>5</v>
      </c>
      <c r="P76" t="s">
        <v>58</v>
      </c>
      <c r="Q76">
        <v>9</v>
      </c>
      <c r="R76" t="s">
        <v>182</v>
      </c>
      <c r="S76" t="s">
        <v>65</v>
      </c>
      <c r="T76" s="5" t="s">
        <v>72</v>
      </c>
      <c r="U76" t="s">
        <v>573</v>
      </c>
      <c r="V76">
        <v>2000</v>
      </c>
      <c r="W76" t="s">
        <v>110</v>
      </c>
      <c r="X76">
        <v>2400</v>
      </c>
      <c r="Y76" t="s">
        <v>187</v>
      </c>
      <c r="Z76">
        <v>2420</v>
      </c>
      <c r="AA76" t="s">
        <v>110</v>
      </c>
      <c r="AB76">
        <v>2421</v>
      </c>
      <c r="AC76" t="s">
        <v>189</v>
      </c>
      <c r="AD76">
        <v>0</v>
      </c>
      <c r="AE76" t="s">
        <v>55</v>
      </c>
      <c r="AF76" s="1">
        <v>500000</v>
      </c>
      <c r="AG76" s="1">
        <v>500000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500000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U76" s="4">
        <f t="shared" si="3"/>
        <v>0</v>
      </c>
      <c r="AV76" s="1">
        <f t="shared" si="4"/>
        <v>500000</v>
      </c>
      <c r="AW76" s="1">
        <f t="shared" si="5"/>
        <v>500000</v>
      </c>
    </row>
    <row r="77" spans="1:49" x14ac:dyDescent="0.35">
      <c r="A77" t="s">
        <v>93</v>
      </c>
      <c r="B77" t="s">
        <v>98</v>
      </c>
      <c r="C77" t="s">
        <v>43</v>
      </c>
      <c r="D77" t="s">
        <v>553</v>
      </c>
      <c r="E77">
        <v>1</v>
      </c>
      <c r="F77" t="s">
        <v>44</v>
      </c>
      <c r="G77">
        <v>1.3</v>
      </c>
      <c r="H77" t="s">
        <v>45</v>
      </c>
      <c r="I77" t="s">
        <v>46</v>
      </c>
      <c r="J77" t="s">
        <v>47</v>
      </c>
      <c r="K77" t="s">
        <v>62</v>
      </c>
      <c r="L77" t="s">
        <v>63</v>
      </c>
      <c r="M77" t="s">
        <v>253</v>
      </c>
      <c r="N77" s="5" t="s">
        <v>592</v>
      </c>
      <c r="O77">
        <v>2</v>
      </c>
      <c r="P77" t="s">
        <v>162</v>
      </c>
      <c r="Q77">
        <v>25</v>
      </c>
      <c r="R77" t="s">
        <v>256</v>
      </c>
      <c r="S77" t="s">
        <v>254</v>
      </c>
      <c r="T77" t="s">
        <v>257</v>
      </c>
      <c r="U77" t="s">
        <v>257</v>
      </c>
      <c r="V77">
        <v>2000</v>
      </c>
      <c r="W77" t="s">
        <v>110</v>
      </c>
      <c r="X77">
        <v>2400</v>
      </c>
      <c r="Y77" t="s">
        <v>187</v>
      </c>
      <c r="Z77">
        <v>2420</v>
      </c>
      <c r="AA77" t="s">
        <v>110</v>
      </c>
      <c r="AB77">
        <v>2421</v>
      </c>
      <c r="AC77" t="s">
        <v>189</v>
      </c>
      <c r="AD77">
        <v>0</v>
      </c>
      <c r="AE77" t="s">
        <v>55</v>
      </c>
      <c r="AF77" s="1">
        <v>20000000</v>
      </c>
      <c r="AG77" s="1">
        <v>20000000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20000000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U77" s="4">
        <f t="shared" si="3"/>
        <v>0</v>
      </c>
      <c r="AV77" s="1">
        <f t="shared" si="4"/>
        <v>20000000</v>
      </c>
      <c r="AW77" s="1">
        <f t="shared" si="5"/>
        <v>20000000</v>
      </c>
    </row>
    <row r="78" spans="1:49" x14ac:dyDescent="0.35">
      <c r="A78" t="s">
        <v>93</v>
      </c>
      <c r="B78" t="s">
        <v>98</v>
      </c>
      <c r="C78" t="s">
        <v>43</v>
      </c>
      <c r="D78" t="s">
        <v>553</v>
      </c>
      <c r="E78">
        <v>2</v>
      </c>
      <c r="F78" t="s">
        <v>306</v>
      </c>
      <c r="G78">
        <v>2.2000000000000002</v>
      </c>
      <c r="H78" t="s">
        <v>322</v>
      </c>
      <c r="I78" t="s">
        <v>323</v>
      </c>
      <c r="J78" t="s">
        <v>324</v>
      </c>
      <c r="K78" t="s">
        <v>62</v>
      </c>
      <c r="L78" t="s">
        <v>63</v>
      </c>
      <c r="M78" t="s">
        <v>253</v>
      </c>
      <c r="N78" s="5" t="s">
        <v>592</v>
      </c>
      <c r="O78">
        <v>1</v>
      </c>
      <c r="P78" t="s">
        <v>326</v>
      </c>
      <c r="Q78">
        <v>29</v>
      </c>
      <c r="R78" t="s">
        <v>327</v>
      </c>
      <c r="S78" t="s">
        <v>325</v>
      </c>
      <c r="T78" s="5" t="s">
        <v>328</v>
      </c>
      <c r="U78" t="s">
        <v>588</v>
      </c>
      <c r="V78">
        <v>2000</v>
      </c>
      <c r="W78" t="s">
        <v>110</v>
      </c>
      <c r="X78">
        <v>2400</v>
      </c>
      <c r="Y78" t="s">
        <v>187</v>
      </c>
      <c r="Z78">
        <v>2420</v>
      </c>
      <c r="AA78" t="s">
        <v>110</v>
      </c>
      <c r="AB78">
        <v>2421</v>
      </c>
      <c r="AC78" t="s">
        <v>189</v>
      </c>
      <c r="AD78">
        <v>0</v>
      </c>
      <c r="AE78" t="s">
        <v>55</v>
      </c>
      <c r="AF78" s="1">
        <v>1000000</v>
      </c>
      <c r="AG78" s="1">
        <v>1000000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1000000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U78" s="4">
        <f t="shared" si="3"/>
        <v>0</v>
      </c>
      <c r="AV78" s="1">
        <f t="shared" si="4"/>
        <v>1000000</v>
      </c>
      <c r="AW78" s="1">
        <f t="shared" si="5"/>
        <v>1000000</v>
      </c>
    </row>
    <row r="79" spans="1:49" x14ac:dyDescent="0.35">
      <c r="A79" t="s">
        <v>93</v>
      </c>
      <c r="B79" t="s">
        <v>98</v>
      </c>
      <c r="C79" t="s">
        <v>43</v>
      </c>
      <c r="D79" t="s">
        <v>553</v>
      </c>
      <c r="E79">
        <v>2</v>
      </c>
      <c r="F79" t="s">
        <v>306</v>
      </c>
      <c r="G79">
        <v>2.2999999999999998</v>
      </c>
      <c r="H79" t="s">
        <v>341</v>
      </c>
      <c r="I79" t="s">
        <v>342</v>
      </c>
      <c r="J79" t="s">
        <v>343</v>
      </c>
      <c r="K79" t="s">
        <v>62</v>
      </c>
      <c r="L79" t="s">
        <v>63</v>
      </c>
      <c r="M79" t="s">
        <v>279</v>
      </c>
      <c r="N79" s="5" t="s">
        <v>561</v>
      </c>
      <c r="O79">
        <v>2</v>
      </c>
      <c r="P79" t="s">
        <v>162</v>
      </c>
      <c r="Q79">
        <v>24</v>
      </c>
      <c r="R79" t="s">
        <v>345</v>
      </c>
      <c r="S79" t="s">
        <v>344</v>
      </c>
      <c r="T79" s="5" t="s">
        <v>346</v>
      </c>
      <c r="U79" t="s">
        <v>581</v>
      </c>
      <c r="V79">
        <v>2000</v>
      </c>
      <c r="W79" t="s">
        <v>110</v>
      </c>
      <c r="X79">
        <v>2400</v>
      </c>
      <c r="Y79" t="s">
        <v>187</v>
      </c>
      <c r="Z79">
        <v>2420</v>
      </c>
      <c r="AA79" t="s">
        <v>110</v>
      </c>
      <c r="AB79">
        <v>2421</v>
      </c>
      <c r="AC79" t="s">
        <v>189</v>
      </c>
      <c r="AD79">
        <v>0</v>
      </c>
      <c r="AE79" t="s">
        <v>55</v>
      </c>
      <c r="AF79" s="1">
        <v>10000</v>
      </c>
      <c r="AG79" s="1">
        <v>10000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10000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U79" s="4">
        <f t="shared" si="3"/>
        <v>0</v>
      </c>
      <c r="AV79" s="1">
        <f t="shared" si="4"/>
        <v>10000</v>
      </c>
      <c r="AW79" s="1">
        <f t="shared" si="5"/>
        <v>10000</v>
      </c>
    </row>
    <row r="80" spans="1:49" x14ac:dyDescent="0.35">
      <c r="A80" t="s">
        <v>93</v>
      </c>
      <c r="B80" t="s">
        <v>98</v>
      </c>
      <c r="C80" t="s">
        <v>43</v>
      </c>
      <c r="D80" t="s">
        <v>553</v>
      </c>
      <c r="E80">
        <v>2</v>
      </c>
      <c r="F80" t="s">
        <v>306</v>
      </c>
      <c r="G80">
        <v>2.7</v>
      </c>
      <c r="H80" t="s">
        <v>394</v>
      </c>
      <c r="I80" t="s">
        <v>395</v>
      </c>
      <c r="J80" t="s">
        <v>394</v>
      </c>
      <c r="K80" t="s">
        <v>354</v>
      </c>
      <c r="L80" t="s">
        <v>355</v>
      </c>
      <c r="M80" t="s">
        <v>356</v>
      </c>
      <c r="N80" t="s">
        <v>358</v>
      </c>
      <c r="O80">
        <v>0</v>
      </c>
      <c r="P80" t="s">
        <v>359</v>
      </c>
      <c r="Q80">
        <v>36</v>
      </c>
      <c r="R80" t="s">
        <v>400</v>
      </c>
      <c r="S80" t="s">
        <v>399</v>
      </c>
      <c r="T80" s="5" t="s">
        <v>401</v>
      </c>
      <c r="U80" t="s">
        <v>583</v>
      </c>
      <c r="V80">
        <v>2000</v>
      </c>
      <c r="W80" t="s">
        <v>110</v>
      </c>
      <c r="X80">
        <v>2400</v>
      </c>
      <c r="Y80" t="s">
        <v>187</v>
      </c>
      <c r="Z80">
        <v>2420</v>
      </c>
      <c r="AA80" t="s">
        <v>110</v>
      </c>
      <c r="AB80">
        <v>2421</v>
      </c>
      <c r="AC80" t="s">
        <v>189</v>
      </c>
      <c r="AD80">
        <v>0</v>
      </c>
      <c r="AE80" t="s">
        <v>55</v>
      </c>
      <c r="AF80" s="1">
        <v>80000</v>
      </c>
      <c r="AG80" s="1">
        <v>80000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80000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U80" s="4">
        <f t="shared" si="3"/>
        <v>0</v>
      </c>
      <c r="AV80" s="1">
        <f t="shared" si="4"/>
        <v>80000</v>
      </c>
      <c r="AW80" s="1">
        <f t="shared" si="5"/>
        <v>80000</v>
      </c>
    </row>
    <row r="81" spans="1:49" x14ac:dyDescent="0.35">
      <c r="A81" t="s">
        <v>93</v>
      </c>
      <c r="B81" t="s">
        <v>98</v>
      </c>
      <c r="C81" t="s">
        <v>43</v>
      </c>
      <c r="D81" t="s">
        <v>553</v>
      </c>
      <c r="E81">
        <v>1</v>
      </c>
      <c r="F81" t="s">
        <v>44</v>
      </c>
      <c r="G81">
        <v>1.3</v>
      </c>
      <c r="H81" t="s">
        <v>45</v>
      </c>
      <c r="I81" t="s">
        <v>46</v>
      </c>
      <c r="J81" t="s">
        <v>47</v>
      </c>
      <c r="K81" t="s">
        <v>62</v>
      </c>
      <c r="L81" t="s">
        <v>63</v>
      </c>
      <c r="M81" t="s">
        <v>64</v>
      </c>
      <c r="N81" t="s">
        <v>71</v>
      </c>
      <c r="O81">
        <v>5</v>
      </c>
      <c r="P81" t="s">
        <v>58</v>
      </c>
      <c r="Q81">
        <v>9</v>
      </c>
      <c r="R81" t="s">
        <v>182</v>
      </c>
      <c r="S81" t="s">
        <v>65</v>
      </c>
      <c r="T81" s="5" t="s">
        <v>72</v>
      </c>
      <c r="U81" t="s">
        <v>573</v>
      </c>
      <c r="V81">
        <v>2000</v>
      </c>
      <c r="W81" t="s">
        <v>110</v>
      </c>
      <c r="X81">
        <v>2400</v>
      </c>
      <c r="Y81" t="s">
        <v>187</v>
      </c>
      <c r="Z81">
        <v>2440</v>
      </c>
      <c r="AA81" t="s">
        <v>110</v>
      </c>
      <c r="AB81">
        <v>2441</v>
      </c>
      <c r="AC81" t="s">
        <v>190</v>
      </c>
      <c r="AD81">
        <v>0</v>
      </c>
      <c r="AE81" t="s">
        <v>55</v>
      </c>
      <c r="AF81" s="1">
        <v>100000</v>
      </c>
      <c r="AG81" s="1">
        <v>100000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100000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U81" s="4">
        <f t="shared" si="3"/>
        <v>0</v>
      </c>
      <c r="AV81" s="1">
        <f t="shared" si="4"/>
        <v>100000</v>
      </c>
      <c r="AW81" s="1">
        <f t="shared" si="5"/>
        <v>100000</v>
      </c>
    </row>
    <row r="82" spans="1:49" x14ac:dyDescent="0.35">
      <c r="A82" t="s">
        <v>93</v>
      </c>
      <c r="B82" t="s">
        <v>98</v>
      </c>
      <c r="C82" t="s">
        <v>43</v>
      </c>
      <c r="D82" t="s">
        <v>553</v>
      </c>
      <c r="E82">
        <v>2</v>
      </c>
      <c r="F82" t="s">
        <v>306</v>
      </c>
      <c r="G82">
        <v>2.7</v>
      </c>
      <c r="H82" t="s">
        <v>394</v>
      </c>
      <c r="I82" t="s">
        <v>395</v>
      </c>
      <c r="J82" t="s">
        <v>394</v>
      </c>
      <c r="K82" t="s">
        <v>354</v>
      </c>
      <c r="L82" t="s">
        <v>355</v>
      </c>
      <c r="M82" t="s">
        <v>356</v>
      </c>
      <c r="N82" t="s">
        <v>358</v>
      </c>
      <c r="O82">
        <v>0</v>
      </c>
      <c r="P82" t="s">
        <v>359</v>
      </c>
      <c r="Q82">
        <v>36</v>
      </c>
      <c r="R82" t="s">
        <v>400</v>
      </c>
      <c r="S82" t="s">
        <v>399</v>
      </c>
      <c r="T82" s="5" t="s">
        <v>401</v>
      </c>
      <c r="U82" t="s">
        <v>583</v>
      </c>
      <c r="V82">
        <v>2000</v>
      </c>
      <c r="W82" t="s">
        <v>110</v>
      </c>
      <c r="X82">
        <v>2400</v>
      </c>
      <c r="Y82" t="s">
        <v>187</v>
      </c>
      <c r="Z82">
        <v>2440</v>
      </c>
      <c r="AA82" t="s">
        <v>110</v>
      </c>
      <c r="AB82">
        <v>2441</v>
      </c>
      <c r="AC82" t="s">
        <v>190</v>
      </c>
      <c r="AD82">
        <v>0</v>
      </c>
      <c r="AE82" t="s">
        <v>55</v>
      </c>
      <c r="AF82" s="1">
        <v>23000</v>
      </c>
      <c r="AG82" s="1">
        <v>23000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23000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U82" s="4">
        <f t="shared" si="3"/>
        <v>0</v>
      </c>
      <c r="AV82" s="1">
        <f t="shared" si="4"/>
        <v>23000</v>
      </c>
      <c r="AW82" s="1">
        <f t="shared" si="5"/>
        <v>23000</v>
      </c>
    </row>
    <row r="83" spans="1:49" x14ac:dyDescent="0.35">
      <c r="A83" t="s">
        <v>93</v>
      </c>
      <c r="B83" t="s">
        <v>98</v>
      </c>
      <c r="C83" t="s">
        <v>43</v>
      </c>
      <c r="D83" t="s">
        <v>553</v>
      </c>
      <c r="E83">
        <v>1</v>
      </c>
      <c r="F83" t="s">
        <v>44</v>
      </c>
      <c r="G83">
        <v>1.3</v>
      </c>
      <c r="H83" t="s">
        <v>45</v>
      </c>
      <c r="I83" t="s">
        <v>46</v>
      </c>
      <c r="J83" t="s">
        <v>47</v>
      </c>
      <c r="K83" t="s">
        <v>62</v>
      </c>
      <c r="L83" t="s">
        <v>63</v>
      </c>
      <c r="M83" t="s">
        <v>64</v>
      </c>
      <c r="N83" t="s">
        <v>71</v>
      </c>
      <c r="O83">
        <v>5</v>
      </c>
      <c r="P83" t="s">
        <v>58</v>
      </c>
      <c r="Q83">
        <v>9</v>
      </c>
      <c r="R83" t="s">
        <v>182</v>
      </c>
      <c r="S83" t="s">
        <v>65</v>
      </c>
      <c r="T83" s="5" t="s">
        <v>72</v>
      </c>
      <c r="U83" t="s">
        <v>573</v>
      </c>
      <c r="V83">
        <v>2000</v>
      </c>
      <c r="W83" t="s">
        <v>110</v>
      </c>
      <c r="X83">
        <v>2400</v>
      </c>
      <c r="Y83" t="s">
        <v>187</v>
      </c>
      <c r="Z83">
        <v>2450</v>
      </c>
      <c r="AA83" t="s">
        <v>110</v>
      </c>
      <c r="AB83">
        <v>2451</v>
      </c>
      <c r="AC83" t="s">
        <v>191</v>
      </c>
      <c r="AD83">
        <v>0</v>
      </c>
      <c r="AE83" t="s">
        <v>55</v>
      </c>
      <c r="AF83" s="1">
        <v>100000</v>
      </c>
      <c r="AG83" s="1">
        <v>100000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100000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U83" s="4">
        <f t="shared" si="3"/>
        <v>0</v>
      </c>
      <c r="AV83" s="1">
        <f t="shared" si="4"/>
        <v>100000</v>
      </c>
      <c r="AW83" s="1">
        <f t="shared" si="5"/>
        <v>100000</v>
      </c>
    </row>
    <row r="84" spans="1:49" x14ac:dyDescent="0.35">
      <c r="A84" t="s">
        <v>93</v>
      </c>
      <c r="B84" t="s">
        <v>98</v>
      </c>
      <c r="C84" t="s">
        <v>43</v>
      </c>
      <c r="D84" t="s">
        <v>553</v>
      </c>
      <c r="E84">
        <v>1</v>
      </c>
      <c r="F84" t="s">
        <v>44</v>
      </c>
      <c r="G84">
        <v>1.3</v>
      </c>
      <c r="H84" t="s">
        <v>45</v>
      </c>
      <c r="I84" t="s">
        <v>46</v>
      </c>
      <c r="J84" t="s">
        <v>47</v>
      </c>
      <c r="K84" t="s">
        <v>62</v>
      </c>
      <c r="L84" t="s">
        <v>63</v>
      </c>
      <c r="M84" t="s">
        <v>64</v>
      </c>
      <c r="N84" t="s">
        <v>71</v>
      </c>
      <c r="O84">
        <v>5</v>
      </c>
      <c r="P84" t="s">
        <v>58</v>
      </c>
      <c r="Q84">
        <v>9</v>
      </c>
      <c r="R84" t="s">
        <v>182</v>
      </c>
      <c r="S84" t="s">
        <v>65</v>
      </c>
      <c r="T84" s="5" t="s">
        <v>72</v>
      </c>
      <c r="U84" t="s">
        <v>573</v>
      </c>
      <c r="V84">
        <v>2000</v>
      </c>
      <c r="W84" t="s">
        <v>110</v>
      </c>
      <c r="X84">
        <v>2400</v>
      </c>
      <c r="Y84" t="s">
        <v>187</v>
      </c>
      <c r="Z84">
        <v>2460</v>
      </c>
      <c r="AA84" t="s">
        <v>110</v>
      </c>
      <c r="AB84">
        <v>2461</v>
      </c>
      <c r="AC84" t="s">
        <v>192</v>
      </c>
      <c r="AD84">
        <v>0</v>
      </c>
      <c r="AE84" t="s">
        <v>55</v>
      </c>
      <c r="AF84" s="1">
        <v>150000</v>
      </c>
      <c r="AG84" s="1">
        <v>150000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150000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U84" s="4">
        <f t="shared" si="3"/>
        <v>0</v>
      </c>
      <c r="AV84" s="1">
        <f t="shared" si="4"/>
        <v>150000</v>
      </c>
      <c r="AW84" s="1">
        <f t="shared" si="5"/>
        <v>150000</v>
      </c>
    </row>
    <row r="85" spans="1:49" x14ac:dyDescent="0.35">
      <c r="A85" t="s">
        <v>93</v>
      </c>
      <c r="B85" t="s">
        <v>98</v>
      </c>
      <c r="C85" t="s">
        <v>43</v>
      </c>
      <c r="D85" t="s">
        <v>553</v>
      </c>
      <c r="E85">
        <v>2</v>
      </c>
      <c r="F85" t="s">
        <v>306</v>
      </c>
      <c r="G85">
        <v>2.2000000000000002</v>
      </c>
      <c r="H85" t="s">
        <v>322</v>
      </c>
      <c r="I85" t="s">
        <v>323</v>
      </c>
      <c r="J85" t="s">
        <v>324</v>
      </c>
      <c r="K85" t="s">
        <v>62</v>
      </c>
      <c r="L85" t="s">
        <v>63</v>
      </c>
      <c r="M85" t="s">
        <v>253</v>
      </c>
      <c r="N85" s="5" t="s">
        <v>592</v>
      </c>
      <c r="O85">
        <v>1</v>
      </c>
      <c r="P85" t="s">
        <v>326</v>
      </c>
      <c r="Q85">
        <v>29</v>
      </c>
      <c r="R85" t="s">
        <v>327</v>
      </c>
      <c r="S85" t="s">
        <v>325</v>
      </c>
      <c r="T85" s="5" t="s">
        <v>328</v>
      </c>
      <c r="U85" t="s">
        <v>588</v>
      </c>
      <c r="V85">
        <v>2000</v>
      </c>
      <c r="W85" t="s">
        <v>110</v>
      </c>
      <c r="X85">
        <v>2400</v>
      </c>
      <c r="Y85" t="s">
        <v>187</v>
      </c>
      <c r="Z85">
        <v>2460</v>
      </c>
      <c r="AA85" t="s">
        <v>110</v>
      </c>
      <c r="AB85">
        <v>2461</v>
      </c>
      <c r="AC85" t="s">
        <v>192</v>
      </c>
      <c r="AD85">
        <v>0</v>
      </c>
      <c r="AE85" t="s">
        <v>55</v>
      </c>
      <c r="AF85" s="1">
        <v>800000</v>
      </c>
      <c r="AG85" s="1">
        <v>800000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800000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U85" s="4">
        <f t="shared" si="3"/>
        <v>0</v>
      </c>
      <c r="AV85" s="1">
        <f t="shared" si="4"/>
        <v>800000</v>
      </c>
      <c r="AW85" s="1">
        <f t="shared" si="5"/>
        <v>800000</v>
      </c>
    </row>
    <row r="86" spans="1:49" x14ac:dyDescent="0.35">
      <c r="A86" t="s">
        <v>93</v>
      </c>
      <c r="B86" t="s">
        <v>98</v>
      </c>
      <c r="C86" t="s">
        <v>43</v>
      </c>
      <c r="D86" t="s">
        <v>553</v>
      </c>
      <c r="E86">
        <v>2</v>
      </c>
      <c r="F86" t="s">
        <v>306</v>
      </c>
      <c r="G86">
        <v>2.2000000000000002</v>
      </c>
      <c r="H86" t="s">
        <v>322</v>
      </c>
      <c r="I86" t="s">
        <v>335</v>
      </c>
      <c r="J86" t="s">
        <v>336</v>
      </c>
      <c r="K86" t="s">
        <v>62</v>
      </c>
      <c r="L86" t="s">
        <v>63</v>
      </c>
      <c r="M86" t="s">
        <v>253</v>
      </c>
      <c r="N86" s="5" t="s">
        <v>592</v>
      </c>
      <c r="O86">
        <v>2</v>
      </c>
      <c r="P86" t="s">
        <v>162</v>
      </c>
      <c r="Q86">
        <v>26</v>
      </c>
      <c r="R86" t="s">
        <v>338</v>
      </c>
      <c r="S86" t="s">
        <v>337</v>
      </c>
      <c r="T86" t="s">
        <v>339</v>
      </c>
      <c r="U86" t="s">
        <v>339</v>
      </c>
      <c r="V86">
        <v>2000</v>
      </c>
      <c r="W86" t="s">
        <v>110</v>
      </c>
      <c r="X86">
        <v>2400</v>
      </c>
      <c r="Y86" t="s">
        <v>187</v>
      </c>
      <c r="Z86">
        <v>2460</v>
      </c>
      <c r="AA86" t="s">
        <v>110</v>
      </c>
      <c r="AB86">
        <v>2461</v>
      </c>
      <c r="AC86" t="s">
        <v>192</v>
      </c>
      <c r="AD86">
        <v>0</v>
      </c>
      <c r="AE86" t="s">
        <v>55</v>
      </c>
      <c r="AF86" s="1">
        <v>12000000</v>
      </c>
      <c r="AG86" s="1">
        <v>12000000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12000000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U86" s="4">
        <f t="shared" si="3"/>
        <v>0</v>
      </c>
      <c r="AV86" s="1">
        <f t="shared" si="4"/>
        <v>12000000</v>
      </c>
      <c r="AW86" s="1">
        <f t="shared" si="5"/>
        <v>12000000</v>
      </c>
    </row>
    <row r="87" spans="1:49" x14ac:dyDescent="0.35">
      <c r="A87" t="s">
        <v>93</v>
      </c>
      <c r="B87" t="s">
        <v>98</v>
      </c>
      <c r="C87" t="s">
        <v>43</v>
      </c>
      <c r="D87" t="s">
        <v>553</v>
      </c>
      <c r="E87">
        <v>2</v>
      </c>
      <c r="F87" t="s">
        <v>306</v>
      </c>
      <c r="G87">
        <v>2.2000000000000002</v>
      </c>
      <c r="H87" t="s">
        <v>322</v>
      </c>
      <c r="I87" t="s">
        <v>335</v>
      </c>
      <c r="J87" t="s">
        <v>336</v>
      </c>
      <c r="K87" t="s">
        <v>62</v>
      </c>
      <c r="L87" t="s">
        <v>63</v>
      </c>
      <c r="M87" t="s">
        <v>253</v>
      </c>
      <c r="N87" s="5" t="s">
        <v>592</v>
      </c>
      <c r="O87">
        <v>2</v>
      </c>
      <c r="P87" t="s">
        <v>162</v>
      </c>
      <c r="Q87">
        <v>26</v>
      </c>
      <c r="R87" t="s">
        <v>338</v>
      </c>
      <c r="S87" t="s">
        <v>337</v>
      </c>
      <c r="T87" t="s">
        <v>339</v>
      </c>
      <c r="U87" t="s">
        <v>339</v>
      </c>
      <c r="V87">
        <v>2000</v>
      </c>
      <c r="W87" t="s">
        <v>110</v>
      </c>
      <c r="X87">
        <v>2400</v>
      </c>
      <c r="Y87" t="s">
        <v>187</v>
      </c>
      <c r="Z87">
        <v>2460</v>
      </c>
      <c r="AA87" t="s">
        <v>110</v>
      </c>
      <c r="AB87">
        <v>2461</v>
      </c>
      <c r="AC87" t="s">
        <v>192</v>
      </c>
      <c r="AD87">
        <v>45</v>
      </c>
      <c r="AE87" t="s">
        <v>340</v>
      </c>
      <c r="AF87" s="1">
        <v>250000000</v>
      </c>
      <c r="AG87" s="1">
        <v>250000000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250000000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U87" s="4">
        <f t="shared" si="3"/>
        <v>0</v>
      </c>
      <c r="AV87" s="1">
        <f t="shared" si="4"/>
        <v>250000000</v>
      </c>
      <c r="AW87" s="1">
        <f t="shared" si="5"/>
        <v>250000000</v>
      </c>
    </row>
    <row r="88" spans="1:49" x14ac:dyDescent="0.35">
      <c r="A88" t="s">
        <v>93</v>
      </c>
      <c r="B88" t="s">
        <v>98</v>
      </c>
      <c r="C88" t="s">
        <v>43</v>
      </c>
      <c r="D88" t="s">
        <v>553</v>
      </c>
      <c r="E88">
        <v>2</v>
      </c>
      <c r="F88" t="s">
        <v>306</v>
      </c>
      <c r="G88">
        <v>2.2999999999999998</v>
      </c>
      <c r="H88" t="s">
        <v>341</v>
      </c>
      <c r="I88" t="s">
        <v>342</v>
      </c>
      <c r="J88" t="s">
        <v>343</v>
      </c>
      <c r="K88" t="s">
        <v>62</v>
      </c>
      <c r="L88" t="s">
        <v>63</v>
      </c>
      <c r="M88" t="s">
        <v>279</v>
      </c>
      <c r="N88" s="5" t="s">
        <v>561</v>
      </c>
      <c r="O88">
        <v>2</v>
      </c>
      <c r="P88" t="s">
        <v>162</v>
      </c>
      <c r="Q88">
        <v>24</v>
      </c>
      <c r="R88" t="s">
        <v>345</v>
      </c>
      <c r="S88" t="s">
        <v>344</v>
      </c>
      <c r="T88" s="5" t="s">
        <v>346</v>
      </c>
      <c r="U88" t="s">
        <v>581</v>
      </c>
      <c r="V88">
        <v>2000</v>
      </c>
      <c r="W88" t="s">
        <v>110</v>
      </c>
      <c r="X88">
        <v>2400</v>
      </c>
      <c r="Y88" t="s">
        <v>187</v>
      </c>
      <c r="Z88">
        <v>2460</v>
      </c>
      <c r="AA88" t="s">
        <v>110</v>
      </c>
      <c r="AB88">
        <v>2461</v>
      </c>
      <c r="AC88" t="s">
        <v>192</v>
      </c>
      <c r="AD88">
        <v>0</v>
      </c>
      <c r="AE88" t="s">
        <v>55</v>
      </c>
      <c r="AF88" s="1">
        <v>50000</v>
      </c>
      <c r="AG88" s="1">
        <v>50000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50000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U88" s="4">
        <f t="shared" si="3"/>
        <v>0</v>
      </c>
      <c r="AV88" s="1">
        <f t="shared" si="4"/>
        <v>50000</v>
      </c>
      <c r="AW88" s="1">
        <f t="shared" si="5"/>
        <v>50000</v>
      </c>
    </row>
    <row r="89" spans="1:49" x14ac:dyDescent="0.35">
      <c r="A89" t="s">
        <v>93</v>
      </c>
      <c r="B89" t="s">
        <v>98</v>
      </c>
      <c r="C89" t="s">
        <v>43</v>
      </c>
      <c r="D89" t="s">
        <v>553</v>
      </c>
      <c r="E89">
        <v>3</v>
      </c>
      <c r="F89" t="s">
        <v>435</v>
      </c>
      <c r="G89">
        <v>3.8</v>
      </c>
      <c r="H89" t="s">
        <v>491</v>
      </c>
      <c r="I89" t="s">
        <v>492</v>
      </c>
      <c r="J89" t="s">
        <v>493</v>
      </c>
      <c r="K89" t="s">
        <v>62</v>
      </c>
      <c r="L89" t="s">
        <v>63</v>
      </c>
      <c r="M89" t="s">
        <v>494</v>
      </c>
      <c r="N89" t="s">
        <v>496</v>
      </c>
      <c r="O89">
        <v>5</v>
      </c>
      <c r="P89" t="s">
        <v>58</v>
      </c>
      <c r="Q89">
        <v>55</v>
      </c>
      <c r="R89" t="s">
        <v>497</v>
      </c>
      <c r="S89" t="s">
        <v>495</v>
      </c>
      <c r="T89" s="5" t="s">
        <v>498</v>
      </c>
      <c r="U89" t="s">
        <v>587</v>
      </c>
      <c r="V89">
        <v>2000</v>
      </c>
      <c r="W89" t="s">
        <v>110</v>
      </c>
      <c r="X89">
        <v>2400</v>
      </c>
      <c r="Y89" t="s">
        <v>187</v>
      </c>
      <c r="Z89">
        <v>2460</v>
      </c>
      <c r="AA89" t="s">
        <v>110</v>
      </c>
      <c r="AB89">
        <v>2461</v>
      </c>
      <c r="AC89" t="s">
        <v>192</v>
      </c>
      <c r="AD89">
        <v>0</v>
      </c>
      <c r="AE89" t="s">
        <v>55</v>
      </c>
      <c r="AF89" s="1">
        <v>600000</v>
      </c>
      <c r="AG89" s="1">
        <v>600000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600000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U89" s="4">
        <f t="shared" si="3"/>
        <v>0</v>
      </c>
      <c r="AV89" s="1">
        <f t="shared" si="4"/>
        <v>600000</v>
      </c>
      <c r="AW89" s="1">
        <f t="shared" si="5"/>
        <v>600000</v>
      </c>
    </row>
    <row r="90" spans="1:49" x14ac:dyDescent="0.35">
      <c r="A90" t="s">
        <v>93</v>
      </c>
      <c r="B90" t="s">
        <v>98</v>
      </c>
      <c r="C90" t="s">
        <v>43</v>
      </c>
      <c r="D90" t="s">
        <v>553</v>
      </c>
      <c r="E90">
        <v>1</v>
      </c>
      <c r="F90" t="s">
        <v>44</v>
      </c>
      <c r="G90">
        <v>1.3</v>
      </c>
      <c r="H90" t="s">
        <v>45</v>
      </c>
      <c r="I90" t="s">
        <v>46</v>
      </c>
      <c r="J90" t="s">
        <v>47</v>
      </c>
      <c r="K90" t="s">
        <v>62</v>
      </c>
      <c r="L90" t="s">
        <v>63</v>
      </c>
      <c r="M90" t="s">
        <v>64</v>
      </c>
      <c r="N90" t="s">
        <v>71</v>
      </c>
      <c r="O90">
        <v>5</v>
      </c>
      <c r="P90" t="s">
        <v>58</v>
      </c>
      <c r="Q90">
        <v>9</v>
      </c>
      <c r="R90" t="s">
        <v>182</v>
      </c>
      <c r="S90" t="s">
        <v>65</v>
      </c>
      <c r="T90" s="5" t="s">
        <v>72</v>
      </c>
      <c r="U90" t="s">
        <v>573</v>
      </c>
      <c r="V90">
        <v>2000</v>
      </c>
      <c r="W90" t="s">
        <v>110</v>
      </c>
      <c r="X90">
        <v>2400</v>
      </c>
      <c r="Y90" t="s">
        <v>187</v>
      </c>
      <c r="Z90">
        <v>2470</v>
      </c>
      <c r="AA90" t="s">
        <v>110</v>
      </c>
      <c r="AB90">
        <v>2471</v>
      </c>
      <c r="AC90" t="s">
        <v>193</v>
      </c>
      <c r="AD90">
        <v>0</v>
      </c>
      <c r="AE90" t="s">
        <v>55</v>
      </c>
      <c r="AF90" s="1">
        <v>150000</v>
      </c>
      <c r="AG90" s="1">
        <v>150000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150000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U90" s="4">
        <f t="shared" si="3"/>
        <v>0</v>
      </c>
      <c r="AV90" s="1">
        <f t="shared" si="4"/>
        <v>150000</v>
      </c>
      <c r="AW90" s="1">
        <f t="shared" si="5"/>
        <v>150000</v>
      </c>
    </row>
    <row r="91" spans="1:49" x14ac:dyDescent="0.35">
      <c r="A91" t="s">
        <v>93</v>
      </c>
      <c r="B91" t="s">
        <v>98</v>
      </c>
      <c r="C91" t="s">
        <v>43</v>
      </c>
      <c r="D91" t="s">
        <v>553</v>
      </c>
      <c r="E91">
        <v>1</v>
      </c>
      <c r="F91" t="s">
        <v>44</v>
      </c>
      <c r="G91">
        <v>1.3</v>
      </c>
      <c r="H91" t="s">
        <v>45</v>
      </c>
      <c r="I91" t="s">
        <v>46</v>
      </c>
      <c r="J91" t="s">
        <v>47</v>
      </c>
      <c r="K91" t="s">
        <v>62</v>
      </c>
      <c r="L91" t="s">
        <v>63</v>
      </c>
      <c r="M91" t="s">
        <v>253</v>
      </c>
      <c r="N91" s="5" t="s">
        <v>592</v>
      </c>
      <c r="O91">
        <v>2</v>
      </c>
      <c r="P91" t="s">
        <v>162</v>
      </c>
      <c r="Q91">
        <v>25</v>
      </c>
      <c r="R91" t="s">
        <v>256</v>
      </c>
      <c r="S91" t="s">
        <v>254</v>
      </c>
      <c r="T91" t="s">
        <v>257</v>
      </c>
      <c r="U91" t="s">
        <v>257</v>
      </c>
      <c r="V91">
        <v>2000</v>
      </c>
      <c r="W91" t="s">
        <v>110</v>
      </c>
      <c r="X91">
        <v>2400</v>
      </c>
      <c r="Y91" t="s">
        <v>187</v>
      </c>
      <c r="Z91">
        <v>2470</v>
      </c>
      <c r="AA91" t="s">
        <v>110</v>
      </c>
      <c r="AB91">
        <v>2471</v>
      </c>
      <c r="AC91" t="s">
        <v>193</v>
      </c>
      <c r="AD91">
        <v>0</v>
      </c>
      <c r="AE91" t="s">
        <v>55</v>
      </c>
      <c r="AF91" s="1">
        <v>1300000</v>
      </c>
      <c r="AG91" s="1">
        <v>1300000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1300000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U91" s="4">
        <f t="shared" si="3"/>
        <v>0</v>
      </c>
      <c r="AV91" s="1">
        <f t="shared" si="4"/>
        <v>1300000</v>
      </c>
      <c r="AW91" s="1">
        <f t="shared" si="5"/>
        <v>1300000</v>
      </c>
    </row>
    <row r="92" spans="1:49" x14ac:dyDescent="0.35">
      <c r="A92" t="s">
        <v>93</v>
      </c>
      <c r="B92" t="s">
        <v>98</v>
      </c>
      <c r="C92" t="s">
        <v>43</v>
      </c>
      <c r="D92" t="s">
        <v>553</v>
      </c>
      <c r="E92">
        <v>2</v>
      </c>
      <c r="F92" t="s">
        <v>306</v>
      </c>
      <c r="G92">
        <v>2.2000000000000002</v>
      </c>
      <c r="H92" t="s">
        <v>322</v>
      </c>
      <c r="I92" t="s">
        <v>323</v>
      </c>
      <c r="J92" t="s">
        <v>324</v>
      </c>
      <c r="K92" t="s">
        <v>62</v>
      </c>
      <c r="L92" t="s">
        <v>63</v>
      </c>
      <c r="M92" t="s">
        <v>253</v>
      </c>
      <c r="N92" s="5" t="s">
        <v>592</v>
      </c>
      <c r="O92">
        <v>1</v>
      </c>
      <c r="P92" t="s">
        <v>326</v>
      </c>
      <c r="Q92">
        <v>29</v>
      </c>
      <c r="R92" t="s">
        <v>327</v>
      </c>
      <c r="S92" t="s">
        <v>325</v>
      </c>
      <c r="T92" s="5" t="s">
        <v>328</v>
      </c>
      <c r="U92" t="s">
        <v>588</v>
      </c>
      <c r="V92">
        <v>2000</v>
      </c>
      <c r="W92" t="s">
        <v>110</v>
      </c>
      <c r="X92">
        <v>2400</v>
      </c>
      <c r="Y92" t="s">
        <v>187</v>
      </c>
      <c r="Z92">
        <v>2470</v>
      </c>
      <c r="AA92" t="s">
        <v>110</v>
      </c>
      <c r="AB92">
        <v>2471</v>
      </c>
      <c r="AC92" t="s">
        <v>193</v>
      </c>
      <c r="AD92">
        <v>0</v>
      </c>
      <c r="AE92" t="s">
        <v>55</v>
      </c>
      <c r="AF92" s="1">
        <v>3000000</v>
      </c>
      <c r="AG92" s="1">
        <v>3000000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3000000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U92" s="4">
        <f t="shared" si="3"/>
        <v>0</v>
      </c>
      <c r="AV92" s="1">
        <f t="shared" si="4"/>
        <v>3000000</v>
      </c>
      <c r="AW92" s="1">
        <f t="shared" si="5"/>
        <v>3000000</v>
      </c>
    </row>
    <row r="93" spans="1:49" x14ac:dyDescent="0.35">
      <c r="A93" t="s">
        <v>93</v>
      </c>
      <c r="B93" t="s">
        <v>98</v>
      </c>
      <c r="C93" t="s">
        <v>43</v>
      </c>
      <c r="D93" t="s">
        <v>553</v>
      </c>
      <c r="E93">
        <v>2</v>
      </c>
      <c r="F93" t="s">
        <v>306</v>
      </c>
      <c r="G93">
        <v>2.7</v>
      </c>
      <c r="H93" t="s">
        <v>394</v>
      </c>
      <c r="I93" t="s">
        <v>395</v>
      </c>
      <c r="J93" t="s">
        <v>394</v>
      </c>
      <c r="K93" t="s">
        <v>354</v>
      </c>
      <c r="L93" t="s">
        <v>355</v>
      </c>
      <c r="M93" t="s">
        <v>356</v>
      </c>
      <c r="N93" t="s">
        <v>358</v>
      </c>
      <c r="O93">
        <v>0</v>
      </c>
      <c r="P93" t="s">
        <v>359</v>
      </c>
      <c r="Q93">
        <v>36</v>
      </c>
      <c r="R93" t="s">
        <v>400</v>
      </c>
      <c r="S93" t="s">
        <v>399</v>
      </c>
      <c r="T93" s="5" t="s">
        <v>401</v>
      </c>
      <c r="U93" t="s">
        <v>583</v>
      </c>
      <c r="V93">
        <v>2000</v>
      </c>
      <c r="W93" t="s">
        <v>110</v>
      </c>
      <c r="X93">
        <v>2400</v>
      </c>
      <c r="Y93" t="s">
        <v>187</v>
      </c>
      <c r="Z93">
        <v>2470</v>
      </c>
      <c r="AA93" t="s">
        <v>110</v>
      </c>
      <c r="AB93">
        <v>2471</v>
      </c>
      <c r="AC93" t="s">
        <v>193</v>
      </c>
      <c r="AD93">
        <v>0</v>
      </c>
      <c r="AE93" t="s">
        <v>55</v>
      </c>
      <c r="AF93" s="1">
        <v>20000</v>
      </c>
      <c r="AG93" s="1">
        <v>20000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20000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U93" s="4">
        <f t="shared" si="3"/>
        <v>0</v>
      </c>
      <c r="AV93" s="1">
        <f t="shared" si="4"/>
        <v>20000</v>
      </c>
      <c r="AW93" s="1">
        <f t="shared" si="5"/>
        <v>20000</v>
      </c>
    </row>
    <row r="94" spans="1:49" x14ac:dyDescent="0.35">
      <c r="A94" t="s">
        <v>93</v>
      </c>
      <c r="B94" t="s">
        <v>98</v>
      </c>
      <c r="C94" t="s">
        <v>43</v>
      </c>
      <c r="D94" t="s">
        <v>553</v>
      </c>
      <c r="E94">
        <v>2</v>
      </c>
      <c r="F94" t="s">
        <v>306</v>
      </c>
      <c r="G94">
        <v>2.2999999999999998</v>
      </c>
      <c r="H94" t="s">
        <v>341</v>
      </c>
      <c r="I94" t="s">
        <v>342</v>
      </c>
      <c r="J94" t="s">
        <v>343</v>
      </c>
      <c r="K94" t="s">
        <v>62</v>
      </c>
      <c r="L94" t="s">
        <v>63</v>
      </c>
      <c r="M94" t="s">
        <v>279</v>
      </c>
      <c r="N94" s="5" t="s">
        <v>561</v>
      </c>
      <c r="O94">
        <v>2</v>
      </c>
      <c r="P94" t="s">
        <v>162</v>
      </c>
      <c r="Q94">
        <v>24</v>
      </c>
      <c r="R94" t="s">
        <v>345</v>
      </c>
      <c r="S94" t="s">
        <v>344</v>
      </c>
      <c r="T94" s="5" t="s">
        <v>346</v>
      </c>
      <c r="U94" t="s">
        <v>581</v>
      </c>
      <c r="V94">
        <v>2000</v>
      </c>
      <c r="W94" t="s">
        <v>110</v>
      </c>
      <c r="X94">
        <v>2400</v>
      </c>
      <c r="Y94" t="s">
        <v>187</v>
      </c>
      <c r="Z94">
        <v>2480</v>
      </c>
      <c r="AA94" t="s">
        <v>110</v>
      </c>
      <c r="AB94">
        <v>2481</v>
      </c>
      <c r="AC94" t="s">
        <v>348</v>
      </c>
      <c r="AD94">
        <v>0</v>
      </c>
      <c r="AE94" t="s">
        <v>55</v>
      </c>
      <c r="AF94" s="1">
        <v>10000</v>
      </c>
      <c r="AG94" s="1">
        <v>10000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10000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U94" s="4">
        <f t="shared" si="3"/>
        <v>0</v>
      </c>
      <c r="AV94" s="1">
        <f t="shared" si="4"/>
        <v>10000</v>
      </c>
      <c r="AW94" s="1">
        <f t="shared" si="5"/>
        <v>10000</v>
      </c>
    </row>
    <row r="95" spans="1:49" x14ac:dyDescent="0.35">
      <c r="A95" t="s">
        <v>93</v>
      </c>
      <c r="B95" t="s">
        <v>98</v>
      </c>
      <c r="C95" t="s">
        <v>43</v>
      </c>
      <c r="D95" t="s">
        <v>553</v>
      </c>
      <c r="E95">
        <v>1</v>
      </c>
      <c r="F95" t="s">
        <v>44</v>
      </c>
      <c r="G95">
        <v>1.3</v>
      </c>
      <c r="H95" t="s">
        <v>45</v>
      </c>
      <c r="I95" t="s">
        <v>46</v>
      </c>
      <c r="J95" t="s">
        <v>47</v>
      </c>
      <c r="K95" t="s">
        <v>62</v>
      </c>
      <c r="L95" t="s">
        <v>63</v>
      </c>
      <c r="M95" t="s">
        <v>64</v>
      </c>
      <c r="N95" t="s">
        <v>71</v>
      </c>
      <c r="O95">
        <v>5</v>
      </c>
      <c r="P95" t="s">
        <v>58</v>
      </c>
      <c r="Q95">
        <v>9</v>
      </c>
      <c r="R95" t="s">
        <v>182</v>
      </c>
      <c r="S95" t="s">
        <v>65</v>
      </c>
      <c r="T95" s="5" t="s">
        <v>72</v>
      </c>
      <c r="U95" t="s">
        <v>573</v>
      </c>
      <c r="V95">
        <v>2000</v>
      </c>
      <c r="W95" t="s">
        <v>110</v>
      </c>
      <c r="X95">
        <v>2400</v>
      </c>
      <c r="Y95" t="s">
        <v>187</v>
      </c>
      <c r="Z95">
        <v>2490</v>
      </c>
      <c r="AA95" t="s">
        <v>110</v>
      </c>
      <c r="AB95">
        <v>2491</v>
      </c>
      <c r="AC95" t="s">
        <v>194</v>
      </c>
      <c r="AD95">
        <v>0</v>
      </c>
      <c r="AE95" t="s">
        <v>55</v>
      </c>
      <c r="AF95" s="1">
        <v>200000</v>
      </c>
      <c r="AG95" s="1">
        <v>200000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200000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U95" s="4">
        <f t="shared" si="3"/>
        <v>0</v>
      </c>
      <c r="AV95" s="1">
        <f t="shared" si="4"/>
        <v>200000</v>
      </c>
      <c r="AW95" s="1">
        <f t="shared" si="5"/>
        <v>200000</v>
      </c>
    </row>
    <row r="96" spans="1:49" x14ac:dyDescent="0.35">
      <c r="A96" t="s">
        <v>93</v>
      </c>
      <c r="B96" t="s">
        <v>98</v>
      </c>
      <c r="C96" t="s">
        <v>43</v>
      </c>
      <c r="D96" t="s">
        <v>553</v>
      </c>
      <c r="E96">
        <v>1</v>
      </c>
      <c r="F96" t="s">
        <v>44</v>
      </c>
      <c r="G96">
        <v>1.3</v>
      </c>
      <c r="H96" t="s">
        <v>45</v>
      </c>
      <c r="I96" t="s">
        <v>46</v>
      </c>
      <c r="J96" t="s">
        <v>47</v>
      </c>
      <c r="K96" t="s">
        <v>62</v>
      </c>
      <c r="L96" t="s">
        <v>63</v>
      </c>
      <c r="M96" t="s">
        <v>253</v>
      </c>
      <c r="N96" s="5" t="s">
        <v>592</v>
      </c>
      <c r="O96">
        <v>2</v>
      </c>
      <c r="P96" t="s">
        <v>162</v>
      </c>
      <c r="Q96">
        <v>25</v>
      </c>
      <c r="R96" t="s">
        <v>256</v>
      </c>
      <c r="S96" t="s">
        <v>254</v>
      </c>
      <c r="T96" t="s">
        <v>257</v>
      </c>
      <c r="U96" t="s">
        <v>257</v>
      </c>
      <c r="V96">
        <v>2000</v>
      </c>
      <c r="W96" t="s">
        <v>110</v>
      </c>
      <c r="X96">
        <v>2400</v>
      </c>
      <c r="Y96" t="s">
        <v>187</v>
      </c>
      <c r="Z96">
        <v>2490</v>
      </c>
      <c r="AA96" t="s">
        <v>110</v>
      </c>
      <c r="AB96">
        <v>2491</v>
      </c>
      <c r="AC96" t="s">
        <v>194</v>
      </c>
      <c r="AD96">
        <v>0</v>
      </c>
      <c r="AE96" t="s">
        <v>55</v>
      </c>
      <c r="AF96" s="1">
        <v>6500000</v>
      </c>
      <c r="AG96" s="1">
        <v>6500000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6500000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U96" s="4">
        <f t="shared" si="3"/>
        <v>0</v>
      </c>
      <c r="AV96" s="1">
        <f t="shared" si="4"/>
        <v>6500000</v>
      </c>
      <c r="AW96" s="1">
        <f t="shared" si="5"/>
        <v>6500000</v>
      </c>
    </row>
    <row r="97" spans="1:49" x14ac:dyDescent="0.35">
      <c r="A97" t="s">
        <v>93</v>
      </c>
      <c r="B97" t="s">
        <v>98</v>
      </c>
      <c r="C97" t="s">
        <v>43</v>
      </c>
      <c r="D97" t="s">
        <v>553</v>
      </c>
      <c r="E97">
        <v>2</v>
      </c>
      <c r="F97" t="s">
        <v>306</v>
      </c>
      <c r="G97">
        <v>2.2000000000000002</v>
      </c>
      <c r="H97" t="s">
        <v>322</v>
      </c>
      <c r="I97" t="s">
        <v>323</v>
      </c>
      <c r="J97" t="s">
        <v>324</v>
      </c>
      <c r="K97" t="s">
        <v>62</v>
      </c>
      <c r="L97" t="s">
        <v>63</v>
      </c>
      <c r="M97" t="s">
        <v>253</v>
      </c>
      <c r="N97" s="5" t="s">
        <v>592</v>
      </c>
      <c r="O97">
        <v>1</v>
      </c>
      <c r="P97" t="s">
        <v>326</v>
      </c>
      <c r="Q97">
        <v>29</v>
      </c>
      <c r="R97" t="s">
        <v>327</v>
      </c>
      <c r="S97" t="s">
        <v>325</v>
      </c>
      <c r="T97" s="5" t="s">
        <v>328</v>
      </c>
      <c r="U97" t="s">
        <v>588</v>
      </c>
      <c r="V97">
        <v>2000</v>
      </c>
      <c r="W97" t="s">
        <v>110</v>
      </c>
      <c r="X97">
        <v>2400</v>
      </c>
      <c r="Y97" t="s">
        <v>187</v>
      </c>
      <c r="Z97">
        <v>2490</v>
      </c>
      <c r="AA97" t="s">
        <v>110</v>
      </c>
      <c r="AB97">
        <v>2491</v>
      </c>
      <c r="AC97" t="s">
        <v>194</v>
      </c>
      <c r="AD97">
        <v>0</v>
      </c>
      <c r="AE97" t="s">
        <v>55</v>
      </c>
      <c r="AF97" s="1">
        <v>9000</v>
      </c>
      <c r="AG97" s="1">
        <v>9000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9000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U97" s="4">
        <f t="shared" si="3"/>
        <v>0</v>
      </c>
      <c r="AV97" s="1">
        <f t="shared" si="4"/>
        <v>9000</v>
      </c>
      <c r="AW97" s="1">
        <f t="shared" si="5"/>
        <v>9000</v>
      </c>
    </row>
    <row r="98" spans="1:49" x14ac:dyDescent="0.35">
      <c r="A98" t="s">
        <v>93</v>
      </c>
      <c r="B98" t="s">
        <v>98</v>
      </c>
      <c r="C98" t="s">
        <v>43</v>
      </c>
      <c r="D98" t="s">
        <v>553</v>
      </c>
      <c r="E98">
        <v>2</v>
      </c>
      <c r="F98" t="s">
        <v>306</v>
      </c>
      <c r="G98">
        <v>2.2999999999999998</v>
      </c>
      <c r="H98" t="s">
        <v>341</v>
      </c>
      <c r="I98" t="s">
        <v>342</v>
      </c>
      <c r="J98" t="s">
        <v>343</v>
      </c>
      <c r="K98" t="s">
        <v>62</v>
      </c>
      <c r="L98" t="s">
        <v>63</v>
      </c>
      <c r="M98" t="s">
        <v>279</v>
      </c>
      <c r="N98" s="5" t="s">
        <v>561</v>
      </c>
      <c r="O98">
        <v>2</v>
      </c>
      <c r="P98" t="s">
        <v>162</v>
      </c>
      <c r="Q98">
        <v>24</v>
      </c>
      <c r="R98" t="s">
        <v>345</v>
      </c>
      <c r="S98" t="s">
        <v>344</v>
      </c>
      <c r="T98" s="5" t="s">
        <v>346</v>
      </c>
      <c r="U98" t="s">
        <v>581</v>
      </c>
      <c r="V98">
        <v>2000</v>
      </c>
      <c r="W98" t="s">
        <v>110</v>
      </c>
      <c r="X98">
        <v>2400</v>
      </c>
      <c r="Y98" t="s">
        <v>187</v>
      </c>
      <c r="Z98">
        <v>2490</v>
      </c>
      <c r="AA98" t="s">
        <v>110</v>
      </c>
      <c r="AB98">
        <v>2491</v>
      </c>
      <c r="AC98" t="s">
        <v>194</v>
      </c>
      <c r="AD98">
        <v>0</v>
      </c>
      <c r="AE98" t="s">
        <v>55</v>
      </c>
      <c r="AF98" s="1">
        <v>100000</v>
      </c>
      <c r="AG98" s="1">
        <v>100000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100000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U98" s="4">
        <f t="shared" si="3"/>
        <v>0</v>
      </c>
      <c r="AV98" s="1">
        <f t="shared" si="4"/>
        <v>100000</v>
      </c>
      <c r="AW98" s="1">
        <f t="shared" si="5"/>
        <v>100000</v>
      </c>
    </row>
    <row r="99" spans="1:49" x14ac:dyDescent="0.35">
      <c r="A99" t="s">
        <v>93</v>
      </c>
      <c r="B99" t="s">
        <v>98</v>
      </c>
      <c r="C99" t="s">
        <v>43</v>
      </c>
      <c r="D99" t="s">
        <v>553</v>
      </c>
      <c r="E99">
        <v>2</v>
      </c>
      <c r="F99" t="s">
        <v>306</v>
      </c>
      <c r="G99">
        <v>2.7</v>
      </c>
      <c r="H99" t="s">
        <v>394</v>
      </c>
      <c r="I99" t="s">
        <v>395</v>
      </c>
      <c r="J99" t="s">
        <v>394</v>
      </c>
      <c r="K99" t="s">
        <v>354</v>
      </c>
      <c r="L99" t="s">
        <v>355</v>
      </c>
      <c r="M99" t="s">
        <v>356</v>
      </c>
      <c r="N99" t="s">
        <v>358</v>
      </c>
      <c r="O99">
        <v>0</v>
      </c>
      <c r="P99" t="s">
        <v>359</v>
      </c>
      <c r="Q99">
        <v>36</v>
      </c>
      <c r="R99" t="s">
        <v>400</v>
      </c>
      <c r="S99" t="s">
        <v>399</v>
      </c>
      <c r="T99" s="5" t="s">
        <v>401</v>
      </c>
      <c r="U99" t="s">
        <v>583</v>
      </c>
      <c r="V99">
        <v>2000</v>
      </c>
      <c r="W99" t="s">
        <v>110</v>
      </c>
      <c r="X99">
        <v>2400</v>
      </c>
      <c r="Y99" t="s">
        <v>187</v>
      </c>
      <c r="Z99">
        <v>2490</v>
      </c>
      <c r="AA99" t="s">
        <v>110</v>
      </c>
      <c r="AB99">
        <v>2491</v>
      </c>
      <c r="AC99" t="s">
        <v>194</v>
      </c>
      <c r="AD99">
        <v>0</v>
      </c>
      <c r="AE99" t="s">
        <v>55</v>
      </c>
      <c r="AF99" s="1">
        <v>260000</v>
      </c>
      <c r="AG99" s="1">
        <v>260000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260000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U99" s="4">
        <f t="shared" si="3"/>
        <v>0</v>
      </c>
      <c r="AV99" s="1">
        <f t="shared" si="4"/>
        <v>260000</v>
      </c>
      <c r="AW99" s="1">
        <f t="shared" si="5"/>
        <v>260000</v>
      </c>
    </row>
    <row r="100" spans="1:49" x14ac:dyDescent="0.35">
      <c r="A100" t="s">
        <v>93</v>
      </c>
      <c r="B100" t="s">
        <v>98</v>
      </c>
      <c r="C100" t="s">
        <v>43</v>
      </c>
      <c r="D100" t="s">
        <v>553</v>
      </c>
      <c r="E100">
        <v>3</v>
      </c>
      <c r="F100" t="s">
        <v>435</v>
      </c>
      <c r="G100">
        <v>3.8</v>
      </c>
      <c r="H100" t="s">
        <v>491</v>
      </c>
      <c r="I100" t="s">
        <v>492</v>
      </c>
      <c r="J100" t="s">
        <v>493</v>
      </c>
      <c r="K100" t="s">
        <v>62</v>
      </c>
      <c r="L100" t="s">
        <v>63</v>
      </c>
      <c r="M100" t="s">
        <v>494</v>
      </c>
      <c r="N100" t="s">
        <v>496</v>
      </c>
      <c r="O100">
        <v>5</v>
      </c>
      <c r="P100" t="s">
        <v>58</v>
      </c>
      <c r="Q100">
        <v>55</v>
      </c>
      <c r="R100" t="s">
        <v>497</v>
      </c>
      <c r="S100" t="s">
        <v>495</v>
      </c>
      <c r="T100" s="5" t="s">
        <v>498</v>
      </c>
      <c r="U100" t="s">
        <v>587</v>
      </c>
      <c r="V100">
        <v>2000</v>
      </c>
      <c r="W100" t="s">
        <v>110</v>
      </c>
      <c r="X100">
        <v>2400</v>
      </c>
      <c r="Y100" t="s">
        <v>187</v>
      </c>
      <c r="Z100">
        <v>2490</v>
      </c>
      <c r="AA100" t="s">
        <v>110</v>
      </c>
      <c r="AB100">
        <v>2491</v>
      </c>
      <c r="AC100" t="s">
        <v>194</v>
      </c>
      <c r="AD100">
        <v>0</v>
      </c>
      <c r="AE100" t="s">
        <v>55</v>
      </c>
      <c r="AF100" s="1">
        <v>1000000</v>
      </c>
      <c r="AG100" s="1">
        <v>1000000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1000000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U100" s="4">
        <f t="shared" si="3"/>
        <v>0</v>
      </c>
      <c r="AV100" s="1">
        <f t="shared" si="4"/>
        <v>1000000</v>
      </c>
      <c r="AW100" s="1">
        <f t="shared" si="5"/>
        <v>1000000</v>
      </c>
    </row>
    <row r="101" spans="1:49" x14ac:dyDescent="0.35">
      <c r="A101" t="s">
        <v>93</v>
      </c>
      <c r="B101" t="s">
        <v>98</v>
      </c>
      <c r="C101" t="s">
        <v>43</v>
      </c>
      <c r="D101" t="s">
        <v>553</v>
      </c>
      <c r="E101">
        <v>2</v>
      </c>
      <c r="F101" t="s">
        <v>306</v>
      </c>
      <c r="G101">
        <v>2.2000000000000002</v>
      </c>
      <c r="H101" t="s">
        <v>322</v>
      </c>
      <c r="I101" t="s">
        <v>323</v>
      </c>
      <c r="J101" t="s">
        <v>324</v>
      </c>
      <c r="K101" t="s">
        <v>62</v>
      </c>
      <c r="L101" t="s">
        <v>63</v>
      </c>
      <c r="M101" t="s">
        <v>253</v>
      </c>
      <c r="N101" s="5" t="s">
        <v>592</v>
      </c>
      <c r="O101">
        <v>1</v>
      </c>
      <c r="P101" t="s">
        <v>326</v>
      </c>
      <c r="Q101">
        <v>29</v>
      </c>
      <c r="R101" t="s">
        <v>327</v>
      </c>
      <c r="S101" t="s">
        <v>325</v>
      </c>
      <c r="T101" s="5" t="s">
        <v>328</v>
      </c>
      <c r="U101" t="s">
        <v>588</v>
      </c>
      <c r="V101">
        <v>2000</v>
      </c>
      <c r="W101" t="s">
        <v>110</v>
      </c>
      <c r="X101">
        <v>2500</v>
      </c>
      <c r="Y101" t="s">
        <v>115</v>
      </c>
      <c r="Z101">
        <v>2510</v>
      </c>
      <c r="AA101" t="s">
        <v>110</v>
      </c>
      <c r="AB101">
        <v>2511</v>
      </c>
      <c r="AC101" t="s">
        <v>329</v>
      </c>
      <c r="AD101">
        <v>0</v>
      </c>
      <c r="AE101" t="s">
        <v>55</v>
      </c>
      <c r="AF101" s="1">
        <v>2500000</v>
      </c>
      <c r="AG101" s="1">
        <v>2500000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2500000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U101" s="4">
        <f t="shared" si="3"/>
        <v>0</v>
      </c>
      <c r="AV101" s="1">
        <f t="shared" si="4"/>
        <v>2500000</v>
      </c>
      <c r="AW101" s="1">
        <f t="shared" si="5"/>
        <v>2500000</v>
      </c>
    </row>
    <row r="102" spans="1:49" x14ac:dyDescent="0.35">
      <c r="A102" t="s">
        <v>93</v>
      </c>
      <c r="B102" t="s">
        <v>98</v>
      </c>
      <c r="C102" t="s">
        <v>43</v>
      </c>
      <c r="D102" t="s">
        <v>553</v>
      </c>
      <c r="E102">
        <v>1</v>
      </c>
      <c r="F102" t="s">
        <v>44</v>
      </c>
      <c r="G102">
        <v>1.3</v>
      </c>
      <c r="H102" t="s">
        <v>45</v>
      </c>
      <c r="I102" t="s">
        <v>46</v>
      </c>
      <c r="J102" t="s">
        <v>47</v>
      </c>
      <c r="K102" t="s">
        <v>62</v>
      </c>
      <c r="L102" t="s">
        <v>63</v>
      </c>
      <c r="M102" t="s">
        <v>64</v>
      </c>
      <c r="N102" t="s">
        <v>71</v>
      </c>
      <c r="O102">
        <v>5</v>
      </c>
      <c r="P102" t="s">
        <v>58</v>
      </c>
      <c r="Q102">
        <v>9</v>
      </c>
      <c r="R102" t="s">
        <v>182</v>
      </c>
      <c r="S102" t="s">
        <v>65</v>
      </c>
      <c r="T102" s="5" t="s">
        <v>72</v>
      </c>
      <c r="U102" t="s">
        <v>573</v>
      </c>
      <c r="V102">
        <v>2000</v>
      </c>
      <c r="W102" t="s">
        <v>110</v>
      </c>
      <c r="X102">
        <v>2500</v>
      </c>
      <c r="Y102" t="s">
        <v>115</v>
      </c>
      <c r="Z102">
        <v>2520</v>
      </c>
      <c r="AA102" t="s">
        <v>110</v>
      </c>
      <c r="AB102">
        <v>2521</v>
      </c>
      <c r="AC102" t="s">
        <v>195</v>
      </c>
      <c r="AD102">
        <v>0</v>
      </c>
      <c r="AE102" t="s">
        <v>55</v>
      </c>
      <c r="AF102" s="1">
        <v>50000</v>
      </c>
      <c r="AG102" s="1">
        <v>50000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50000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U102" s="4">
        <f t="shared" si="3"/>
        <v>0</v>
      </c>
      <c r="AV102" s="1">
        <f t="shared" si="4"/>
        <v>50000</v>
      </c>
      <c r="AW102" s="1">
        <f t="shared" si="5"/>
        <v>50000</v>
      </c>
    </row>
    <row r="103" spans="1:49" x14ac:dyDescent="0.35">
      <c r="A103" t="s">
        <v>93</v>
      </c>
      <c r="B103" t="s">
        <v>98</v>
      </c>
      <c r="C103" t="s">
        <v>43</v>
      </c>
      <c r="D103" t="s">
        <v>553</v>
      </c>
      <c r="E103">
        <v>1</v>
      </c>
      <c r="F103" t="s">
        <v>44</v>
      </c>
      <c r="G103">
        <v>1.3</v>
      </c>
      <c r="H103" t="s">
        <v>45</v>
      </c>
      <c r="I103" t="s">
        <v>46</v>
      </c>
      <c r="J103" t="s">
        <v>47</v>
      </c>
      <c r="K103" t="s">
        <v>62</v>
      </c>
      <c r="L103" t="s">
        <v>63</v>
      </c>
      <c r="M103" t="s">
        <v>253</v>
      </c>
      <c r="N103" s="5" t="s">
        <v>592</v>
      </c>
      <c r="O103">
        <v>2</v>
      </c>
      <c r="P103" t="s">
        <v>162</v>
      </c>
      <c r="Q103">
        <v>28</v>
      </c>
      <c r="R103" t="s">
        <v>263</v>
      </c>
      <c r="S103" t="s">
        <v>261</v>
      </c>
      <c r="T103" t="s">
        <v>264</v>
      </c>
      <c r="U103" t="s">
        <v>264</v>
      </c>
      <c r="V103">
        <v>2000</v>
      </c>
      <c r="W103" t="s">
        <v>110</v>
      </c>
      <c r="X103">
        <v>2500</v>
      </c>
      <c r="Y103" t="s">
        <v>115</v>
      </c>
      <c r="Z103">
        <v>2520</v>
      </c>
      <c r="AA103" t="s">
        <v>110</v>
      </c>
      <c r="AB103">
        <v>2521</v>
      </c>
      <c r="AC103" t="s">
        <v>195</v>
      </c>
      <c r="AD103">
        <v>0</v>
      </c>
      <c r="AE103" t="s">
        <v>55</v>
      </c>
      <c r="AF103" s="1">
        <v>50000</v>
      </c>
      <c r="AG103" s="1">
        <v>50000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50000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U103" s="4">
        <f t="shared" si="3"/>
        <v>0</v>
      </c>
      <c r="AV103" s="1">
        <f t="shared" si="4"/>
        <v>50000</v>
      </c>
      <c r="AW103" s="1">
        <f t="shared" si="5"/>
        <v>50000</v>
      </c>
    </row>
    <row r="104" spans="1:49" x14ac:dyDescent="0.35">
      <c r="A104" t="s">
        <v>93</v>
      </c>
      <c r="B104" t="s">
        <v>98</v>
      </c>
      <c r="C104" t="s">
        <v>43</v>
      </c>
      <c r="D104" t="s">
        <v>553</v>
      </c>
      <c r="E104">
        <v>2</v>
      </c>
      <c r="F104" t="s">
        <v>306</v>
      </c>
      <c r="G104">
        <v>2.2999999999999998</v>
      </c>
      <c r="H104" t="s">
        <v>341</v>
      </c>
      <c r="I104" t="s">
        <v>342</v>
      </c>
      <c r="J104" t="s">
        <v>343</v>
      </c>
      <c r="K104" t="s">
        <v>62</v>
      </c>
      <c r="L104" t="s">
        <v>63</v>
      </c>
      <c r="M104" t="s">
        <v>279</v>
      </c>
      <c r="N104" s="5" t="s">
        <v>561</v>
      </c>
      <c r="O104">
        <v>2</v>
      </c>
      <c r="P104" t="s">
        <v>162</v>
      </c>
      <c r="Q104">
        <v>24</v>
      </c>
      <c r="R104" t="s">
        <v>345</v>
      </c>
      <c r="S104" t="s">
        <v>344</v>
      </c>
      <c r="T104" s="5" t="s">
        <v>346</v>
      </c>
      <c r="U104" t="s">
        <v>581</v>
      </c>
      <c r="V104">
        <v>2000</v>
      </c>
      <c r="W104" t="s">
        <v>110</v>
      </c>
      <c r="X104">
        <v>2500</v>
      </c>
      <c r="Y104" t="s">
        <v>115</v>
      </c>
      <c r="Z104">
        <v>2520</v>
      </c>
      <c r="AA104" t="s">
        <v>110</v>
      </c>
      <c r="AB104">
        <v>2521</v>
      </c>
      <c r="AC104" t="s">
        <v>195</v>
      </c>
      <c r="AD104">
        <v>0</v>
      </c>
      <c r="AE104" t="s">
        <v>55</v>
      </c>
      <c r="AF104" s="1">
        <v>700000</v>
      </c>
      <c r="AG104" s="1">
        <v>700000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700000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U104" s="4">
        <f t="shared" si="3"/>
        <v>0</v>
      </c>
      <c r="AV104" s="1">
        <f t="shared" si="4"/>
        <v>700000</v>
      </c>
      <c r="AW104" s="1">
        <f t="shared" si="5"/>
        <v>700000</v>
      </c>
    </row>
    <row r="105" spans="1:49" x14ac:dyDescent="0.35">
      <c r="A105" t="s">
        <v>93</v>
      </c>
      <c r="B105" t="s">
        <v>98</v>
      </c>
      <c r="C105" t="s">
        <v>43</v>
      </c>
      <c r="D105" t="s">
        <v>553</v>
      </c>
      <c r="E105">
        <v>1</v>
      </c>
      <c r="F105" t="s">
        <v>44</v>
      </c>
      <c r="G105">
        <v>1.3</v>
      </c>
      <c r="H105" t="s">
        <v>45</v>
      </c>
      <c r="I105" t="s">
        <v>46</v>
      </c>
      <c r="J105" t="s">
        <v>47</v>
      </c>
      <c r="K105" t="s">
        <v>48</v>
      </c>
      <c r="L105" t="s">
        <v>49</v>
      </c>
      <c r="M105" t="s">
        <v>50</v>
      </c>
      <c r="N105" t="s">
        <v>57</v>
      </c>
      <c r="O105">
        <v>5</v>
      </c>
      <c r="P105" t="s">
        <v>58</v>
      </c>
      <c r="Q105">
        <v>5</v>
      </c>
      <c r="R105" t="s">
        <v>99</v>
      </c>
      <c r="S105" t="s">
        <v>94</v>
      </c>
      <c r="T105" t="s">
        <v>100</v>
      </c>
      <c r="U105" t="s">
        <v>100</v>
      </c>
      <c r="V105">
        <v>2000</v>
      </c>
      <c r="W105" t="s">
        <v>110</v>
      </c>
      <c r="X105">
        <v>2500</v>
      </c>
      <c r="Y105" t="s">
        <v>115</v>
      </c>
      <c r="Z105">
        <v>2530</v>
      </c>
      <c r="AA105" t="s">
        <v>110</v>
      </c>
      <c r="AB105">
        <v>2531</v>
      </c>
      <c r="AC105" t="s">
        <v>116</v>
      </c>
      <c r="AD105">
        <v>0</v>
      </c>
      <c r="AE105" t="s">
        <v>55</v>
      </c>
      <c r="AF105" s="1">
        <v>2000</v>
      </c>
      <c r="AG105" s="1">
        <v>2000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2000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U105" s="4">
        <f t="shared" si="3"/>
        <v>0</v>
      </c>
      <c r="AV105" s="1">
        <f t="shared" si="4"/>
        <v>2000</v>
      </c>
      <c r="AW105" s="1">
        <f t="shared" si="5"/>
        <v>2000</v>
      </c>
    </row>
    <row r="106" spans="1:49" x14ac:dyDescent="0.35">
      <c r="A106" t="s">
        <v>93</v>
      </c>
      <c r="B106" t="s">
        <v>98</v>
      </c>
      <c r="C106" t="s">
        <v>43</v>
      </c>
      <c r="D106" t="s">
        <v>553</v>
      </c>
      <c r="E106">
        <v>1</v>
      </c>
      <c r="F106" t="s">
        <v>44</v>
      </c>
      <c r="G106">
        <v>1.7</v>
      </c>
      <c r="H106" t="s">
        <v>83</v>
      </c>
      <c r="I106" t="s">
        <v>289</v>
      </c>
      <c r="J106" t="s">
        <v>290</v>
      </c>
      <c r="K106" t="s">
        <v>62</v>
      </c>
      <c r="L106" t="s">
        <v>63</v>
      </c>
      <c r="M106" t="s">
        <v>279</v>
      </c>
      <c r="N106" s="5" t="s">
        <v>561</v>
      </c>
      <c r="O106">
        <v>6</v>
      </c>
      <c r="P106" t="s">
        <v>91</v>
      </c>
      <c r="Q106">
        <v>22</v>
      </c>
      <c r="R106" t="s">
        <v>298</v>
      </c>
      <c r="S106" t="s">
        <v>292</v>
      </c>
      <c r="T106" s="5" t="s">
        <v>295</v>
      </c>
      <c r="U106" t="s">
        <v>580</v>
      </c>
      <c r="V106">
        <v>2000</v>
      </c>
      <c r="W106" t="s">
        <v>110</v>
      </c>
      <c r="X106">
        <v>2500</v>
      </c>
      <c r="Y106" t="s">
        <v>115</v>
      </c>
      <c r="Z106">
        <v>2530</v>
      </c>
      <c r="AA106" t="s">
        <v>110</v>
      </c>
      <c r="AB106">
        <v>2531</v>
      </c>
      <c r="AC106" t="s">
        <v>116</v>
      </c>
      <c r="AD106">
        <v>0</v>
      </c>
      <c r="AE106" t="s">
        <v>55</v>
      </c>
      <c r="AF106" s="1">
        <v>40000</v>
      </c>
      <c r="AG106" s="1">
        <v>40000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40000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U106" s="4">
        <f t="shared" si="3"/>
        <v>0</v>
      </c>
      <c r="AV106" s="1">
        <f t="shared" si="4"/>
        <v>40000</v>
      </c>
      <c r="AW106" s="1">
        <f t="shared" si="5"/>
        <v>40000</v>
      </c>
    </row>
    <row r="107" spans="1:49" x14ac:dyDescent="0.35">
      <c r="A107" t="s">
        <v>93</v>
      </c>
      <c r="B107" t="s">
        <v>98</v>
      </c>
      <c r="C107" t="s">
        <v>43</v>
      </c>
      <c r="D107" t="s">
        <v>553</v>
      </c>
      <c r="E107">
        <v>2</v>
      </c>
      <c r="F107" t="s">
        <v>306</v>
      </c>
      <c r="G107">
        <v>2.1</v>
      </c>
      <c r="H107" t="s">
        <v>307</v>
      </c>
      <c r="I107" t="s">
        <v>313</v>
      </c>
      <c r="J107" t="s">
        <v>314</v>
      </c>
      <c r="K107" t="s">
        <v>86</v>
      </c>
      <c r="L107" t="s">
        <v>87</v>
      </c>
      <c r="M107" t="s">
        <v>253</v>
      </c>
      <c r="N107" s="5" t="s">
        <v>592</v>
      </c>
      <c r="O107">
        <v>3</v>
      </c>
      <c r="P107" t="s">
        <v>316</v>
      </c>
      <c r="Q107">
        <v>30</v>
      </c>
      <c r="R107" t="s">
        <v>317</v>
      </c>
      <c r="S107" t="s">
        <v>315</v>
      </c>
      <c r="T107" t="s">
        <v>318</v>
      </c>
      <c r="U107" t="s">
        <v>318</v>
      </c>
      <c r="V107">
        <v>2000</v>
      </c>
      <c r="W107" t="s">
        <v>110</v>
      </c>
      <c r="X107">
        <v>2500</v>
      </c>
      <c r="Y107" t="s">
        <v>115</v>
      </c>
      <c r="Z107">
        <v>2530</v>
      </c>
      <c r="AA107" t="s">
        <v>110</v>
      </c>
      <c r="AB107">
        <v>2531</v>
      </c>
      <c r="AC107" t="s">
        <v>116</v>
      </c>
      <c r="AD107">
        <v>0</v>
      </c>
      <c r="AE107" t="s">
        <v>55</v>
      </c>
      <c r="AF107" s="1">
        <v>1800000</v>
      </c>
      <c r="AG107" s="1">
        <v>1800000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1800000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U107" s="4">
        <f t="shared" si="3"/>
        <v>0</v>
      </c>
      <c r="AV107" s="1">
        <f t="shared" si="4"/>
        <v>1800000</v>
      </c>
      <c r="AW107" s="1">
        <f t="shared" si="5"/>
        <v>1800000</v>
      </c>
    </row>
    <row r="108" spans="1:49" x14ac:dyDescent="0.35">
      <c r="A108" t="s">
        <v>93</v>
      </c>
      <c r="B108" t="s">
        <v>98</v>
      </c>
      <c r="C108" t="s">
        <v>43</v>
      </c>
      <c r="D108" t="s">
        <v>553</v>
      </c>
      <c r="E108">
        <v>2</v>
      </c>
      <c r="F108" t="s">
        <v>306</v>
      </c>
      <c r="G108">
        <v>2.2999999999999998</v>
      </c>
      <c r="H108" t="s">
        <v>341</v>
      </c>
      <c r="I108" t="s">
        <v>342</v>
      </c>
      <c r="J108" t="s">
        <v>343</v>
      </c>
      <c r="K108" t="s">
        <v>62</v>
      </c>
      <c r="L108" t="s">
        <v>63</v>
      </c>
      <c r="M108" t="s">
        <v>279</v>
      </c>
      <c r="N108" s="5" t="s">
        <v>561</v>
      </c>
      <c r="O108">
        <v>2</v>
      </c>
      <c r="P108" t="s">
        <v>162</v>
      </c>
      <c r="Q108">
        <v>24</v>
      </c>
      <c r="R108" t="s">
        <v>345</v>
      </c>
      <c r="S108" t="s">
        <v>344</v>
      </c>
      <c r="T108" s="5" t="s">
        <v>346</v>
      </c>
      <c r="U108" t="s">
        <v>581</v>
      </c>
      <c r="V108">
        <v>2000</v>
      </c>
      <c r="W108" t="s">
        <v>110</v>
      </c>
      <c r="X108">
        <v>2500</v>
      </c>
      <c r="Y108" t="s">
        <v>115</v>
      </c>
      <c r="Z108">
        <v>2530</v>
      </c>
      <c r="AA108" t="s">
        <v>110</v>
      </c>
      <c r="AB108">
        <v>2531</v>
      </c>
      <c r="AC108" t="s">
        <v>116</v>
      </c>
      <c r="AD108">
        <v>0</v>
      </c>
      <c r="AE108" t="s">
        <v>55</v>
      </c>
      <c r="AF108" s="1">
        <v>6000000</v>
      </c>
      <c r="AG108" s="1">
        <v>6000000</v>
      </c>
      <c r="AH108" s="1">
        <v>160853.35999999999</v>
      </c>
      <c r="AI108" s="1">
        <v>0</v>
      </c>
      <c r="AJ108" s="1">
        <v>0</v>
      </c>
      <c r="AK108" s="1">
        <v>0</v>
      </c>
      <c r="AL108" s="1">
        <v>0</v>
      </c>
      <c r="AM108" s="1">
        <v>6000000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U108" s="4">
        <f t="shared" si="3"/>
        <v>0</v>
      </c>
      <c r="AV108" s="1">
        <f t="shared" si="4"/>
        <v>6000000</v>
      </c>
      <c r="AW108" s="1">
        <f t="shared" si="5"/>
        <v>5839146.6399999997</v>
      </c>
    </row>
    <row r="109" spans="1:49" x14ac:dyDescent="0.35">
      <c r="A109" t="s">
        <v>93</v>
      </c>
      <c r="B109" t="s">
        <v>98</v>
      </c>
      <c r="C109" t="s">
        <v>43</v>
      </c>
      <c r="D109" t="s">
        <v>553</v>
      </c>
      <c r="E109">
        <v>1</v>
      </c>
      <c r="F109" t="s">
        <v>44</v>
      </c>
      <c r="G109">
        <v>1.7</v>
      </c>
      <c r="H109" t="s">
        <v>83</v>
      </c>
      <c r="I109" t="s">
        <v>289</v>
      </c>
      <c r="J109" t="s">
        <v>290</v>
      </c>
      <c r="K109" t="s">
        <v>62</v>
      </c>
      <c r="L109" t="s">
        <v>63</v>
      </c>
      <c r="M109" t="s">
        <v>279</v>
      </c>
      <c r="N109" s="5" t="s">
        <v>561</v>
      </c>
      <c r="O109">
        <v>6</v>
      </c>
      <c r="P109" t="s">
        <v>91</v>
      </c>
      <c r="Q109">
        <v>22</v>
      </c>
      <c r="R109" t="s">
        <v>298</v>
      </c>
      <c r="S109" t="s">
        <v>292</v>
      </c>
      <c r="T109" s="5" t="s">
        <v>295</v>
      </c>
      <c r="U109" t="s">
        <v>580</v>
      </c>
      <c r="V109">
        <v>2000</v>
      </c>
      <c r="W109" t="s">
        <v>110</v>
      </c>
      <c r="X109">
        <v>2500</v>
      </c>
      <c r="Y109" t="s">
        <v>115</v>
      </c>
      <c r="Z109">
        <v>2540</v>
      </c>
      <c r="AA109" t="s">
        <v>110</v>
      </c>
      <c r="AB109">
        <v>2541</v>
      </c>
      <c r="AC109" t="s">
        <v>299</v>
      </c>
      <c r="AD109">
        <v>0</v>
      </c>
      <c r="AE109" t="s">
        <v>55</v>
      </c>
      <c r="AF109" s="1">
        <v>40000</v>
      </c>
      <c r="AG109" s="1">
        <v>40000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40000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U109" s="4">
        <f t="shared" si="3"/>
        <v>0</v>
      </c>
      <c r="AV109" s="1">
        <f t="shared" si="4"/>
        <v>40000</v>
      </c>
      <c r="AW109" s="1">
        <f t="shared" si="5"/>
        <v>40000</v>
      </c>
    </row>
    <row r="110" spans="1:49" x14ac:dyDescent="0.35">
      <c r="A110" t="s">
        <v>93</v>
      </c>
      <c r="B110" t="s">
        <v>98</v>
      </c>
      <c r="C110" t="s">
        <v>43</v>
      </c>
      <c r="D110" t="s">
        <v>553</v>
      </c>
      <c r="E110">
        <v>2</v>
      </c>
      <c r="F110" t="s">
        <v>306</v>
      </c>
      <c r="G110">
        <v>2.1</v>
      </c>
      <c r="H110" t="s">
        <v>307</v>
      </c>
      <c r="I110" t="s">
        <v>313</v>
      </c>
      <c r="J110" t="s">
        <v>314</v>
      </c>
      <c r="K110" t="s">
        <v>86</v>
      </c>
      <c r="L110" t="s">
        <v>87</v>
      </c>
      <c r="M110" t="s">
        <v>253</v>
      </c>
      <c r="N110" s="5" t="s">
        <v>592</v>
      </c>
      <c r="O110">
        <v>3</v>
      </c>
      <c r="P110" t="s">
        <v>316</v>
      </c>
      <c r="Q110">
        <v>30</v>
      </c>
      <c r="R110" t="s">
        <v>317</v>
      </c>
      <c r="S110" t="s">
        <v>315</v>
      </c>
      <c r="T110" t="s">
        <v>318</v>
      </c>
      <c r="U110" t="s">
        <v>318</v>
      </c>
      <c r="V110">
        <v>2000</v>
      </c>
      <c r="W110" t="s">
        <v>110</v>
      </c>
      <c r="X110">
        <v>2500</v>
      </c>
      <c r="Y110" t="s">
        <v>115</v>
      </c>
      <c r="Z110">
        <v>2540</v>
      </c>
      <c r="AA110" t="s">
        <v>110</v>
      </c>
      <c r="AB110">
        <v>2541</v>
      </c>
      <c r="AC110" t="s">
        <v>299</v>
      </c>
      <c r="AD110">
        <v>0</v>
      </c>
      <c r="AE110" t="s">
        <v>55</v>
      </c>
      <c r="AF110" s="1">
        <v>1000000</v>
      </c>
      <c r="AG110" s="1">
        <v>1000000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1000000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U110" s="4">
        <f t="shared" si="3"/>
        <v>0</v>
      </c>
      <c r="AV110" s="1">
        <f t="shared" si="4"/>
        <v>1000000</v>
      </c>
      <c r="AW110" s="1">
        <f t="shared" si="5"/>
        <v>1000000</v>
      </c>
    </row>
    <row r="111" spans="1:49" x14ac:dyDescent="0.35">
      <c r="A111" t="s">
        <v>93</v>
      </c>
      <c r="B111" t="s">
        <v>98</v>
      </c>
      <c r="C111" t="s">
        <v>43</v>
      </c>
      <c r="D111" t="s">
        <v>553</v>
      </c>
      <c r="E111">
        <v>2</v>
      </c>
      <c r="F111" t="s">
        <v>306</v>
      </c>
      <c r="G111">
        <v>2.2999999999999998</v>
      </c>
      <c r="H111" t="s">
        <v>341</v>
      </c>
      <c r="I111" t="s">
        <v>342</v>
      </c>
      <c r="J111" t="s">
        <v>343</v>
      </c>
      <c r="K111" t="s">
        <v>62</v>
      </c>
      <c r="L111" t="s">
        <v>63</v>
      </c>
      <c r="M111" t="s">
        <v>279</v>
      </c>
      <c r="N111" s="5" t="s">
        <v>561</v>
      </c>
      <c r="O111">
        <v>2</v>
      </c>
      <c r="P111" t="s">
        <v>162</v>
      </c>
      <c r="Q111">
        <v>24</v>
      </c>
      <c r="R111" t="s">
        <v>345</v>
      </c>
      <c r="S111" t="s">
        <v>344</v>
      </c>
      <c r="T111" s="5" t="s">
        <v>346</v>
      </c>
      <c r="U111" t="s">
        <v>581</v>
      </c>
      <c r="V111">
        <v>2000</v>
      </c>
      <c r="W111" t="s">
        <v>110</v>
      </c>
      <c r="X111">
        <v>2500</v>
      </c>
      <c r="Y111" t="s">
        <v>115</v>
      </c>
      <c r="Z111">
        <v>2540</v>
      </c>
      <c r="AA111" t="s">
        <v>110</v>
      </c>
      <c r="AB111">
        <v>2541</v>
      </c>
      <c r="AC111" t="s">
        <v>299</v>
      </c>
      <c r="AD111">
        <v>0</v>
      </c>
      <c r="AE111" t="s">
        <v>55</v>
      </c>
      <c r="AF111" s="1">
        <v>7000000</v>
      </c>
      <c r="AG111" s="1">
        <v>7000000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7000000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U111" s="4">
        <f t="shared" si="3"/>
        <v>0</v>
      </c>
      <c r="AV111" s="1">
        <f t="shared" si="4"/>
        <v>7000000</v>
      </c>
      <c r="AW111" s="1">
        <f t="shared" si="5"/>
        <v>7000000</v>
      </c>
    </row>
    <row r="112" spans="1:49" x14ac:dyDescent="0.35">
      <c r="A112" t="s">
        <v>93</v>
      </c>
      <c r="B112" t="s">
        <v>98</v>
      </c>
      <c r="C112" t="s">
        <v>43</v>
      </c>
      <c r="D112" t="s">
        <v>553</v>
      </c>
      <c r="E112">
        <v>2</v>
      </c>
      <c r="F112" t="s">
        <v>306</v>
      </c>
      <c r="G112">
        <v>2.4</v>
      </c>
      <c r="H112" t="s">
        <v>351</v>
      </c>
      <c r="I112" t="s">
        <v>352</v>
      </c>
      <c r="J112" t="s">
        <v>353</v>
      </c>
      <c r="K112" t="s">
        <v>354</v>
      </c>
      <c r="L112" t="s">
        <v>355</v>
      </c>
      <c r="M112" t="s">
        <v>356</v>
      </c>
      <c r="N112" t="s">
        <v>358</v>
      </c>
      <c r="O112">
        <v>0</v>
      </c>
      <c r="P112" t="s">
        <v>359</v>
      </c>
      <c r="Q112">
        <v>37</v>
      </c>
      <c r="R112" t="s">
        <v>360</v>
      </c>
      <c r="S112" t="s">
        <v>357</v>
      </c>
      <c r="T112" s="5" t="s">
        <v>361</v>
      </c>
      <c r="U112" t="s">
        <v>584</v>
      </c>
      <c r="V112">
        <v>2000</v>
      </c>
      <c r="W112" t="s">
        <v>110</v>
      </c>
      <c r="X112">
        <v>2500</v>
      </c>
      <c r="Y112" t="s">
        <v>115</v>
      </c>
      <c r="Z112">
        <v>2540</v>
      </c>
      <c r="AA112" t="s">
        <v>110</v>
      </c>
      <c r="AB112">
        <v>2541</v>
      </c>
      <c r="AC112" t="s">
        <v>299</v>
      </c>
      <c r="AD112">
        <v>0</v>
      </c>
      <c r="AE112" t="s">
        <v>55</v>
      </c>
      <c r="AF112" s="1">
        <v>2500</v>
      </c>
      <c r="AG112" s="1">
        <v>2500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2500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U112" s="4">
        <f t="shared" si="3"/>
        <v>0</v>
      </c>
      <c r="AV112" s="1">
        <f t="shared" si="4"/>
        <v>2500</v>
      </c>
      <c r="AW112" s="1">
        <f t="shared" si="5"/>
        <v>2500</v>
      </c>
    </row>
    <row r="113" spans="1:49" x14ac:dyDescent="0.35">
      <c r="A113" t="s">
        <v>93</v>
      </c>
      <c r="B113" t="s">
        <v>98</v>
      </c>
      <c r="C113" t="s">
        <v>43</v>
      </c>
      <c r="D113" t="s">
        <v>553</v>
      </c>
      <c r="E113">
        <v>2</v>
      </c>
      <c r="F113" t="s">
        <v>306</v>
      </c>
      <c r="G113">
        <v>2.2000000000000002</v>
      </c>
      <c r="H113" t="s">
        <v>322</v>
      </c>
      <c r="I113" t="s">
        <v>323</v>
      </c>
      <c r="J113" t="s">
        <v>324</v>
      </c>
      <c r="K113" t="s">
        <v>62</v>
      </c>
      <c r="L113" t="s">
        <v>63</v>
      </c>
      <c r="M113" t="s">
        <v>253</v>
      </c>
      <c r="N113" s="5" t="s">
        <v>592</v>
      </c>
      <c r="O113">
        <v>1</v>
      </c>
      <c r="P113" t="s">
        <v>326</v>
      </c>
      <c r="Q113">
        <v>29</v>
      </c>
      <c r="R113" t="s">
        <v>327</v>
      </c>
      <c r="S113" t="s">
        <v>325</v>
      </c>
      <c r="T113" s="5" t="s">
        <v>328</v>
      </c>
      <c r="U113" t="s">
        <v>588</v>
      </c>
      <c r="V113">
        <v>2000</v>
      </c>
      <c r="W113" t="s">
        <v>110</v>
      </c>
      <c r="X113">
        <v>2500</v>
      </c>
      <c r="Y113" t="s">
        <v>115</v>
      </c>
      <c r="Z113">
        <v>2550</v>
      </c>
      <c r="AA113" t="s">
        <v>110</v>
      </c>
      <c r="AB113">
        <v>2551</v>
      </c>
      <c r="AC113" t="s">
        <v>330</v>
      </c>
      <c r="AD113">
        <v>0</v>
      </c>
      <c r="AE113" t="s">
        <v>55</v>
      </c>
      <c r="AF113" s="1">
        <v>400000</v>
      </c>
      <c r="AG113" s="1">
        <v>400000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400000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U113" s="4">
        <f t="shared" si="3"/>
        <v>0</v>
      </c>
      <c r="AV113" s="1">
        <f t="shared" si="4"/>
        <v>400000</v>
      </c>
      <c r="AW113" s="1">
        <f t="shared" si="5"/>
        <v>400000</v>
      </c>
    </row>
    <row r="114" spans="1:49" x14ac:dyDescent="0.35">
      <c r="A114" t="s">
        <v>93</v>
      </c>
      <c r="B114" t="s">
        <v>98</v>
      </c>
      <c r="C114" t="s">
        <v>43</v>
      </c>
      <c r="D114" t="s">
        <v>553</v>
      </c>
      <c r="E114">
        <v>1</v>
      </c>
      <c r="F114" t="s">
        <v>44</v>
      </c>
      <c r="G114">
        <v>1.3</v>
      </c>
      <c r="H114" t="s">
        <v>45</v>
      </c>
      <c r="I114" t="s">
        <v>46</v>
      </c>
      <c r="J114" t="s">
        <v>47</v>
      </c>
      <c r="K114" t="s">
        <v>62</v>
      </c>
      <c r="L114" t="s">
        <v>63</v>
      </c>
      <c r="M114" t="s">
        <v>64</v>
      </c>
      <c r="N114" t="s">
        <v>71</v>
      </c>
      <c r="O114">
        <v>5</v>
      </c>
      <c r="P114" t="s">
        <v>58</v>
      </c>
      <c r="Q114">
        <v>9</v>
      </c>
      <c r="R114" t="s">
        <v>182</v>
      </c>
      <c r="S114" t="s">
        <v>65</v>
      </c>
      <c r="T114" s="5" t="s">
        <v>72</v>
      </c>
      <c r="U114" t="s">
        <v>573</v>
      </c>
      <c r="V114">
        <v>2000</v>
      </c>
      <c r="W114" t="s">
        <v>110</v>
      </c>
      <c r="X114">
        <v>2500</v>
      </c>
      <c r="Y114" t="s">
        <v>115</v>
      </c>
      <c r="Z114">
        <v>2560</v>
      </c>
      <c r="AA114" t="s">
        <v>110</v>
      </c>
      <c r="AB114">
        <v>2561</v>
      </c>
      <c r="AC114" t="s">
        <v>196</v>
      </c>
      <c r="AD114">
        <v>0</v>
      </c>
      <c r="AE114" t="s">
        <v>55</v>
      </c>
      <c r="AF114" s="1">
        <v>4000</v>
      </c>
      <c r="AG114" s="1">
        <v>4000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4000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U114" s="4">
        <f t="shared" si="3"/>
        <v>0</v>
      </c>
      <c r="AV114" s="1">
        <f t="shared" si="4"/>
        <v>4000</v>
      </c>
      <c r="AW114" s="1">
        <f t="shared" si="5"/>
        <v>4000</v>
      </c>
    </row>
    <row r="115" spans="1:49" x14ac:dyDescent="0.35">
      <c r="A115" t="s">
        <v>93</v>
      </c>
      <c r="B115" t="s">
        <v>98</v>
      </c>
      <c r="C115" t="s">
        <v>43</v>
      </c>
      <c r="D115" t="s">
        <v>553</v>
      </c>
      <c r="E115">
        <v>2</v>
      </c>
      <c r="F115" t="s">
        <v>306</v>
      </c>
      <c r="G115">
        <v>2.2000000000000002</v>
      </c>
      <c r="H115" t="s">
        <v>322</v>
      </c>
      <c r="I115" t="s">
        <v>323</v>
      </c>
      <c r="J115" t="s">
        <v>324</v>
      </c>
      <c r="K115" t="s">
        <v>62</v>
      </c>
      <c r="L115" t="s">
        <v>63</v>
      </c>
      <c r="M115" t="s">
        <v>253</v>
      </c>
      <c r="N115" s="5" t="s">
        <v>592</v>
      </c>
      <c r="O115">
        <v>1</v>
      </c>
      <c r="P115" t="s">
        <v>326</v>
      </c>
      <c r="Q115">
        <v>29</v>
      </c>
      <c r="R115" t="s">
        <v>327</v>
      </c>
      <c r="S115" t="s">
        <v>325</v>
      </c>
      <c r="T115" s="5" t="s">
        <v>328</v>
      </c>
      <c r="U115" t="s">
        <v>588</v>
      </c>
      <c r="V115">
        <v>2000</v>
      </c>
      <c r="W115" t="s">
        <v>110</v>
      </c>
      <c r="X115">
        <v>2500</v>
      </c>
      <c r="Y115" t="s">
        <v>115</v>
      </c>
      <c r="Z115">
        <v>2560</v>
      </c>
      <c r="AA115" t="s">
        <v>110</v>
      </c>
      <c r="AB115">
        <v>2561</v>
      </c>
      <c r="AC115" t="s">
        <v>196</v>
      </c>
      <c r="AD115">
        <v>0</v>
      </c>
      <c r="AE115" t="s">
        <v>55</v>
      </c>
      <c r="AF115" s="1">
        <v>2500000</v>
      </c>
      <c r="AG115" s="1">
        <v>2500000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2500000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U115" s="4">
        <f t="shared" si="3"/>
        <v>0</v>
      </c>
      <c r="AV115" s="1">
        <f t="shared" si="4"/>
        <v>2500000</v>
      </c>
      <c r="AW115" s="1">
        <f t="shared" si="5"/>
        <v>2500000</v>
      </c>
    </row>
    <row r="116" spans="1:49" x14ac:dyDescent="0.35">
      <c r="A116" t="s">
        <v>93</v>
      </c>
      <c r="B116" t="s">
        <v>98</v>
      </c>
      <c r="C116" t="s">
        <v>43</v>
      </c>
      <c r="D116" t="s">
        <v>553</v>
      </c>
      <c r="E116">
        <v>2</v>
      </c>
      <c r="F116" t="s">
        <v>306</v>
      </c>
      <c r="G116">
        <v>2.2999999999999998</v>
      </c>
      <c r="H116" t="s">
        <v>341</v>
      </c>
      <c r="I116" t="s">
        <v>342</v>
      </c>
      <c r="J116" t="s">
        <v>343</v>
      </c>
      <c r="K116" t="s">
        <v>62</v>
      </c>
      <c r="L116" t="s">
        <v>63</v>
      </c>
      <c r="M116" t="s">
        <v>279</v>
      </c>
      <c r="N116" s="5" t="s">
        <v>561</v>
      </c>
      <c r="O116">
        <v>2</v>
      </c>
      <c r="P116" t="s">
        <v>162</v>
      </c>
      <c r="Q116">
        <v>24</v>
      </c>
      <c r="R116" t="s">
        <v>345</v>
      </c>
      <c r="S116" t="s">
        <v>344</v>
      </c>
      <c r="T116" s="5" t="s">
        <v>346</v>
      </c>
      <c r="U116" t="s">
        <v>581</v>
      </c>
      <c r="V116">
        <v>2000</v>
      </c>
      <c r="W116" t="s">
        <v>110</v>
      </c>
      <c r="X116">
        <v>2500</v>
      </c>
      <c r="Y116" t="s">
        <v>115</v>
      </c>
      <c r="Z116">
        <v>2560</v>
      </c>
      <c r="AA116" t="s">
        <v>110</v>
      </c>
      <c r="AB116">
        <v>2561</v>
      </c>
      <c r="AC116" t="s">
        <v>196</v>
      </c>
      <c r="AD116">
        <v>0</v>
      </c>
      <c r="AE116" t="s">
        <v>55</v>
      </c>
      <c r="AF116" s="1">
        <v>30000</v>
      </c>
      <c r="AG116" s="1">
        <v>30000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30000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U116" s="4">
        <f t="shared" si="3"/>
        <v>0</v>
      </c>
      <c r="AV116" s="1">
        <f t="shared" si="4"/>
        <v>30000</v>
      </c>
      <c r="AW116" s="1">
        <f t="shared" si="5"/>
        <v>30000</v>
      </c>
    </row>
    <row r="117" spans="1:49" x14ac:dyDescent="0.35">
      <c r="A117" t="s">
        <v>93</v>
      </c>
      <c r="B117" t="s">
        <v>98</v>
      </c>
      <c r="C117" t="s">
        <v>43</v>
      </c>
      <c r="D117" t="s">
        <v>553</v>
      </c>
      <c r="E117">
        <v>2</v>
      </c>
      <c r="F117" t="s">
        <v>306</v>
      </c>
      <c r="G117">
        <v>2.7</v>
      </c>
      <c r="H117" t="s">
        <v>394</v>
      </c>
      <c r="I117" t="s">
        <v>395</v>
      </c>
      <c r="J117" t="s">
        <v>394</v>
      </c>
      <c r="K117" t="s">
        <v>62</v>
      </c>
      <c r="L117" t="s">
        <v>63</v>
      </c>
      <c r="M117" t="s">
        <v>157</v>
      </c>
      <c r="N117" t="s">
        <v>161</v>
      </c>
      <c r="O117">
        <v>3</v>
      </c>
      <c r="P117" t="s">
        <v>316</v>
      </c>
      <c r="Q117">
        <v>46</v>
      </c>
      <c r="R117" t="s">
        <v>430</v>
      </c>
      <c r="S117" t="s">
        <v>427</v>
      </c>
      <c r="T117" s="5" t="s">
        <v>431</v>
      </c>
      <c r="U117" t="s">
        <v>574</v>
      </c>
      <c r="V117">
        <v>2000</v>
      </c>
      <c r="W117" t="s">
        <v>110</v>
      </c>
      <c r="X117">
        <v>2500</v>
      </c>
      <c r="Y117" t="s">
        <v>115</v>
      </c>
      <c r="Z117">
        <v>2590</v>
      </c>
      <c r="AA117" t="s">
        <v>110</v>
      </c>
      <c r="AB117">
        <v>2591</v>
      </c>
      <c r="AC117" t="s">
        <v>432</v>
      </c>
      <c r="AD117">
        <v>7</v>
      </c>
      <c r="AE117" t="s">
        <v>433</v>
      </c>
      <c r="AF117" s="1">
        <v>4000000</v>
      </c>
      <c r="AG117" s="1">
        <v>4000000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4000000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U117" s="4">
        <f t="shared" si="3"/>
        <v>0</v>
      </c>
      <c r="AV117" s="1">
        <f t="shared" si="4"/>
        <v>4000000</v>
      </c>
      <c r="AW117" s="1">
        <f t="shared" si="5"/>
        <v>4000000</v>
      </c>
    </row>
    <row r="118" spans="1:49" x14ac:dyDescent="0.35">
      <c r="A118" t="s">
        <v>93</v>
      </c>
      <c r="B118" t="s">
        <v>98</v>
      </c>
      <c r="C118" t="s">
        <v>43</v>
      </c>
      <c r="D118" t="s">
        <v>553</v>
      </c>
      <c r="E118">
        <v>1</v>
      </c>
      <c r="F118" t="s">
        <v>44</v>
      </c>
      <c r="G118">
        <v>1.3</v>
      </c>
      <c r="H118" t="s">
        <v>45</v>
      </c>
      <c r="I118" t="s">
        <v>46</v>
      </c>
      <c r="J118" t="s">
        <v>47</v>
      </c>
      <c r="K118" t="s">
        <v>62</v>
      </c>
      <c r="L118" t="s">
        <v>63</v>
      </c>
      <c r="M118" t="s">
        <v>64</v>
      </c>
      <c r="N118" t="s">
        <v>71</v>
      </c>
      <c r="O118">
        <v>5</v>
      </c>
      <c r="P118" t="s">
        <v>58</v>
      </c>
      <c r="Q118">
        <v>9</v>
      </c>
      <c r="R118" t="s">
        <v>182</v>
      </c>
      <c r="S118" t="s">
        <v>65</v>
      </c>
      <c r="T118" s="5" t="s">
        <v>72</v>
      </c>
      <c r="U118" t="s">
        <v>573</v>
      </c>
      <c r="V118">
        <v>2000</v>
      </c>
      <c r="W118" t="s">
        <v>110</v>
      </c>
      <c r="X118">
        <v>2600</v>
      </c>
      <c r="Y118" t="s">
        <v>197</v>
      </c>
      <c r="Z118">
        <v>2610</v>
      </c>
      <c r="AA118" t="s">
        <v>110</v>
      </c>
      <c r="AB118">
        <v>2611</v>
      </c>
      <c r="AC118" t="s">
        <v>197</v>
      </c>
      <c r="AD118">
        <v>0</v>
      </c>
      <c r="AE118" t="s">
        <v>55</v>
      </c>
      <c r="AF118" s="1">
        <v>40700000</v>
      </c>
      <c r="AG118" s="1">
        <v>40700000</v>
      </c>
      <c r="AH118" s="1">
        <v>2530758.46</v>
      </c>
      <c r="AI118" s="1">
        <v>0</v>
      </c>
      <c r="AJ118" s="1">
        <v>0</v>
      </c>
      <c r="AK118" s="1">
        <v>0</v>
      </c>
      <c r="AL118" s="1">
        <v>0</v>
      </c>
      <c r="AM118" s="1">
        <v>40700000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U118" s="4">
        <f t="shared" si="3"/>
        <v>0</v>
      </c>
      <c r="AV118" s="1">
        <f t="shared" si="4"/>
        <v>40700000</v>
      </c>
      <c r="AW118" s="1">
        <f t="shared" si="5"/>
        <v>38169241.539999999</v>
      </c>
    </row>
    <row r="119" spans="1:49" x14ac:dyDescent="0.35">
      <c r="A119" t="s">
        <v>93</v>
      </c>
      <c r="B119" t="s">
        <v>98</v>
      </c>
      <c r="C119" t="s">
        <v>43</v>
      </c>
      <c r="D119" t="s">
        <v>553</v>
      </c>
      <c r="E119">
        <v>1</v>
      </c>
      <c r="F119" t="s">
        <v>44</v>
      </c>
      <c r="G119">
        <v>1.7</v>
      </c>
      <c r="H119" t="s">
        <v>83</v>
      </c>
      <c r="I119" t="s">
        <v>289</v>
      </c>
      <c r="J119" t="s">
        <v>290</v>
      </c>
      <c r="K119" t="s">
        <v>86</v>
      </c>
      <c r="L119" t="s">
        <v>87</v>
      </c>
      <c r="M119" t="s">
        <v>64</v>
      </c>
      <c r="N119" t="s">
        <v>71</v>
      </c>
      <c r="O119">
        <v>6</v>
      </c>
      <c r="P119" t="s">
        <v>91</v>
      </c>
      <c r="Q119">
        <v>11</v>
      </c>
      <c r="R119" t="s">
        <v>291</v>
      </c>
      <c r="S119" t="s">
        <v>65</v>
      </c>
      <c r="T119" s="5" t="s">
        <v>72</v>
      </c>
      <c r="U119" t="s">
        <v>573</v>
      </c>
      <c r="V119">
        <v>2000</v>
      </c>
      <c r="W119" t="s">
        <v>110</v>
      </c>
      <c r="X119">
        <v>2600</v>
      </c>
      <c r="Y119" t="s">
        <v>197</v>
      </c>
      <c r="Z119">
        <v>2610</v>
      </c>
      <c r="AA119" t="s">
        <v>110</v>
      </c>
      <c r="AB119">
        <v>2611</v>
      </c>
      <c r="AC119" t="s">
        <v>197</v>
      </c>
      <c r="AD119">
        <v>0</v>
      </c>
      <c r="AE119" t="s">
        <v>55</v>
      </c>
      <c r="AF119" s="1">
        <v>6500000</v>
      </c>
      <c r="AG119" s="1">
        <v>6500000</v>
      </c>
      <c r="AH119" s="1">
        <v>347476.11</v>
      </c>
      <c r="AI119" s="1">
        <v>0</v>
      </c>
      <c r="AJ119" s="1">
        <v>0</v>
      </c>
      <c r="AK119" s="1">
        <v>0</v>
      </c>
      <c r="AL119" s="1">
        <v>0</v>
      </c>
      <c r="AM119" s="1">
        <v>6500000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U119" s="4">
        <f t="shared" si="3"/>
        <v>0</v>
      </c>
      <c r="AV119" s="1">
        <f t="shared" si="4"/>
        <v>6500000</v>
      </c>
      <c r="AW119" s="1">
        <f t="shared" si="5"/>
        <v>6152523.8899999997</v>
      </c>
    </row>
    <row r="120" spans="1:49" x14ac:dyDescent="0.35">
      <c r="A120" t="s">
        <v>507</v>
      </c>
      <c r="B120" t="s">
        <v>509</v>
      </c>
      <c r="C120" t="s">
        <v>508</v>
      </c>
      <c r="D120" t="s">
        <v>553</v>
      </c>
      <c r="E120">
        <v>1</v>
      </c>
      <c r="F120" t="s">
        <v>44</v>
      </c>
      <c r="G120">
        <v>1.7</v>
      </c>
      <c r="H120" t="s">
        <v>83</v>
      </c>
      <c r="I120" t="s">
        <v>84</v>
      </c>
      <c r="J120" t="s">
        <v>85</v>
      </c>
      <c r="K120" t="s">
        <v>86</v>
      </c>
      <c r="L120" t="s">
        <v>87</v>
      </c>
      <c r="M120" t="s">
        <v>64</v>
      </c>
      <c r="N120" t="s">
        <v>71</v>
      </c>
      <c r="O120">
        <v>6</v>
      </c>
      <c r="P120" t="s">
        <v>91</v>
      </c>
      <c r="Q120">
        <v>10</v>
      </c>
      <c r="R120" t="s">
        <v>92</v>
      </c>
      <c r="S120" t="s">
        <v>65</v>
      </c>
      <c r="T120" s="5" t="s">
        <v>72</v>
      </c>
      <c r="U120" t="s">
        <v>573</v>
      </c>
      <c r="V120">
        <v>2000</v>
      </c>
      <c r="W120" t="s">
        <v>110</v>
      </c>
      <c r="X120">
        <v>2600</v>
      </c>
      <c r="Y120" t="s">
        <v>197</v>
      </c>
      <c r="Z120">
        <v>2610</v>
      </c>
      <c r="AA120" t="s">
        <v>110</v>
      </c>
      <c r="AB120">
        <v>2611</v>
      </c>
      <c r="AC120" t="s">
        <v>197</v>
      </c>
      <c r="AD120">
        <v>0</v>
      </c>
      <c r="AE120" t="s">
        <v>55</v>
      </c>
      <c r="AF120" s="29">
        <v>33000000</v>
      </c>
      <c r="AG120" s="1">
        <v>33000000</v>
      </c>
      <c r="AH120" s="1">
        <v>1797024.95</v>
      </c>
      <c r="AI120" s="1">
        <v>0</v>
      </c>
      <c r="AJ120" s="1">
        <v>0</v>
      </c>
      <c r="AK120" s="1">
        <v>0</v>
      </c>
      <c r="AL120" s="1">
        <v>0</v>
      </c>
      <c r="AM120" s="1">
        <v>33000000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U120" s="4">
        <f t="shared" si="3"/>
        <v>0</v>
      </c>
      <c r="AV120" s="1">
        <f t="shared" si="4"/>
        <v>33000000</v>
      </c>
      <c r="AW120" s="1">
        <f t="shared" si="5"/>
        <v>31202975.050000001</v>
      </c>
    </row>
    <row r="121" spans="1:49" x14ac:dyDescent="0.35">
      <c r="A121" t="s">
        <v>93</v>
      </c>
      <c r="B121" t="s">
        <v>98</v>
      </c>
      <c r="C121" t="s">
        <v>43</v>
      </c>
      <c r="D121" t="s">
        <v>553</v>
      </c>
      <c r="E121">
        <v>1</v>
      </c>
      <c r="F121" t="s">
        <v>44</v>
      </c>
      <c r="G121">
        <v>1.3</v>
      </c>
      <c r="H121" t="s">
        <v>45</v>
      </c>
      <c r="I121" t="s">
        <v>46</v>
      </c>
      <c r="J121" t="s">
        <v>47</v>
      </c>
      <c r="K121" t="s">
        <v>62</v>
      </c>
      <c r="L121" t="s">
        <v>63</v>
      </c>
      <c r="M121" t="s">
        <v>220</v>
      </c>
      <c r="N121" t="s">
        <v>222</v>
      </c>
      <c r="O121">
        <v>5</v>
      </c>
      <c r="P121" t="s">
        <v>58</v>
      </c>
      <c r="Q121">
        <v>14</v>
      </c>
      <c r="R121" t="s">
        <v>232</v>
      </c>
      <c r="S121" t="s">
        <v>230</v>
      </c>
      <c r="T121" t="s">
        <v>233</v>
      </c>
      <c r="U121" t="s">
        <v>233</v>
      </c>
      <c r="V121">
        <v>2000</v>
      </c>
      <c r="W121" t="s">
        <v>110</v>
      </c>
      <c r="X121">
        <v>2700</v>
      </c>
      <c r="Y121" t="s">
        <v>117</v>
      </c>
      <c r="Z121">
        <v>2710</v>
      </c>
      <c r="AA121" t="s">
        <v>110</v>
      </c>
      <c r="AB121">
        <v>2711</v>
      </c>
      <c r="AC121" t="s">
        <v>231</v>
      </c>
      <c r="AD121">
        <v>0</v>
      </c>
      <c r="AE121" t="s">
        <v>55</v>
      </c>
      <c r="AF121" s="1">
        <v>3000000</v>
      </c>
      <c r="AG121" s="1">
        <v>3000000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3000000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U121" s="4">
        <f t="shared" si="3"/>
        <v>0</v>
      </c>
      <c r="AV121" s="1">
        <f t="shared" si="4"/>
        <v>3000000</v>
      </c>
      <c r="AW121" s="1">
        <f t="shared" si="5"/>
        <v>3000000</v>
      </c>
    </row>
    <row r="122" spans="1:49" x14ac:dyDescent="0.35">
      <c r="A122" t="s">
        <v>93</v>
      </c>
      <c r="B122" t="s">
        <v>98</v>
      </c>
      <c r="C122" t="s">
        <v>43</v>
      </c>
      <c r="D122" t="s">
        <v>553</v>
      </c>
      <c r="E122">
        <v>1</v>
      </c>
      <c r="F122" t="s">
        <v>44</v>
      </c>
      <c r="G122">
        <v>1.7</v>
      </c>
      <c r="H122" t="s">
        <v>83</v>
      </c>
      <c r="I122" t="s">
        <v>84</v>
      </c>
      <c r="J122" t="s">
        <v>85</v>
      </c>
      <c r="K122" t="s">
        <v>86</v>
      </c>
      <c r="L122" t="s">
        <v>87</v>
      </c>
      <c r="M122" t="s">
        <v>279</v>
      </c>
      <c r="N122" s="5" t="s">
        <v>561</v>
      </c>
      <c r="O122">
        <v>6</v>
      </c>
      <c r="P122" t="s">
        <v>91</v>
      </c>
      <c r="Q122">
        <v>19</v>
      </c>
      <c r="R122" t="s">
        <v>285</v>
      </c>
      <c r="S122" t="s">
        <v>280</v>
      </c>
      <c r="T122" t="s">
        <v>283</v>
      </c>
      <c r="U122" t="s">
        <v>283</v>
      </c>
      <c r="V122">
        <v>2000</v>
      </c>
      <c r="W122" t="s">
        <v>110</v>
      </c>
      <c r="X122">
        <v>2700</v>
      </c>
      <c r="Y122" t="s">
        <v>117</v>
      </c>
      <c r="Z122">
        <v>2710</v>
      </c>
      <c r="AA122" t="s">
        <v>110</v>
      </c>
      <c r="AB122">
        <v>2711</v>
      </c>
      <c r="AC122" t="s">
        <v>231</v>
      </c>
      <c r="AD122">
        <v>0</v>
      </c>
      <c r="AE122" t="s">
        <v>55</v>
      </c>
      <c r="AF122" s="1">
        <v>1200000</v>
      </c>
      <c r="AG122" s="1">
        <v>1200000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1200000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U122" s="4">
        <f t="shared" si="3"/>
        <v>0</v>
      </c>
      <c r="AV122" s="1">
        <f t="shared" si="4"/>
        <v>1200000</v>
      </c>
      <c r="AW122" s="1">
        <f t="shared" si="5"/>
        <v>1200000</v>
      </c>
    </row>
    <row r="123" spans="1:49" x14ac:dyDescent="0.35">
      <c r="A123" t="s">
        <v>93</v>
      </c>
      <c r="B123" t="s">
        <v>98</v>
      </c>
      <c r="C123" t="s">
        <v>43</v>
      </c>
      <c r="D123" t="s">
        <v>553</v>
      </c>
      <c r="E123">
        <v>1</v>
      </c>
      <c r="F123" t="s">
        <v>44</v>
      </c>
      <c r="G123">
        <v>1.7</v>
      </c>
      <c r="H123" t="s">
        <v>83</v>
      </c>
      <c r="I123" t="s">
        <v>289</v>
      </c>
      <c r="J123" t="s">
        <v>290</v>
      </c>
      <c r="K123" t="s">
        <v>62</v>
      </c>
      <c r="L123" t="s">
        <v>63</v>
      </c>
      <c r="M123" t="s">
        <v>279</v>
      </c>
      <c r="N123" s="5" t="s">
        <v>561</v>
      </c>
      <c r="O123">
        <v>6</v>
      </c>
      <c r="P123" t="s">
        <v>91</v>
      </c>
      <c r="Q123">
        <v>21</v>
      </c>
      <c r="R123" t="s">
        <v>294</v>
      </c>
      <c r="S123" t="s">
        <v>292</v>
      </c>
      <c r="T123" s="5" t="s">
        <v>295</v>
      </c>
      <c r="U123" t="s">
        <v>580</v>
      </c>
      <c r="V123">
        <v>2000</v>
      </c>
      <c r="W123" t="s">
        <v>110</v>
      </c>
      <c r="X123">
        <v>2700</v>
      </c>
      <c r="Y123" t="s">
        <v>117</v>
      </c>
      <c r="Z123">
        <v>2710</v>
      </c>
      <c r="AA123" t="s">
        <v>110</v>
      </c>
      <c r="AB123">
        <v>2711</v>
      </c>
      <c r="AC123" t="s">
        <v>231</v>
      </c>
      <c r="AD123">
        <v>0</v>
      </c>
      <c r="AE123" t="s">
        <v>55</v>
      </c>
      <c r="AF123" s="1">
        <v>2000000</v>
      </c>
      <c r="AG123" s="1">
        <v>2000000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2000000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U123" s="4">
        <f t="shared" si="3"/>
        <v>0</v>
      </c>
      <c r="AV123" s="1">
        <f t="shared" si="4"/>
        <v>2000000</v>
      </c>
      <c r="AW123" s="1">
        <f t="shared" si="5"/>
        <v>2000000</v>
      </c>
    </row>
    <row r="124" spans="1:49" x14ac:dyDescent="0.35">
      <c r="A124" t="s">
        <v>93</v>
      </c>
      <c r="B124" t="s">
        <v>98</v>
      </c>
      <c r="C124" t="s">
        <v>43</v>
      </c>
      <c r="D124" t="s">
        <v>553</v>
      </c>
      <c r="E124">
        <v>2</v>
      </c>
      <c r="F124" t="s">
        <v>306</v>
      </c>
      <c r="G124">
        <v>2.2999999999999998</v>
      </c>
      <c r="H124" t="s">
        <v>341</v>
      </c>
      <c r="I124" t="s">
        <v>342</v>
      </c>
      <c r="J124" t="s">
        <v>343</v>
      </c>
      <c r="K124" t="s">
        <v>62</v>
      </c>
      <c r="L124" t="s">
        <v>63</v>
      </c>
      <c r="M124" t="s">
        <v>279</v>
      </c>
      <c r="N124" s="5" t="s">
        <v>561</v>
      </c>
      <c r="O124">
        <v>2</v>
      </c>
      <c r="P124" t="s">
        <v>162</v>
      </c>
      <c r="Q124">
        <v>24</v>
      </c>
      <c r="R124" t="s">
        <v>345</v>
      </c>
      <c r="S124" t="s">
        <v>344</v>
      </c>
      <c r="T124" s="5" t="s">
        <v>346</v>
      </c>
      <c r="U124" t="s">
        <v>581</v>
      </c>
      <c r="V124">
        <v>2000</v>
      </c>
      <c r="W124" t="s">
        <v>110</v>
      </c>
      <c r="X124">
        <v>2700</v>
      </c>
      <c r="Y124" t="s">
        <v>117</v>
      </c>
      <c r="Z124">
        <v>2710</v>
      </c>
      <c r="AA124" t="s">
        <v>110</v>
      </c>
      <c r="AB124">
        <v>2711</v>
      </c>
      <c r="AC124" t="s">
        <v>231</v>
      </c>
      <c r="AD124">
        <v>0</v>
      </c>
      <c r="AE124" t="s">
        <v>55</v>
      </c>
      <c r="AF124" s="1">
        <v>1200000</v>
      </c>
      <c r="AG124" s="1">
        <v>1200000</v>
      </c>
      <c r="AH124" s="1">
        <v>36656</v>
      </c>
      <c r="AI124" s="1">
        <v>0</v>
      </c>
      <c r="AJ124" s="1">
        <v>0</v>
      </c>
      <c r="AK124" s="1">
        <v>0</v>
      </c>
      <c r="AL124" s="1">
        <v>0</v>
      </c>
      <c r="AM124" s="1">
        <v>1200000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U124" s="4">
        <f t="shared" si="3"/>
        <v>0</v>
      </c>
      <c r="AV124" s="1">
        <f t="shared" si="4"/>
        <v>1200000</v>
      </c>
      <c r="AW124" s="1">
        <f t="shared" si="5"/>
        <v>1163344</v>
      </c>
    </row>
    <row r="125" spans="1:49" x14ac:dyDescent="0.35">
      <c r="A125" t="s">
        <v>93</v>
      </c>
      <c r="B125" t="s">
        <v>98</v>
      </c>
      <c r="C125" t="s">
        <v>43</v>
      </c>
      <c r="D125" t="s">
        <v>553</v>
      </c>
      <c r="E125">
        <v>1</v>
      </c>
      <c r="F125" t="s">
        <v>44</v>
      </c>
      <c r="G125">
        <v>1.3</v>
      </c>
      <c r="H125" t="s">
        <v>45</v>
      </c>
      <c r="I125" t="s">
        <v>46</v>
      </c>
      <c r="J125" t="s">
        <v>47</v>
      </c>
      <c r="K125" t="s">
        <v>48</v>
      </c>
      <c r="L125" t="s">
        <v>49</v>
      </c>
      <c r="M125" t="s">
        <v>50</v>
      </c>
      <c r="N125" t="s">
        <v>57</v>
      </c>
      <c r="O125">
        <v>5</v>
      </c>
      <c r="P125" t="s">
        <v>58</v>
      </c>
      <c r="Q125">
        <v>5</v>
      </c>
      <c r="R125" t="s">
        <v>99</v>
      </c>
      <c r="S125" t="s">
        <v>94</v>
      </c>
      <c r="T125" t="s">
        <v>100</v>
      </c>
      <c r="U125" t="s">
        <v>100</v>
      </c>
      <c r="V125">
        <v>2000</v>
      </c>
      <c r="W125" t="s">
        <v>110</v>
      </c>
      <c r="X125">
        <v>2700</v>
      </c>
      <c r="Y125" t="s">
        <v>117</v>
      </c>
      <c r="Z125">
        <v>2720</v>
      </c>
      <c r="AA125" t="s">
        <v>110</v>
      </c>
      <c r="AB125">
        <v>2721</v>
      </c>
      <c r="AC125" t="s">
        <v>118</v>
      </c>
      <c r="AD125">
        <v>0</v>
      </c>
      <c r="AE125" t="s">
        <v>55</v>
      </c>
      <c r="AF125" s="1">
        <v>35000</v>
      </c>
      <c r="AG125" s="1">
        <v>30000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35000</v>
      </c>
      <c r="AN125" s="1">
        <v>0</v>
      </c>
      <c r="AO125" s="1">
        <v>5000</v>
      </c>
      <c r="AP125" s="1">
        <v>0</v>
      </c>
      <c r="AQ125" s="1">
        <v>0</v>
      </c>
      <c r="AR125" s="1">
        <v>5000</v>
      </c>
      <c r="AU125" s="4">
        <f t="shared" si="3"/>
        <v>0</v>
      </c>
      <c r="AV125" s="1">
        <f t="shared" si="4"/>
        <v>35000</v>
      </c>
      <c r="AW125" s="1">
        <f t="shared" si="5"/>
        <v>35000</v>
      </c>
    </row>
    <row r="126" spans="1:49" x14ac:dyDescent="0.35">
      <c r="A126" t="s">
        <v>93</v>
      </c>
      <c r="B126" t="s">
        <v>98</v>
      </c>
      <c r="C126" t="s">
        <v>43</v>
      </c>
      <c r="D126" t="s">
        <v>553</v>
      </c>
      <c r="E126">
        <v>1</v>
      </c>
      <c r="F126" t="s">
        <v>44</v>
      </c>
      <c r="G126">
        <v>1.3</v>
      </c>
      <c r="H126" t="s">
        <v>45</v>
      </c>
      <c r="I126" t="s">
        <v>46</v>
      </c>
      <c r="J126" t="s">
        <v>47</v>
      </c>
      <c r="K126" t="s">
        <v>62</v>
      </c>
      <c r="L126" t="s">
        <v>63</v>
      </c>
      <c r="M126" t="s">
        <v>253</v>
      </c>
      <c r="N126" s="5" t="s">
        <v>592</v>
      </c>
      <c r="O126">
        <v>2</v>
      </c>
      <c r="P126" t="s">
        <v>162</v>
      </c>
      <c r="Q126">
        <v>25</v>
      </c>
      <c r="R126" t="s">
        <v>256</v>
      </c>
      <c r="S126" t="s">
        <v>254</v>
      </c>
      <c r="T126" t="s">
        <v>257</v>
      </c>
      <c r="U126" t="s">
        <v>257</v>
      </c>
      <c r="V126">
        <v>2000</v>
      </c>
      <c r="W126" t="s">
        <v>110</v>
      </c>
      <c r="X126">
        <v>2700</v>
      </c>
      <c r="Y126" t="s">
        <v>117</v>
      </c>
      <c r="Z126">
        <v>2720</v>
      </c>
      <c r="AA126" t="s">
        <v>110</v>
      </c>
      <c r="AB126">
        <v>2721</v>
      </c>
      <c r="AC126" t="s">
        <v>118</v>
      </c>
      <c r="AD126">
        <v>0</v>
      </c>
      <c r="AE126" t="s">
        <v>55</v>
      </c>
      <c r="AF126" s="1">
        <v>750000</v>
      </c>
      <c r="AG126" s="1">
        <v>750000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750000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U126" s="4">
        <f t="shared" si="3"/>
        <v>0</v>
      </c>
      <c r="AV126" s="1">
        <f t="shared" si="4"/>
        <v>750000</v>
      </c>
      <c r="AW126" s="1">
        <f t="shared" si="5"/>
        <v>750000</v>
      </c>
    </row>
    <row r="127" spans="1:49" x14ac:dyDescent="0.35">
      <c r="A127" t="s">
        <v>93</v>
      </c>
      <c r="B127" t="s">
        <v>98</v>
      </c>
      <c r="C127" t="s">
        <v>43</v>
      </c>
      <c r="D127" t="s">
        <v>553</v>
      </c>
      <c r="E127">
        <v>1</v>
      </c>
      <c r="F127" t="s">
        <v>44</v>
      </c>
      <c r="G127">
        <v>1.3</v>
      </c>
      <c r="H127" t="s">
        <v>45</v>
      </c>
      <c r="I127" t="s">
        <v>46</v>
      </c>
      <c r="J127" t="s">
        <v>47</v>
      </c>
      <c r="K127" t="s">
        <v>62</v>
      </c>
      <c r="L127" t="s">
        <v>63</v>
      </c>
      <c r="M127" t="s">
        <v>253</v>
      </c>
      <c r="N127" s="5" t="s">
        <v>592</v>
      </c>
      <c r="O127">
        <v>2</v>
      </c>
      <c r="P127" t="s">
        <v>162</v>
      </c>
      <c r="Q127">
        <v>28</v>
      </c>
      <c r="R127" t="s">
        <v>263</v>
      </c>
      <c r="S127" t="s">
        <v>261</v>
      </c>
      <c r="T127" t="s">
        <v>264</v>
      </c>
      <c r="U127" t="s">
        <v>264</v>
      </c>
      <c r="V127">
        <v>2000</v>
      </c>
      <c r="W127" t="s">
        <v>110</v>
      </c>
      <c r="X127">
        <v>2700</v>
      </c>
      <c r="Y127" t="s">
        <v>117</v>
      </c>
      <c r="Z127">
        <v>2720</v>
      </c>
      <c r="AA127" t="s">
        <v>110</v>
      </c>
      <c r="AB127">
        <v>2721</v>
      </c>
      <c r="AC127" t="s">
        <v>118</v>
      </c>
      <c r="AD127">
        <v>0</v>
      </c>
      <c r="AE127" t="s">
        <v>55</v>
      </c>
      <c r="AF127" s="1">
        <v>100000</v>
      </c>
      <c r="AG127" s="1">
        <v>100000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100000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U127" s="4">
        <f t="shared" si="3"/>
        <v>0</v>
      </c>
      <c r="AV127" s="1">
        <f t="shared" si="4"/>
        <v>100000</v>
      </c>
      <c r="AW127" s="1">
        <f t="shared" si="5"/>
        <v>100000</v>
      </c>
    </row>
    <row r="128" spans="1:49" x14ac:dyDescent="0.35">
      <c r="A128" t="s">
        <v>93</v>
      </c>
      <c r="B128" t="s">
        <v>98</v>
      </c>
      <c r="C128" t="s">
        <v>43</v>
      </c>
      <c r="D128" t="s">
        <v>553</v>
      </c>
      <c r="E128">
        <v>1</v>
      </c>
      <c r="F128" t="s">
        <v>44</v>
      </c>
      <c r="G128">
        <v>1.7</v>
      </c>
      <c r="H128" t="s">
        <v>83</v>
      </c>
      <c r="I128" t="s">
        <v>289</v>
      </c>
      <c r="J128" t="s">
        <v>290</v>
      </c>
      <c r="K128" t="s">
        <v>62</v>
      </c>
      <c r="L128" t="s">
        <v>63</v>
      </c>
      <c r="M128" t="s">
        <v>279</v>
      </c>
      <c r="N128" s="5" t="s">
        <v>561</v>
      </c>
      <c r="O128">
        <v>6</v>
      </c>
      <c r="P128" t="s">
        <v>91</v>
      </c>
      <c r="Q128">
        <v>22</v>
      </c>
      <c r="R128" t="s">
        <v>298</v>
      </c>
      <c r="S128" t="s">
        <v>292</v>
      </c>
      <c r="T128" s="5" t="s">
        <v>295</v>
      </c>
      <c r="U128" t="s">
        <v>580</v>
      </c>
      <c r="V128">
        <v>2000</v>
      </c>
      <c r="W128" t="s">
        <v>110</v>
      </c>
      <c r="X128">
        <v>2700</v>
      </c>
      <c r="Y128" t="s">
        <v>117</v>
      </c>
      <c r="Z128">
        <v>2720</v>
      </c>
      <c r="AA128" t="s">
        <v>110</v>
      </c>
      <c r="AB128">
        <v>2721</v>
      </c>
      <c r="AC128" t="s">
        <v>118</v>
      </c>
      <c r="AD128">
        <v>0</v>
      </c>
      <c r="AE128" t="s">
        <v>55</v>
      </c>
      <c r="AF128" s="1">
        <v>2500000</v>
      </c>
      <c r="AG128" s="1">
        <v>2500000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2500000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U128" s="4">
        <f t="shared" si="3"/>
        <v>0</v>
      </c>
      <c r="AV128" s="1">
        <f t="shared" si="4"/>
        <v>2500000</v>
      </c>
      <c r="AW128" s="1">
        <f t="shared" si="5"/>
        <v>2500000</v>
      </c>
    </row>
    <row r="129" spans="1:49" x14ac:dyDescent="0.35">
      <c r="A129" t="s">
        <v>93</v>
      </c>
      <c r="B129" t="s">
        <v>98</v>
      </c>
      <c r="C129" t="s">
        <v>43</v>
      </c>
      <c r="D129" t="s">
        <v>553</v>
      </c>
      <c r="E129">
        <v>2</v>
      </c>
      <c r="F129" t="s">
        <v>306</v>
      </c>
      <c r="G129">
        <v>2.1</v>
      </c>
      <c r="H129" t="s">
        <v>307</v>
      </c>
      <c r="I129" t="s">
        <v>308</v>
      </c>
      <c r="J129" t="s">
        <v>309</v>
      </c>
      <c r="K129" t="s">
        <v>62</v>
      </c>
      <c r="L129" t="s">
        <v>63</v>
      </c>
      <c r="M129" t="s">
        <v>253</v>
      </c>
      <c r="N129" s="5" t="s">
        <v>592</v>
      </c>
      <c r="O129">
        <v>2</v>
      </c>
      <c r="P129" t="s">
        <v>162</v>
      </c>
      <c r="Q129">
        <v>27</v>
      </c>
      <c r="R129" t="s">
        <v>311</v>
      </c>
      <c r="S129" t="s">
        <v>310</v>
      </c>
      <c r="T129" t="s">
        <v>312</v>
      </c>
      <c r="U129" t="s">
        <v>312</v>
      </c>
      <c r="V129">
        <v>2000</v>
      </c>
      <c r="W129" t="s">
        <v>110</v>
      </c>
      <c r="X129">
        <v>2700</v>
      </c>
      <c r="Y129" t="s">
        <v>117</v>
      </c>
      <c r="Z129">
        <v>2720</v>
      </c>
      <c r="AA129" t="s">
        <v>110</v>
      </c>
      <c r="AB129">
        <v>2721</v>
      </c>
      <c r="AC129" t="s">
        <v>118</v>
      </c>
      <c r="AD129">
        <v>0</v>
      </c>
      <c r="AE129" t="s">
        <v>55</v>
      </c>
      <c r="AF129" s="1">
        <v>100000</v>
      </c>
      <c r="AG129" s="1">
        <v>100000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100000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U129" s="4">
        <f t="shared" si="3"/>
        <v>0</v>
      </c>
      <c r="AV129" s="1">
        <f t="shared" si="4"/>
        <v>100000</v>
      </c>
      <c r="AW129" s="1">
        <f t="shared" si="5"/>
        <v>100000</v>
      </c>
    </row>
    <row r="130" spans="1:49" x14ac:dyDescent="0.35">
      <c r="A130" t="s">
        <v>93</v>
      </c>
      <c r="B130" t="s">
        <v>98</v>
      </c>
      <c r="C130" t="s">
        <v>43</v>
      </c>
      <c r="D130" t="s">
        <v>553</v>
      </c>
      <c r="E130">
        <v>2</v>
      </c>
      <c r="F130" t="s">
        <v>306</v>
      </c>
      <c r="G130">
        <v>2.1</v>
      </c>
      <c r="H130" t="s">
        <v>307</v>
      </c>
      <c r="I130" t="s">
        <v>313</v>
      </c>
      <c r="J130" t="s">
        <v>314</v>
      </c>
      <c r="K130" t="s">
        <v>86</v>
      </c>
      <c r="L130" t="s">
        <v>87</v>
      </c>
      <c r="M130" t="s">
        <v>253</v>
      </c>
      <c r="N130" s="5" t="s">
        <v>592</v>
      </c>
      <c r="O130">
        <v>3</v>
      </c>
      <c r="P130" t="s">
        <v>316</v>
      </c>
      <c r="Q130">
        <v>30</v>
      </c>
      <c r="R130" t="s">
        <v>317</v>
      </c>
      <c r="S130" t="s">
        <v>315</v>
      </c>
      <c r="T130" t="s">
        <v>318</v>
      </c>
      <c r="U130" t="s">
        <v>318</v>
      </c>
      <c r="V130">
        <v>2000</v>
      </c>
      <c r="W130" t="s">
        <v>110</v>
      </c>
      <c r="X130">
        <v>2700</v>
      </c>
      <c r="Y130" t="s">
        <v>117</v>
      </c>
      <c r="Z130">
        <v>2720</v>
      </c>
      <c r="AA130" t="s">
        <v>110</v>
      </c>
      <c r="AB130">
        <v>2721</v>
      </c>
      <c r="AC130" t="s">
        <v>118</v>
      </c>
      <c r="AD130">
        <v>0</v>
      </c>
      <c r="AE130" t="s">
        <v>55</v>
      </c>
      <c r="AF130" s="1">
        <v>100000</v>
      </c>
      <c r="AG130" s="1">
        <v>100000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100000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U130" s="4">
        <f t="shared" ref="AU130:AU193" si="6">AS130+AT130</f>
        <v>0</v>
      </c>
      <c r="AV130" s="1">
        <f t="shared" ref="AV130:AV193" si="7">AF130+AU130</f>
        <v>100000</v>
      </c>
      <c r="AW130" s="1">
        <f t="shared" ref="AW130:AW193" si="8">AV130-AH130</f>
        <v>100000</v>
      </c>
    </row>
    <row r="131" spans="1:49" x14ac:dyDescent="0.35">
      <c r="A131" t="s">
        <v>93</v>
      </c>
      <c r="B131" t="s">
        <v>98</v>
      </c>
      <c r="C131" t="s">
        <v>43</v>
      </c>
      <c r="D131" t="s">
        <v>553</v>
      </c>
      <c r="E131">
        <v>2</v>
      </c>
      <c r="F131" t="s">
        <v>306</v>
      </c>
      <c r="G131">
        <v>2.2000000000000002</v>
      </c>
      <c r="H131" t="s">
        <v>322</v>
      </c>
      <c r="I131" t="s">
        <v>323</v>
      </c>
      <c r="J131" t="s">
        <v>324</v>
      </c>
      <c r="K131" t="s">
        <v>62</v>
      </c>
      <c r="L131" t="s">
        <v>63</v>
      </c>
      <c r="M131" t="s">
        <v>253</v>
      </c>
      <c r="N131" s="5" t="s">
        <v>592</v>
      </c>
      <c r="O131">
        <v>1</v>
      </c>
      <c r="P131" t="s">
        <v>326</v>
      </c>
      <c r="Q131">
        <v>29</v>
      </c>
      <c r="R131" t="s">
        <v>327</v>
      </c>
      <c r="S131" t="s">
        <v>325</v>
      </c>
      <c r="T131" s="5" t="s">
        <v>328</v>
      </c>
      <c r="U131" t="s">
        <v>588</v>
      </c>
      <c r="V131">
        <v>2000</v>
      </c>
      <c r="W131" t="s">
        <v>110</v>
      </c>
      <c r="X131">
        <v>2700</v>
      </c>
      <c r="Y131" t="s">
        <v>117</v>
      </c>
      <c r="Z131">
        <v>2720</v>
      </c>
      <c r="AA131" t="s">
        <v>110</v>
      </c>
      <c r="AB131">
        <v>2721</v>
      </c>
      <c r="AC131" t="s">
        <v>118</v>
      </c>
      <c r="AD131">
        <v>0</v>
      </c>
      <c r="AE131" t="s">
        <v>55</v>
      </c>
      <c r="AF131" s="1">
        <v>580000</v>
      </c>
      <c r="AG131" s="1">
        <v>580000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580000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U131" s="4">
        <f t="shared" si="6"/>
        <v>0</v>
      </c>
      <c r="AV131" s="1">
        <f t="shared" si="7"/>
        <v>580000</v>
      </c>
      <c r="AW131" s="1">
        <f t="shared" si="8"/>
        <v>580000</v>
      </c>
    </row>
    <row r="132" spans="1:49" x14ac:dyDescent="0.35">
      <c r="A132" t="s">
        <v>93</v>
      </c>
      <c r="B132" t="s">
        <v>98</v>
      </c>
      <c r="C132" t="s">
        <v>43</v>
      </c>
      <c r="D132" t="s">
        <v>553</v>
      </c>
      <c r="E132">
        <v>2</v>
      </c>
      <c r="F132" t="s">
        <v>306</v>
      </c>
      <c r="G132">
        <v>2.2000000000000002</v>
      </c>
      <c r="H132" t="s">
        <v>322</v>
      </c>
      <c r="I132" t="s">
        <v>335</v>
      </c>
      <c r="J132" t="s">
        <v>336</v>
      </c>
      <c r="K132" t="s">
        <v>62</v>
      </c>
      <c r="L132" t="s">
        <v>63</v>
      </c>
      <c r="M132" t="s">
        <v>253</v>
      </c>
      <c r="N132" s="5" t="s">
        <v>592</v>
      </c>
      <c r="O132">
        <v>2</v>
      </c>
      <c r="P132" t="s">
        <v>162</v>
      </c>
      <c r="Q132">
        <v>26</v>
      </c>
      <c r="R132" t="s">
        <v>338</v>
      </c>
      <c r="S132" t="s">
        <v>337</v>
      </c>
      <c r="T132" t="s">
        <v>339</v>
      </c>
      <c r="U132" t="s">
        <v>339</v>
      </c>
      <c r="V132">
        <v>2000</v>
      </c>
      <c r="W132" t="s">
        <v>110</v>
      </c>
      <c r="X132">
        <v>2700</v>
      </c>
      <c r="Y132" t="s">
        <v>117</v>
      </c>
      <c r="Z132">
        <v>2720</v>
      </c>
      <c r="AA132" t="s">
        <v>110</v>
      </c>
      <c r="AB132">
        <v>2721</v>
      </c>
      <c r="AC132" t="s">
        <v>118</v>
      </c>
      <c r="AD132">
        <v>0</v>
      </c>
      <c r="AE132" t="s">
        <v>55</v>
      </c>
      <c r="AF132" s="1">
        <v>90000</v>
      </c>
      <c r="AG132" s="1">
        <v>90000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90000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U132" s="4">
        <f t="shared" si="6"/>
        <v>0</v>
      </c>
      <c r="AV132" s="1">
        <f t="shared" si="7"/>
        <v>90000</v>
      </c>
      <c r="AW132" s="1">
        <f t="shared" si="8"/>
        <v>90000</v>
      </c>
    </row>
    <row r="133" spans="1:49" x14ac:dyDescent="0.35">
      <c r="A133" t="s">
        <v>93</v>
      </c>
      <c r="B133" t="s">
        <v>98</v>
      </c>
      <c r="C133" t="s">
        <v>43</v>
      </c>
      <c r="D133" t="s">
        <v>553</v>
      </c>
      <c r="E133">
        <v>2</v>
      </c>
      <c r="F133" t="s">
        <v>306</v>
      </c>
      <c r="G133">
        <v>2.2999999999999998</v>
      </c>
      <c r="H133" t="s">
        <v>341</v>
      </c>
      <c r="I133" t="s">
        <v>342</v>
      </c>
      <c r="J133" t="s">
        <v>343</v>
      </c>
      <c r="K133" t="s">
        <v>62</v>
      </c>
      <c r="L133" t="s">
        <v>63</v>
      </c>
      <c r="M133" t="s">
        <v>279</v>
      </c>
      <c r="N133" s="5" t="s">
        <v>561</v>
      </c>
      <c r="O133">
        <v>2</v>
      </c>
      <c r="P133" t="s">
        <v>162</v>
      </c>
      <c r="Q133">
        <v>24</v>
      </c>
      <c r="R133" t="s">
        <v>345</v>
      </c>
      <c r="S133" t="s">
        <v>344</v>
      </c>
      <c r="T133" s="5" t="s">
        <v>346</v>
      </c>
      <c r="U133" t="s">
        <v>581</v>
      </c>
      <c r="V133">
        <v>2000</v>
      </c>
      <c r="W133" t="s">
        <v>110</v>
      </c>
      <c r="X133">
        <v>2700</v>
      </c>
      <c r="Y133" t="s">
        <v>117</v>
      </c>
      <c r="Z133">
        <v>2720</v>
      </c>
      <c r="AA133" t="s">
        <v>110</v>
      </c>
      <c r="AB133">
        <v>2721</v>
      </c>
      <c r="AC133" t="s">
        <v>118</v>
      </c>
      <c r="AD133">
        <v>0</v>
      </c>
      <c r="AE133" t="s">
        <v>55</v>
      </c>
      <c r="AF133" s="1">
        <v>300000</v>
      </c>
      <c r="AG133" s="1">
        <v>300000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300000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U133" s="4">
        <f t="shared" si="6"/>
        <v>0</v>
      </c>
      <c r="AV133" s="1">
        <f t="shared" si="7"/>
        <v>300000</v>
      </c>
      <c r="AW133" s="1">
        <f t="shared" si="8"/>
        <v>300000</v>
      </c>
    </row>
    <row r="134" spans="1:49" x14ac:dyDescent="0.35">
      <c r="A134" t="s">
        <v>93</v>
      </c>
      <c r="B134" t="s">
        <v>98</v>
      </c>
      <c r="C134" t="s">
        <v>43</v>
      </c>
      <c r="D134" t="s">
        <v>553</v>
      </c>
      <c r="E134">
        <v>3</v>
      </c>
      <c r="F134" t="s">
        <v>435</v>
      </c>
      <c r="G134">
        <v>3.8</v>
      </c>
      <c r="H134" t="s">
        <v>491</v>
      </c>
      <c r="I134" t="s">
        <v>492</v>
      </c>
      <c r="J134" t="s">
        <v>493</v>
      </c>
      <c r="K134" t="s">
        <v>62</v>
      </c>
      <c r="L134" t="s">
        <v>63</v>
      </c>
      <c r="M134" t="s">
        <v>494</v>
      </c>
      <c r="N134" t="s">
        <v>496</v>
      </c>
      <c r="O134">
        <v>5</v>
      </c>
      <c r="P134" t="s">
        <v>58</v>
      </c>
      <c r="Q134">
        <v>55</v>
      </c>
      <c r="R134" t="s">
        <v>497</v>
      </c>
      <c r="S134" t="s">
        <v>495</v>
      </c>
      <c r="T134" s="5" t="s">
        <v>498</v>
      </c>
      <c r="U134" t="s">
        <v>587</v>
      </c>
      <c r="V134">
        <v>2000</v>
      </c>
      <c r="W134" t="s">
        <v>110</v>
      </c>
      <c r="X134">
        <v>2700</v>
      </c>
      <c r="Y134" t="s">
        <v>117</v>
      </c>
      <c r="Z134">
        <v>2720</v>
      </c>
      <c r="AA134" t="s">
        <v>110</v>
      </c>
      <c r="AB134">
        <v>2721</v>
      </c>
      <c r="AC134" t="s">
        <v>118</v>
      </c>
      <c r="AD134">
        <v>0</v>
      </c>
      <c r="AE134" t="s">
        <v>55</v>
      </c>
      <c r="AF134" s="1">
        <v>50000</v>
      </c>
      <c r="AG134" s="1">
        <v>50000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50000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U134" s="4">
        <f t="shared" si="6"/>
        <v>0</v>
      </c>
      <c r="AV134" s="1">
        <f t="shared" si="7"/>
        <v>50000</v>
      </c>
      <c r="AW134" s="1">
        <f t="shared" si="8"/>
        <v>50000</v>
      </c>
    </row>
    <row r="135" spans="1:49" x14ac:dyDescent="0.35">
      <c r="A135" t="s">
        <v>93</v>
      </c>
      <c r="B135" t="s">
        <v>98</v>
      </c>
      <c r="C135" t="s">
        <v>43</v>
      </c>
      <c r="D135" t="s">
        <v>553</v>
      </c>
      <c r="E135">
        <v>2</v>
      </c>
      <c r="F135" t="s">
        <v>306</v>
      </c>
      <c r="G135">
        <v>2.7</v>
      </c>
      <c r="H135" t="s">
        <v>394</v>
      </c>
      <c r="I135" t="s">
        <v>395</v>
      </c>
      <c r="J135" t="s">
        <v>394</v>
      </c>
      <c r="K135" t="s">
        <v>354</v>
      </c>
      <c r="L135" t="s">
        <v>355</v>
      </c>
      <c r="M135" t="s">
        <v>356</v>
      </c>
      <c r="N135" t="s">
        <v>358</v>
      </c>
      <c r="O135">
        <v>0</v>
      </c>
      <c r="P135" t="s">
        <v>359</v>
      </c>
      <c r="Q135">
        <v>36</v>
      </c>
      <c r="R135" t="s">
        <v>400</v>
      </c>
      <c r="S135" t="s">
        <v>399</v>
      </c>
      <c r="T135" s="5" t="s">
        <v>401</v>
      </c>
      <c r="U135" t="s">
        <v>583</v>
      </c>
      <c r="V135">
        <v>2000</v>
      </c>
      <c r="W135" t="s">
        <v>110</v>
      </c>
      <c r="X135">
        <v>2700</v>
      </c>
      <c r="Y135" t="s">
        <v>117</v>
      </c>
      <c r="Z135">
        <v>2730</v>
      </c>
      <c r="AA135" t="s">
        <v>110</v>
      </c>
      <c r="AB135">
        <v>2731</v>
      </c>
      <c r="AC135" t="s">
        <v>403</v>
      </c>
      <c r="AD135">
        <v>0</v>
      </c>
      <c r="AE135" t="s">
        <v>55</v>
      </c>
      <c r="AF135" s="1">
        <v>20000</v>
      </c>
      <c r="AG135" s="1">
        <v>20000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20000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U135" s="4">
        <f t="shared" si="6"/>
        <v>0</v>
      </c>
      <c r="AV135" s="1">
        <f t="shared" si="7"/>
        <v>20000</v>
      </c>
      <c r="AW135" s="1">
        <f t="shared" si="8"/>
        <v>20000</v>
      </c>
    </row>
    <row r="136" spans="1:49" x14ac:dyDescent="0.35">
      <c r="A136" t="s">
        <v>93</v>
      </c>
      <c r="B136" t="s">
        <v>98</v>
      </c>
      <c r="C136" t="s">
        <v>43</v>
      </c>
      <c r="D136" t="s">
        <v>553</v>
      </c>
      <c r="E136">
        <v>1</v>
      </c>
      <c r="F136" t="s">
        <v>44</v>
      </c>
      <c r="G136">
        <v>1.7</v>
      </c>
      <c r="H136" t="s">
        <v>83</v>
      </c>
      <c r="I136" t="s">
        <v>84</v>
      </c>
      <c r="J136" t="s">
        <v>85</v>
      </c>
      <c r="K136" t="s">
        <v>86</v>
      </c>
      <c r="L136" t="s">
        <v>87</v>
      </c>
      <c r="M136" t="s">
        <v>279</v>
      </c>
      <c r="N136" s="5" t="s">
        <v>561</v>
      </c>
      <c r="O136">
        <v>6</v>
      </c>
      <c r="P136" t="s">
        <v>91</v>
      </c>
      <c r="Q136">
        <v>19</v>
      </c>
      <c r="R136" t="s">
        <v>285</v>
      </c>
      <c r="S136" t="s">
        <v>280</v>
      </c>
      <c r="T136" t="s">
        <v>283</v>
      </c>
      <c r="U136" t="s">
        <v>283</v>
      </c>
      <c r="V136">
        <v>2000</v>
      </c>
      <c r="W136" t="s">
        <v>110</v>
      </c>
      <c r="X136">
        <v>2800</v>
      </c>
      <c r="Y136" t="s">
        <v>286</v>
      </c>
      <c r="Z136">
        <v>282</v>
      </c>
      <c r="AA136" t="s">
        <v>287</v>
      </c>
      <c r="AB136">
        <v>2821</v>
      </c>
      <c r="AC136" t="s">
        <v>288</v>
      </c>
      <c r="AD136">
        <v>0</v>
      </c>
      <c r="AE136" t="s">
        <v>55</v>
      </c>
      <c r="AF136" s="1">
        <v>300000</v>
      </c>
      <c r="AG136" s="1">
        <v>300000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300000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U136" s="4">
        <f t="shared" si="6"/>
        <v>0</v>
      </c>
      <c r="AV136" s="1">
        <f t="shared" si="7"/>
        <v>300000</v>
      </c>
      <c r="AW136" s="1">
        <f t="shared" si="8"/>
        <v>300000</v>
      </c>
    </row>
    <row r="137" spans="1:49" x14ac:dyDescent="0.35">
      <c r="A137" t="s">
        <v>93</v>
      </c>
      <c r="B137" t="s">
        <v>98</v>
      </c>
      <c r="C137" t="s">
        <v>43</v>
      </c>
      <c r="D137" t="s">
        <v>553</v>
      </c>
      <c r="E137">
        <v>1</v>
      </c>
      <c r="F137" t="s">
        <v>44</v>
      </c>
      <c r="G137">
        <v>1.7</v>
      </c>
      <c r="H137" t="s">
        <v>83</v>
      </c>
      <c r="I137" t="s">
        <v>300</v>
      </c>
      <c r="J137" t="s">
        <v>301</v>
      </c>
      <c r="K137" t="s">
        <v>86</v>
      </c>
      <c r="L137" t="s">
        <v>87</v>
      </c>
      <c r="M137" t="s">
        <v>279</v>
      </c>
      <c r="N137" s="5" t="s">
        <v>561</v>
      </c>
      <c r="O137">
        <v>6</v>
      </c>
      <c r="P137" t="s">
        <v>91</v>
      </c>
      <c r="Q137">
        <v>20</v>
      </c>
      <c r="R137" t="s">
        <v>304</v>
      </c>
      <c r="S137" t="s">
        <v>302</v>
      </c>
      <c r="T137" t="s">
        <v>305</v>
      </c>
      <c r="U137" t="s">
        <v>305</v>
      </c>
      <c r="V137">
        <v>2000</v>
      </c>
      <c r="W137" t="s">
        <v>110</v>
      </c>
      <c r="X137">
        <v>2800</v>
      </c>
      <c r="Y137" t="s">
        <v>286</v>
      </c>
      <c r="Z137">
        <v>2830</v>
      </c>
      <c r="AA137" t="s">
        <v>110</v>
      </c>
      <c r="AB137">
        <v>2831</v>
      </c>
      <c r="AC137" t="s">
        <v>303</v>
      </c>
      <c r="AD137">
        <v>0</v>
      </c>
      <c r="AE137" t="s">
        <v>55</v>
      </c>
      <c r="AF137" s="1">
        <v>500000</v>
      </c>
      <c r="AG137" s="1">
        <v>500000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500000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U137" s="4">
        <f t="shared" si="6"/>
        <v>0</v>
      </c>
      <c r="AV137" s="1">
        <f t="shared" si="7"/>
        <v>500000</v>
      </c>
      <c r="AW137" s="1">
        <f t="shared" si="8"/>
        <v>500000</v>
      </c>
    </row>
    <row r="138" spans="1:49" x14ac:dyDescent="0.35">
      <c r="A138" t="s">
        <v>507</v>
      </c>
      <c r="B138" t="s">
        <v>509</v>
      </c>
      <c r="C138" t="s">
        <v>508</v>
      </c>
      <c r="D138" t="s">
        <v>553</v>
      </c>
      <c r="E138">
        <v>1</v>
      </c>
      <c r="F138" t="s">
        <v>44</v>
      </c>
      <c r="G138">
        <v>1.7</v>
      </c>
      <c r="H138" t="s">
        <v>83</v>
      </c>
      <c r="I138" t="s">
        <v>84</v>
      </c>
      <c r="J138" t="s">
        <v>85</v>
      </c>
      <c r="K138" t="s">
        <v>86</v>
      </c>
      <c r="L138" t="s">
        <v>87</v>
      </c>
      <c r="M138" t="s">
        <v>279</v>
      </c>
      <c r="N138" s="5" t="s">
        <v>561</v>
      </c>
      <c r="O138">
        <v>6</v>
      </c>
      <c r="P138" t="s">
        <v>91</v>
      </c>
      <c r="Q138">
        <v>19</v>
      </c>
      <c r="R138" t="s">
        <v>285</v>
      </c>
      <c r="S138" t="s">
        <v>280</v>
      </c>
      <c r="T138" t="s">
        <v>283</v>
      </c>
      <c r="U138" t="s">
        <v>283</v>
      </c>
      <c r="V138">
        <v>2000</v>
      </c>
      <c r="W138" t="s">
        <v>110</v>
      </c>
      <c r="X138">
        <v>2800</v>
      </c>
      <c r="Y138" t="s">
        <v>286</v>
      </c>
      <c r="Z138">
        <v>2830</v>
      </c>
      <c r="AA138" t="s">
        <v>110</v>
      </c>
      <c r="AB138">
        <v>2831</v>
      </c>
      <c r="AC138" t="s">
        <v>303</v>
      </c>
      <c r="AD138">
        <v>0</v>
      </c>
      <c r="AE138" t="s">
        <v>55</v>
      </c>
      <c r="AF138" s="29">
        <v>3100000</v>
      </c>
      <c r="AG138" s="1">
        <v>3100000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3100000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U138" s="4">
        <f t="shared" si="6"/>
        <v>0</v>
      </c>
      <c r="AV138" s="1">
        <f t="shared" si="7"/>
        <v>3100000</v>
      </c>
      <c r="AW138" s="1">
        <f t="shared" si="8"/>
        <v>3100000</v>
      </c>
    </row>
    <row r="139" spans="1:49" x14ac:dyDescent="0.35">
      <c r="A139" t="s">
        <v>93</v>
      </c>
      <c r="B139" t="s">
        <v>98</v>
      </c>
      <c r="C139" t="s">
        <v>43</v>
      </c>
      <c r="D139" t="s">
        <v>553</v>
      </c>
      <c r="E139">
        <v>1</v>
      </c>
      <c r="F139" t="s">
        <v>44</v>
      </c>
      <c r="G139">
        <v>1.3</v>
      </c>
      <c r="H139" t="s">
        <v>45</v>
      </c>
      <c r="I139" t="s">
        <v>46</v>
      </c>
      <c r="J139" t="s">
        <v>47</v>
      </c>
      <c r="K139" t="s">
        <v>48</v>
      </c>
      <c r="L139" t="s">
        <v>49</v>
      </c>
      <c r="M139" t="s">
        <v>50</v>
      </c>
      <c r="N139" t="s">
        <v>57</v>
      </c>
      <c r="O139">
        <v>5</v>
      </c>
      <c r="P139" t="s">
        <v>58</v>
      </c>
      <c r="Q139">
        <v>5</v>
      </c>
      <c r="R139" t="s">
        <v>99</v>
      </c>
      <c r="S139" t="s">
        <v>94</v>
      </c>
      <c r="T139" t="s">
        <v>100</v>
      </c>
      <c r="U139" t="s">
        <v>100</v>
      </c>
      <c r="V139">
        <v>2000</v>
      </c>
      <c r="W139" t="s">
        <v>110</v>
      </c>
      <c r="X139">
        <v>2900</v>
      </c>
      <c r="Y139" t="s">
        <v>119</v>
      </c>
      <c r="Z139">
        <v>2910</v>
      </c>
      <c r="AA139" t="s">
        <v>110</v>
      </c>
      <c r="AB139">
        <v>2911</v>
      </c>
      <c r="AC139" t="s">
        <v>120</v>
      </c>
      <c r="AD139">
        <v>0</v>
      </c>
      <c r="AE139" t="s">
        <v>55</v>
      </c>
      <c r="AF139" s="1">
        <v>10000</v>
      </c>
      <c r="AG139" s="1">
        <v>10000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10000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U139" s="4">
        <f t="shared" si="6"/>
        <v>0</v>
      </c>
      <c r="AV139" s="1">
        <f t="shared" si="7"/>
        <v>10000</v>
      </c>
      <c r="AW139" s="1">
        <f t="shared" si="8"/>
        <v>10000</v>
      </c>
    </row>
    <row r="140" spans="1:49" x14ac:dyDescent="0.35">
      <c r="A140" t="s">
        <v>93</v>
      </c>
      <c r="B140" t="s">
        <v>98</v>
      </c>
      <c r="C140" t="s">
        <v>43</v>
      </c>
      <c r="D140" t="s">
        <v>553</v>
      </c>
      <c r="E140">
        <v>1</v>
      </c>
      <c r="F140" t="s">
        <v>44</v>
      </c>
      <c r="G140">
        <v>1.3</v>
      </c>
      <c r="H140" t="s">
        <v>45</v>
      </c>
      <c r="I140" t="s">
        <v>46</v>
      </c>
      <c r="J140" t="s">
        <v>47</v>
      </c>
      <c r="K140" t="s">
        <v>62</v>
      </c>
      <c r="L140" t="s">
        <v>63</v>
      </c>
      <c r="M140" t="s">
        <v>64</v>
      </c>
      <c r="N140" t="s">
        <v>71</v>
      </c>
      <c r="O140">
        <v>5</v>
      </c>
      <c r="P140" t="s">
        <v>58</v>
      </c>
      <c r="Q140">
        <v>9</v>
      </c>
      <c r="R140" t="s">
        <v>182</v>
      </c>
      <c r="S140" t="s">
        <v>65</v>
      </c>
      <c r="T140" s="5" t="s">
        <v>72</v>
      </c>
      <c r="U140" t="s">
        <v>573</v>
      </c>
      <c r="V140">
        <v>2000</v>
      </c>
      <c r="W140" t="s">
        <v>110</v>
      </c>
      <c r="X140">
        <v>2900</v>
      </c>
      <c r="Y140" t="s">
        <v>119</v>
      </c>
      <c r="Z140">
        <v>2910</v>
      </c>
      <c r="AA140" t="s">
        <v>110</v>
      </c>
      <c r="AB140">
        <v>2911</v>
      </c>
      <c r="AC140" t="s">
        <v>120</v>
      </c>
      <c r="AD140">
        <v>0</v>
      </c>
      <c r="AE140" t="s">
        <v>55</v>
      </c>
      <c r="AF140" s="1">
        <v>100000</v>
      </c>
      <c r="AG140" s="1">
        <v>100000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100000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U140" s="4">
        <f t="shared" si="6"/>
        <v>0</v>
      </c>
      <c r="AV140" s="1">
        <f t="shared" si="7"/>
        <v>100000</v>
      </c>
      <c r="AW140" s="1">
        <f t="shared" si="8"/>
        <v>100000</v>
      </c>
    </row>
    <row r="141" spans="1:49" x14ac:dyDescent="0.35">
      <c r="A141" t="s">
        <v>93</v>
      </c>
      <c r="B141" t="s">
        <v>98</v>
      </c>
      <c r="C141" t="s">
        <v>43</v>
      </c>
      <c r="D141" t="s">
        <v>553</v>
      </c>
      <c r="E141">
        <v>1</v>
      </c>
      <c r="F141" t="s">
        <v>44</v>
      </c>
      <c r="G141">
        <v>1.3</v>
      </c>
      <c r="H141" t="s">
        <v>45</v>
      </c>
      <c r="I141" t="s">
        <v>46</v>
      </c>
      <c r="J141" t="s">
        <v>47</v>
      </c>
      <c r="K141" t="s">
        <v>62</v>
      </c>
      <c r="L141" t="s">
        <v>63</v>
      </c>
      <c r="M141" t="s">
        <v>253</v>
      </c>
      <c r="N141" s="5" t="s">
        <v>592</v>
      </c>
      <c r="O141">
        <v>2</v>
      </c>
      <c r="P141" t="s">
        <v>162</v>
      </c>
      <c r="Q141">
        <v>25</v>
      </c>
      <c r="R141" t="s">
        <v>256</v>
      </c>
      <c r="S141" t="s">
        <v>254</v>
      </c>
      <c r="T141" t="s">
        <v>257</v>
      </c>
      <c r="U141" t="s">
        <v>257</v>
      </c>
      <c r="V141">
        <v>2000</v>
      </c>
      <c r="W141" t="s">
        <v>110</v>
      </c>
      <c r="X141">
        <v>2900</v>
      </c>
      <c r="Y141" t="s">
        <v>119</v>
      </c>
      <c r="Z141">
        <v>2910</v>
      </c>
      <c r="AA141" t="s">
        <v>110</v>
      </c>
      <c r="AB141">
        <v>2911</v>
      </c>
      <c r="AC141" t="s">
        <v>120</v>
      </c>
      <c r="AD141">
        <v>0</v>
      </c>
      <c r="AE141" t="s">
        <v>55</v>
      </c>
      <c r="AF141" s="1">
        <v>1520000</v>
      </c>
      <c r="AG141" s="1">
        <v>1520000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1520000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U141" s="4">
        <f t="shared" si="6"/>
        <v>0</v>
      </c>
      <c r="AV141" s="1">
        <f t="shared" si="7"/>
        <v>1520000</v>
      </c>
      <c r="AW141" s="1">
        <f t="shared" si="8"/>
        <v>1520000</v>
      </c>
    </row>
    <row r="142" spans="1:49" x14ac:dyDescent="0.35">
      <c r="A142" t="s">
        <v>93</v>
      </c>
      <c r="B142" t="s">
        <v>98</v>
      </c>
      <c r="C142" t="s">
        <v>43</v>
      </c>
      <c r="D142" t="s">
        <v>553</v>
      </c>
      <c r="E142">
        <v>1</v>
      </c>
      <c r="F142" t="s">
        <v>44</v>
      </c>
      <c r="G142">
        <v>1.3</v>
      </c>
      <c r="H142" t="s">
        <v>45</v>
      </c>
      <c r="I142" t="s">
        <v>46</v>
      </c>
      <c r="J142" t="s">
        <v>47</v>
      </c>
      <c r="K142" t="s">
        <v>62</v>
      </c>
      <c r="L142" t="s">
        <v>63</v>
      </c>
      <c r="M142" t="s">
        <v>253</v>
      </c>
      <c r="N142" s="5" t="s">
        <v>592</v>
      </c>
      <c r="O142">
        <v>2</v>
      </c>
      <c r="P142" t="s">
        <v>162</v>
      </c>
      <c r="Q142">
        <v>28</v>
      </c>
      <c r="R142" t="s">
        <v>263</v>
      </c>
      <c r="S142" t="s">
        <v>261</v>
      </c>
      <c r="T142" t="s">
        <v>264</v>
      </c>
      <c r="U142" t="s">
        <v>264</v>
      </c>
      <c r="V142">
        <v>2000</v>
      </c>
      <c r="W142" t="s">
        <v>110</v>
      </c>
      <c r="X142">
        <v>2900</v>
      </c>
      <c r="Y142" t="s">
        <v>119</v>
      </c>
      <c r="Z142">
        <v>2910</v>
      </c>
      <c r="AA142" t="s">
        <v>110</v>
      </c>
      <c r="AB142">
        <v>2911</v>
      </c>
      <c r="AC142" t="s">
        <v>120</v>
      </c>
      <c r="AD142">
        <v>0</v>
      </c>
      <c r="AE142" t="s">
        <v>55</v>
      </c>
      <c r="AF142" s="1">
        <v>300000</v>
      </c>
      <c r="AG142" s="1">
        <v>300000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300000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U142" s="4">
        <f t="shared" si="6"/>
        <v>0</v>
      </c>
      <c r="AV142" s="1">
        <f t="shared" si="7"/>
        <v>300000</v>
      </c>
      <c r="AW142" s="1">
        <f t="shared" si="8"/>
        <v>300000</v>
      </c>
    </row>
    <row r="143" spans="1:49" x14ac:dyDescent="0.35">
      <c r="A143" t="s">
        <v>93</v>
      </c>
      <c r="B143" t="s">
        <v>98</v>
      </c>
      <c r="C143" t="s">
        <v>43</v>
      </c>
      <c r="D143" t="s">
        <v>553</v>
      </c>
      <c r="E143">
        <v>1</v>
      </c>
      <c r="F143" t="s">
        <v>44</v>
      </c>
      <c r="G143">
        <v>1.7</v>
      </c>
      <c r="H143" t="s">
        <v>83</v>
      </c>
      <c r="I143" t="s">
        <v>289</v>
      </c>
      <c r="J143" t="s">
        <v>290</v>
      </c>
      <c r="K143" t="s">
        <v>62</v>
      </c>
      <c r="L143" t="s">
        <v>63</v>
      </c>
      <c r="M143" t="s">
        <v>279</v>
      </c>
      <c r="N143" s="5" t="s">
        <v>561</v>
      </c>
      <c r="O143">
        <v>6</v>
      </c>
      <c r="P143" t="s">
        <v>91</v>
      </c>
      <c r="Q143">
        <v>22</v>
      </c>
      <c r="R143" t="s">
        <v>298</v>
      </c>
      <c r="S143" t="s">
        <v>292</v>
      </c>
      <c r="T143" s="5" t="s">
        <v>295</v>
      </c>
      <c r="U143" t="s">
        <v>580</v>
      </c>
      <c r="V143">
        <v>2000</v>
      </c>
      <c r="W143" t="s">
        <v>110</v>
      </c>
      <c r="X143">
        <v>2900</v>
      </c>
      <c r="Y143" t="s">
        <v>119</v>
      </c>
      <c r="Z143">
        <v>2910</v>
      </c>
      <c r="AA143" t="s">
        <v>110</v>
      </c>
      <c r="AB143">
        <v>2911</v>
      </c>
      <c r="AC143" t="s">
        <v>120</v>
      </c>
      <c r="AD143">
        <v>0</v>
      </c>
      <c r="AE143" t="s">
        <v>55</v>
      </c>
      <c r="AF143" s="1">
        <v>50000</v>
      </c>
      <c r="AG143" s="1">
        <v>50000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50000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U143" s="4">
        <f t="shared" si="6"/>
        <v>0</v>
      </c>
      <c r="AV143" s="1">
        <f t="shared" si="7"/>
        <v>50000</v>
      </c>
      <c r="AW143" s="1">
        <f t="shared" si="8"/>
        <v>50000</v>
      </c>
    </row>
    <row r="144" spans="1:49" x14ac:dyDescent="0.35">
      <c r="A144" t="s">
        <v>93</v>
      </c>
      <c r="B144" t="s">
        <v>98</v>
      </c>
      <c r="C144" t="s">
        <v>43</v>
      </c>
      <c r="D144" t="s">
        <v>553</v>
      </c>
      <c r="E144">
        <v>2</v>
      </c>
      <c r="F144" t="s">
        <v>306</v>
      </c>
      <c r="G144">
        <v>2.1</v>
      </c>
      <c r="H144" t="s">
        <v>307</v>
      </c>
      <c r="I144" t="s">
        <v>308</v>
      </c>
      <c r="J144" t="s">
        <v>309</v>
      </c>
      <c r="K144" t="s">
        <v>62</v>
      </c>
      <c r="L144" t="s">
        <v>63</v>
      </c>
      <c r="M144" t="s">
        <v>253</v>
      </c>
      <c r="N144" s="5" t="s">
        <v>592</v>
      </c>
      <c r="O144">
        <v>2</v>
      </c>
      <c r="P144" t="s">
        <v>162</v>
      </c>
      <c r="Q144">
        <v>27</v>
      </c>
      <c r="R144" t="s">
        <v>311</v>
      </c>
      <c r="S144" t="s">
        <v>310</v>
      </c>
      <c r="T144" t="s">
        <v>312</v>
      </c>
      <c r="U144" t="s">
        <v>312</v>
      </c>
      <c r="V144">
        <v>2000</v>
      </c>
      <c r="W144" t="s">
        <v>110</v>
      </c>
      <c r="X144">
        <v>2900</v>
      </c>
      <c r="Y144" t="s">
        <v>119</v>
      </c>
      <c r="Z144">
        <v>2910</v>
      </c>
      <c r="AA144" t="s">
        <v>110</v>
      </c>
      <c r="AB144">
        <v>2911</v>
      </c>
      <c r="AC144" t="s">
        <v>120</v>
      </c>
      <c r="AD144">
        <v>0</v>
      </c>
      <c r="AE144" t="s">
        <v>55</v>
      </c>
      <c r="AF144" s="1">
        <v>50000</v>
      </c>
      <c r="AG144" s="1">
        <v>50000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50000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U144" s="4">
        <f t="shared" si="6"/>
        <v>0</v>
      </c>
      <c r="AV144" s="1">
        <f t="shared" si="7"/>
        <v>50000</v>
      </c>
      <c r="AW144" s="1">
        <f t="shared" si="8"/>
        <v>50000</v>
      </c>
    </row>
    <row r="145" spans="1:49" x14ac:dyDescent="0.35">
      <c r="A145" t="s">
        <v>93</v>
      </c>
      <c r="B145" t="s">
        <v>98</v>
      </c>
      <c r="C145" t="s">
        <v>43</v>
      </c>
      <c r="D145" t="s">
        <v>553</v>
      </c>
      <c r="E145">
        <v>2</v>
      </c>
      <c r="F145" t="s">
        <v>306</v>
      </c>
      <c r="G145">
        <v>2.1</v>
      </c>
      <c r="H145" t="s">
        <v>307</v>
      </c>
      <c r="I145" t="s">
        <v>313</v>
      </c>
      <c r="J145" t="s">
        <v>314</v>
      </c>
      <c r="K145" t="s">
        <v>86</v>
      </c>
      <c r="L145" t="s">
        <v>87</v>
      </c>
      <c r="M145" t="s">
        <v>253</v>
      </c>
      <c r="N145" s="5" t="s">
        <v>592</v>
      </c>
      <c r="O145">
        <v>3</v>
      </c>
      <c r="P145" t="s">
        <v>316</v>
      </c>
      <c r="Q145">
        <v>30</v>
      </c>
      <c r="R145" t="s">
        <v>317</v>
      </c>
      <c r="S145" t="s">
        <v>315</v>
      </c>
      <c r="T145" t="s">
        <v>318</v>
      </c>
      <c r="U145" t="s">
        <v>318</v>
      </c>
      <c r="V145">
        <v>2000</v>
      </c>
      <c r="W145" t="s">
        <v>110</v>
      </c>
      <c r="X145">
        <v>2900</v>
      </c>
      <c r="Y145" t="s">
        <v>119</v>
      </c>
      <c r="Z145">
        <v>2910</v>
      </c>
      <c r="AA145" t="s">
        <v>110</v>
      </c>
      <c r="AB145">
        <v>2911</v>
      </c>
      <c r="AC145" t="s">
        <v>120</v>
      </c>
      <c r="AD145">
        <v>0</v>
      </c>
      <c r="AE145" t="s">
        <v>55</v>
      </c>
      <c r="AF145" s="1">
        <v>150000</v>
      </c>
      <c r="AG145" s="1">
        <v>150000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150000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U145" s="4">
        <f t="shared" si="6"/>
        <v>0</v>
      </c>
      <c r="AV145" s="1">
        <f t="shared" si="7"/>
        <v>150000</v>
      </c>
      <c r="AW145" s="1">
        <f t="shared" si="8"/>
        <v>150000</v>
      </c>
    </row>
    <row r="146" spans="1:49" x14ac:dyDescent="0.35">
      <c r="A146" t="s">
        <v>93</v>
      </c>
      <c r="B146" t="s">
        <v>98</v>
      </c>
      <c r="C146" t="s">
        <v>43</v>
      </c>
      <c r="D146" t="s">
        <v>553</v>
      </c>
      <c r="E146">
        <v>2</v>
      </c>
      <c r="F146" t="s">
        <v>306</v>
      </c>
      <c r="G146">
        <v>2.2000000000000002</v>
      </c>
      <c r="H146" t="s">
        <v>322</v>
      </c>
      <c r="I146" t="s">
        <v>323</v>
      </c>
      <c r="J146" t="s">
        <v>324</v>
      </c>
      <c r="K146" t="s">
        <v>62</v>
      </c>
      <c r="L146" t="s">
        <v>63</v>
      </c>
      <c r="M146" t="s">
        <v>253</v>
      </c>
      <c r="N146" s="5" t="s">
        <v>592</v>
      </c>
      <c r="O146">
        <v>1</v>
      </c>
      <c r="P146" t="s">
        <v>326</v>
      </c>
      <c r="Q146">
        <v>29</v>
      </c>
      <c r="R146" t="s">
        <v>327</v>
      </c>
      <c r="S146" t="s">
        <v>325</v>
      </c>
      <c r="T146" s="5" t="s">
        <v>328</v>
      </c>
      <c r="U146" t="s">
        <v>588</v>
      </c>
      <c r="V146">
        <v>2000</v>
      </c>
      <c r="W146" t="s">
        <v>110</v>
      </c>
      <c r="X146">
        <v>2900</v>
      </c>
      <c r="Y146" t="s">
        <v>119</v>
      </c>
      <c r="Z146">
        <v>2910</v>
      </c>
      <c r="AA146" t="s">
        <v>110</v>
      </c>
      <c r="AB146">
        <v>2911</v>
      </c>
      <c r="AC146" t="s">
        <v>120</v>
      </c>
      <c r="AD146">
        <v>0</v>
      </c>
      <c r="AE146" t="s">
        <v>55</v>
      </c>
      <c r="AF146" s="1">
        <v>2300000</v>
      </c>
      <c r="AG146" s="1">
        <v>2300000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2300000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U146" s="4">
        <f t="shared" si="6"/>
        <v>0</v>
      </c>
      <c r="AV146" s="1">
        <f t="shared" si="7"/>
        <v>2300000</v>
      </c>
      <c r="AW146" s="1">
        <f t="shared" si="8"/>
        <v>2300000</v>
      </c>
    </row>
    <row r="147" spans="1:49" x14ac:dyDescent="0.35">
      <c r="A147" t="s">
        <v>93</v>
      </c>
      <c r="B147" t="s">
        <v>98</v>
      </c>
      <c r="C147" t="s">
        <v>43</v>
      </c>
      <c r="D147" t="s">
        <v>553</v>
      </c>
      <c r="E147">
        <v>2</v>
      </c>
      <c r="F147" t="s">
        <v>306</v>
      </c>
      <c r="G147">
        <v>2.2000000000000002</v>
      </c>
      <c r="H147" t="s">
        <v>322</v>
      </c>
      <c r="I147" t="s">
        <v>335</v>
      </c>
      <c r="J147" t="s">
        <v>336</v>
      </c>
      <c r="K147" t="s">
        <v>62</v>
      </c>
      <c r="L147" t="s">
        <v>63</v>
      </c>
      <c r="M147" t="s">
        <v>253</v>
      </c>
      <c r="N147" s="5" t="s">
        <v>592</v>
      </c>
      <c r="O147">
        <v>2</v>
      </c>
      <c r="P147" t="s">
        <v>162</v>
      </c>
      <c r="Q147">
        <v>26</v>
      </c>
      <c r="R147" t="s">
        <v>338</v>
      </c>
      <c r="S147" t="s">
        <v>337</v>
      </c>
      <c r="T147" t="s">
        <v>339</v>
      </c>
      <c r="U147" t="s">
        <v>339</v>
      </c>
      <c r="V147">
        <v>2000</v>
      </c>
      <c r="W147" t="s">
        <v>110</v>
      </c>
      <c r="X147">
        <v>2900</v>
      </c>
      <c r="Y147" t="s">
        <v>119</v>
      </c>
      <c r="Z147">
        <v>2910</v>
      </c>
      <c r="AA147" t="s">
        <v>110</v>
      </c>
      <c r="AB147">
        <v>2911</v>
      </c>
      <c r="AC147" t="s">
        <v>120</v>
      </c>
      <c r="AD147">
        <v>0</v>
      </c>
      <c r="AE147" t="s">
        <v>55</v>
      </c>
      <c r="AF147" s="1">
        <v>225000</v>
      </c>
      <c r="AG147" s="1">
        <v>225000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225000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U147" s="4">
        <f t="shared" si="6"/>
        <v>0</v>
      </c>
      <c r="AV147" s="1">
        <f t="shared" si="7"/>
        <v>225000</v>
      </c>
      <c r="AW147" s="1">
        <f t="shared" si="8"/>
        <v>225000</v>
      </c>
    </row>
    <row r="148" spans="1:49" x14ac:dyDescent="0.35">
      <c r="A148" t="s">
        <v>93</v>
      </c>
      <c r="B148" t="s">
        <v>98</v>
      </c>
      <c r="C148" t="s">
        <v>43</v>
      </c>
      <c r="D148" t="s">
        <v>553</v>
      </c>
      <c r="E148">
        <v>2</v>
      </c>
      <c r="F148" t="s">
        <v>306</v>
      </c>
      <c r="G148">
        <v>2.2999999999999998</v>
      </c>
      <c r="H148" t="s">
        <v>341</v>
      </c>
      <c r="I148" t="s">
        <v>342</v>
      </c>
      <c r="J148" t="s">
        <v>343</v>
      </c>
      <c r="K148" t="s">
        <v>62</v>
      </c>
      <c r="L148" t="s">
        <v>63</v>
      </c>
      <c r="M148" t="s">
        <v>279</v>
      </c>
      <c r="N148" s="5" t="s">
        <v>561</v>
      </c>
      <c r="O148">
        <v>2</v>
      </c>
      <c r="P148" t="s">
        <v>162</v>
      </c>
      <c r="Q148">
        <v>24</v>
      </c>
      <c r="R148" t="s">
        <v>345</v>
      </c>
      <c r="S148" t="s">
        <v>344</v>
      </c>
      <c r="T148" s="5" t="s">
        <v>346</v>
      </c>
      <c r="U148" t="s">
        <v>581</v>
      </c>
      <c r="V148">
        <v>2000</v>
      </c>
      <c r="W148" t="s">
        <v>110</v>
      </c>
      <c r="X148">
        <v>2900</v>
      </c>
      <c r="Y148" t="s">
        <v>119</v>
      </c>
      <c r="Z148">
        <v>2910</v>
      </c>
      <c r="AA148" t="s">
        <v>110</v>
      </c>
      <c r="AB148">
        <v>2911</v>
      </c>
      <c r="AC148" t="s">
        <v>120</v>
      </c>
      <c r="AD148">
        <v>0</v>
      </c>
      <c r="AE148" t="s">
        <v>55</v>
      </c>
      <c r="AF148" s="1">
        <v>250000</v>
      </c>
      <c r="AG148" s="1">
        <v>250000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250000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U148" s="4">
        <f t="shared" si="6"/>
        <v>0</v>
      </c>
      <c r="AV148" s="1">
        <f t="shared" si="7"/>
        <v>250000</v>
      </c>
      <c r="AW148" s="1">
        <f t="shared" si="8"/>
        <v>250000</v>
      </c>
    </row>
    <row r="149" spans="1:49" x14ac:dyDescent="0.35">
      <c r="A149" t="s">
        <v>93</v>
      </c>
      <c r="B149" t="s">
        <v>98</v>
      </c>
      <c r="C149" t="s">
        <v>43</v>
      </c>
      <c r="D149" t="s">
        <v>553</v>
      </c>
      <c r="E149">
        <v>2</v>
      </c>
      <c r="F149" t="s">
        <v>306</v>
      </c>
      <c r="G149">
        <v>2.4</v>
      </c>
      <c r="H149" t="s">
        <v>351</v>
      </c>
      <c r="I149" t="s">
        <v>352</v>
      </c>
      <c r="J149" t="s">
        <v>353</v>
      </c>
      <c r="K149" t="s">
        <v>354</v>
      </c>
      <c r="L149" t="s">
        <v>355</v>
      </c>
      <c r="M149" t="s">
        <v>356</v>
      </c>
      <c r="N149" t="s">
        <v>358</v>
      </c>
      <c r="O149">
        <v>0</v>
      </c>
      <c r="P149" t="s">
        <v>359</v>
      </c>
      <c r="Q149">
        <v>37</v>
      </c>
      <c r="R149" t="s">
        <v>360</v>
      </c>
      <c r="S149" t="s">
        <v>357</v>
      </c>
      <c r="T149" s="5" t="s">
        <v>361</v>
      </c>
      <c r="U149" t="s">
        <v>584</v>
      </c>
      <c r="V149">
        <v>2000</v>
      </c>
      <c r="W149" t="s">
        <v>110</v>
      </c>
      <c r="X149">
        <v>2900</v>
      </c>
      <c r="Y149" t="s">
        <v>119</v>
      </c>
      <c r="Z149">
        <v>2910</v>
      </c>
      <c r="AA149" t="s">
        <v>110</v>
      </c>
      <c r="AB149">
        <v>2911</v>
      </c>
      <c r="AC149" t="s">
        <v>120</v>
      </c>
      <c r="AD149">
        <v>0</v>
      </c>
      <c r="AE149" t="s">
        <v>55</v>
      </c>
      <c r="AF149" s="1">
        <v>3500</v>
      </c>
      <c r="AG149" s="1">
        <v>3500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3500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U149" s="4">
        <f t="shared" si="6"/>
        <v>0</v>
      </c>
      <c r="AV149" s="1">
        <f t="shared" si="7"/>
        <v>3500</v>
      </c>
      <c r="AW149" s="1">
        <f t="shared" si="8"/>
        <v>3500</v>
      </c>
    </row>
    <row r="150" spans="1:49" x14ac:dyDescent="0.35">
      <c r="A150" t="s">
        <v>93</v>
      </c>
      <c r="B150" t="s">
        <v>98</v>
      </c>
      <c r="C150" t="s">
        <v>43</v>
      </c>
      <c r="D150" t="s">
        <v>553</v>
      </c>
      <c r="E150">
        <v>2</v>
      </c>
      <c r="F150" t="s">
        <v>306</v>
      </c>
      <c r="G150">
        <v>2.7</v>
      </c>
      <c r="H150" t="s">
        <v>394</v>
      </c>
      <c r="I150" t="s">
        <v>395</v>
      </c>
      <c r="J150" t="s">
        <v>394</v>
      </c>
      <c r="K150" t="s">
        <v>354</v>
      </c>
      <c r="L150" t="s">
        <v>355</v>
      </c>
      <c r="M150" t="s">
        <v>356</v>
      </c>
      <c r="N150" t="s">
        <v>358</v>
      </c>
      <c r="O150">
        <v>0</v>
      </c>
      <c r="P150" t="s">
        <v>359</v>
      </c>
      <c r="Q150">
        <v>36</v>
      </c>
      <c r="R150" t="s">
        <v>400</v>
      </c>
      <c r="S150" t="s">
        <v>399</v>
      </c>
      <c r="T150" s="5" t="s">
        <v>401</v>
      </c>
      <c r="U150" t="s">
        <v>583</v>
      </c>
      <c r="V150">
        <v>2000</v>
      </c>
      <c r="W150" t="s">
        <v>110</v>
      </c>
      <c r="X150">
        <v>2900</v>
      </c>
      <c r="Y150" t="s">
        <v>119</v>
      </c>
      <c r="Z150">
        <v>2910</v>
      </c>
      <c r="AA150" t="s">
        <v>110</v>
      </c>
      <c r="AB150">
        <v>2911</v>
      </c>
      <c r="AC150" t="s">
        <v>120</v>
      </c>
      <c r="AD150">
        <v>0</v>
      </c>
      <c r="AE150" t="s">
        <v>55</v>
      </c>
      <c r="AF150" s="1">
        <v>15000</v>
      </c>
      <c r="AG150" s="1">
        <v>15000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15000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U150" s="4">
        <f t="shared" si="6"/>
        <v>0</v>
      </c>
      <c r="AV150" s="1">
        <f t="shared" si="7"/>
        <v>15000</v>
      </c>
      <c r="AW150" s="1">
        <f t="shared" si="8"/>
        <v>15000</v>
      </c>
    </row>
    <row r="151" spans="1:49" x14ac:dyDescent="0.35">
      <c r="A151" t="s">
        <v>93</v>
      </c>
      <c r="B151" t="s">
        <v>98</v>
      </c>
      <c r="C151" t="s">
        <v>43</v>
      </c>
      <c r="D151" t="s">
        <v>553</v>
      </c>
      <c r="E151">
        <v>3</v>
      </c>
      <c r="F151" t="s">
        <v>435</v>
      </c>
      <c r="G151">
        <v>3.2</v>
      </c>
      <c r="H151" t="s">
        <v>454</v>
      </c>
      <c r="I151" t="s">
        <v>455</v>
      </c>
      <c r="J151" t="s">
        <v>456</v>
      </c>
      <c r="K151" t="s">
        <v>374</v>
      </c>
      <c r="L151" t="s">
        <v>375</v>
      </c>
      <c r="M151" t="s">
        <v>439</v>
      </c>
      <c r="N151" t="s">
        <v>441</v>
      </c>
      <c r="O151">
        <v>7</v>
      </c>
      <c r="P151" t="s">
        <v>442</v>
      </c>
      <c r="Q151">
        <v>51</v>
      </c>
      <c r="R151" t="s">
        <v>458</v>
      </c>
      <c r="S151" t="s">
        <v>457</v>
      </c>
      <c r="T151" s="5" t="s">
        <v>459</v>
      </c>
      <c r="U151" t="s">
        <v>579</v>
      </c>
      <c r="V151">
        <v>2000</v>
      </c>
      <c r="W151" t="s">
        <v>110</v>
      </c>
      <c r="X151">
        <v>2900</v>
      </c>
      <c r="Y151" t="s">
        <v>119</v>
      </c>
      <c r="Z151">
        <v>2910</v>
      </c>
      <c r="AA151" t="s">
        <v>110</v>
      </c>
      <c r="AB151">
        <v>2911</v>
      </c>
      <c r="AC151" t="s">
        <v>120</v>
      </c>
      <c r="AD151">
        <v>0</v>
      </c>
      <c r="AE151" t="s">
        <v>55</v>
      </c>
      <c r="AF151" s="1">
        <v>150000</v>
      </c>
      <c r="AG151" s="1">
        <v>150000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150000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U151" s="4">
        <f t="shared" si="6"/>
        <v>0</v>
      </c>
      <c r="AV151" s="1">
        <f t="shared" si="7"/>
        <v>150000</v>
      </c>
      <c r="AW151" s="1">
        <f t="shared" si="8"/>
        <v>150000</v>
      </c>
    </row>
    <row r="152" spans="1:49" x14ac:dyDescent="0.35">
      <c r="A152" t="s">
        <v>93</v>
      </c>
      <c r="B152" t="s">
        <v>98</v>
      </c>
      <c r="C152" t="s">
        <v>43</v>
      </c>
      <c r="D152" t="s">
        <v>553</v>
      </c>
      <c r="E152">
        <v>3</v>
      </c>
      <c r="F152" t="s">
        <v>435</v>
      </c>
      <c r="G152">
        <v>3.8</v>
      </c>
      <c r="H152" t="s">
        <v>491</v>
      </c>
      <c r="I152" t="s">
        <v>492</v>
      </c>
      <c r="J152" t="s">
        <v>493</v>
      </c>
      <c r="K152" t="s">
        <v>62</v>
      </c>
      <c r="L152" t="s">
        <v>63</v>
      </c>
      <c r="M152" t="s">
        <v>494</v>
      </c>
      <c r="N152" t="s">
        <v>496</v>
      </c>
      <c r="O152">
        <v>5</v>
      </c>
      <c r="P152" t="s">
        <v>58</v>
      </c>
      <c r="Q152">
        <v>55</v>
      </c>
      <c r="R152" t="s">
        <v>497</v>
      </c>
      <c r="S152" t="s">
        <v>495</v>
      </c>
      <c r="T152" s="5" t="s">
        <v>498</v>
      </c>
      <c r="U152" t="s">
        <v>587</v>
      </c>
      <c r="V152">
        <v>2000</v>
      </c>
      <c r="W152" t="s">
        <v>110</v>
      </c>
      <c r="X152">
        <v>2900</v>
      </c>
      <c r="Y152" t="s">
        <v>119</v>
      </c>
      <c r="Z152">
        <v>2910</v>
      </c>
      <c r="AA152" t="s">
        <v>110</v>
      </c>
      <c r="AB152">
        <v>2911</v>
      </c>
      <c r="AC152" t="s">
        <v>120</v>
      </c>
      <c r="AD152">
        <v>0</v>
      </c>
      <c r="AE152" t="s">
        <v>55</v>
      </c>
      <c r="AF152" s="1">
        <v>500000</v>
      </c>
      <c r="AG152" s="1">
        <v>500000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500000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U152" s="4">
        <f t="shared" si="6"/>
        <v>0</v>
      </c>
      <c r="AV152" s="1">
        <f t="shared" si="7"/>
        <v>500000</v>
      </c>
      <c r="AW152" s="1">
        <f t="shared" si="8"/>
        <v>500000</v>
      </c>
    </row>
    <row r="153" spans="1:49" x14ac:dyDescent="0.35">
      <c r="A153" t="s">
        <v>93</v>
      </c>
      <c r="B153" t="s">
        <v>98</v>
      </c>
      <c r="C153" t="s">
        <v>43</v>
      </c>
      <c r="D153" t="s">
        <v>553</v>
      </c>
      <c r="E153">
        <v>1</v>
      </c>
      <c r="F153" t="s">
        <v>44</v>
      </c>
      <c r="G153">
        <v>1.3</v>
      </c>
      <c r="H153" t="s">
        <v>45</v>
      </c>
      <c r="I153" t="s">
        <v>46</v>
      </c>
      <c r="J153" t="s">
        <v>47</v>
      </c>
      <c r="K153" t="s">
        <v>48</v>
      </c>
      <c r="L153" t="s">
        <v>49</v>
      </c>
      <c r="M153" t="s">
        <v>50</v>
      </c>
      <c r="N153" t="s">
        <v>57</v>
      </c>
      <c r="O153">
        <v>5</v>
      </c>
      <c r="P153" t="s">
        <v>58</v>
      </c>
      <c r="Q153">
        <v>5</v>
      </c>
      <c r="R153" t="s">
        <v>99</v>
      </c>
      <c r="S153" t="s">
        <v>94</v>
      </c>
      <c r="T153" t="s">
        <v>100</v>
      </c>
      <c r="U153" t="s">
        <v>100</v>
      </c>
      <c r="V153">
        <v>2000</v>
      </c>
      <c r="W153" t="s">
        <v>110</v>
      </c>
      <c r="X153">
        <v>2900</v>
      </c>
      <c r="Y153" t="s">
        <v>119</v>
      </c>
      <c r="Z153">
        <v>2920</v>
      </c>
      <c r="AA153" t="s">
        <v>110</v>
      </c>
      <c r="AB153">
        <v>2921</v>
      </c>
      <c r="AC153" t="s">
        <v>121</v>
      </c>
      <c r="AD153">
        <v>0</v>
      </c>
      <c r="AE153" t="s">
        <v>55</v>
      </c>
      <c r="AF153" s="1">
        <v>1000</v>
      </c>
      <c r="AG153" s="1">
        <v>1000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1000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U153" s="4">
        <f t="shared" si="6"/>
        <v>0</v>
      </c>
      <c r="AV153" s="1">
        <f t="shared" si="7"/>
        <v>1000</v>
      </c>
      <c r="AW153" s="1">
        <f t="shared" si="8"/>
        <v>1000</v>
      </c>
    </row>
    <row r="154" spans="1:49" x14ac:dyDescent="0.35">
      <c r="A154" t="s">
        <v>93</v>
      </c>
      <c r="B154" t="s">
        <v>98</v>
      </c>
      <c r="C154" t="s">
        <v>43</v>
      </c>
      <c r="D154" t="s">
        <v>553</v>
      </c>
      <c r="E154">
        <v>1</v>
      </c>
      <c r="F154" t="s">
        <v>44</v>
      </c>
      <c r="G154">
        <v>1.3</v>
      </c>
      <c r="H154" t="s">
        <v>45</v>
      </c>
      <c r="I154" t="s">
        <v>46</v>
      </c>
      <c r="J154" t="s">
        <v>47</v>
      </c>
      <c r="K154" t="s">
        <v>62</v>
      </c>
      <c r="L154" t="s">
        <v>63</v>
      </c>
      <c r="M154" t="s">
        <v>64</v>
      </c>
      <c r="N154" t="s">
        <v>71</v>
      </c>
      <c r="O154">
        <v>5</v>
      </c>
      <c r="P154" t="s">
        <v>58</v>
      </c>
      <c r="Q154">
        <v>9</v>
      </c>
      <c r="R154" t="s">
        <v>182</v>
      </c>
      <c r="S154" t="s">
        <v>65</v>
      </c>
      <c r="T154" s="5" t="s">
        <v>72</v>
      </c>
      <c r="U154" t="s">
        <v>573</v>
      </c>
      <c r="V154">
        <v>2000</v>
      </c>
      <c r="W154" t="s">
        <v>110</v>
      </c>
      <c r="X154">
        <v>2900</v>
      </c>
      <c r="Y154" t="s">
        <v>119</v>
      </c>
      <c r="Z154">
        <v>2920</v>
      </c>
      <c r="AA154" t="s">
        <v>110</v>
      </c>
      <c r="AB154">
        <v>2921</v>
      </c>
      <c r="AC154" t="s">
        <v>121</v>
      </c>
      <c r="AD154">
        <v>0</v>
      </c>
      <c r="AE154" t="s">
        <v>55</v>
      </c>
      <c r="AF154" s="1">
        <v>50000</v>
      </c>
      <c r="AG154" s="1">
        <v>50000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50000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U154" s="4">
        <f t="shared" si="6"/>
        <v>0</v>
      </c>
      <c r="AV154" s="1">
        <f t="shared" si="7"/>
        <v>50000</v>
      </c>
      <c r="AW154" s="1">
        <f t="shared" si="8"/>
        <v>50000</v>
      </c>
    </row>
    <row r="155" spans="1:49" x14ac:dyDescent="0.35">
      <c r="A155" t="s">
        <v>93</v>
      </c>
      <c r="B155" t="s">
        <v>98</v>
      </c>
      <c r="C155" t="s">
        <v>43</v>
      </c>
      <c r="D155" t="s">
        <v>553</v>
      </c>
      <c r="E155">
        <v>1</v>
      </c>
      <c r="F155" t="s">
        <v>44</v>
      </c>
      <c r="G155">
        <v>1.3</v>
      </c>
      <c r="H155" t="s">
        <v>45</v>
      </c>
      <c r="I155" t="s">
        <v>46</v>
      </c>
      <c r="J155" t="s">
        <v>47</v>
      </c>
      <c r="K155" t="s">
        <v>48</v>
      </c>
      <c r="L155" t="s">
        <v>49</v>
      </c>
      <c r="M155" t="s">
        <v>50</v>
      </c>
      <c r="N155" t="s">
        <v>57</v>
      </c>
      <c r="O155">
        <v>5</v>
      </c>
      <c r="P155" t="s">
        <v>58</v>
      </c>
      <c r="Q155">
        <v>5</v>
      </c>
      <c r="R155" t="s">
        <v>99</v>
      </c>
      <c r="S155" t="s">
        <v>94</v>
      </c>
      <c r="T155" t="s">
        <v>100</v>
      </c>
      <c r="U155" t="s">
        <v>100</v>
      </c>
      <c r="V155">
        <v>2000</v>
      </c>
      <c r="W155" t="s">
        <v>110</v>
      </c>
      <c r="X155">
        <v>2900</v>
      </c>
      <c r="Y155" t="s">
        <v>119</v>
      </c>
      <c r="Z155">
        <v>2930</v>
      </c>
      <c r="AA155" t="s">
        <v>110</v>
      </c>
      <c r="AB155">
        <v>2931</v>
      </c>
      <c r="AC155" t="s">
        <v>122</v>
      </c>
      <c r="AD155">
        <v>0</v>
      </c>
      <c r="AE155" t="s">
        <v>55</v>
      </c>
      <c r="AF155" s="1">
        <v>20000</v>
      </c>
      <c r="AG155" s="1">
        <v>20000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20000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U155" s="4">
        <f t="shared" si="6"/>
        <v>0</v>
      </c>
      <c r="AV155" s="1">
        <f t="shared" si="7"/>
        <v>20000</v>
      </c>
      <c r="AW155" s="1">
        <f t="shared" si="8"/>
        <v>20000</v>
      </c>
    </row>
    <row r="156" spans="1:49" x14ac:dyDescent="0.35">
      <c r="A156" t="s">
        <v>93</v>
      </c>
      <c r="B156" t="s">
        <v>98</v>
      </c>
      <c r="C156" t="s">
        <v>43</v>
      </c>
      <c r="D156" t="s">
        <v>553</v>
      </c>
      <c r="E156">
        <v>1</v>
      </c>
      <c r="F156" t="s">
        <v>44</v>
      </c>
      <c r="G156">
        <v>1.3</v>
      </c>
      <c r="H156" t="s">
        <v>45</v>
      </c>
      <c r="I156" t="s">
        <v>46</v>
      </c>
      <c r="J156" t="s">
        <v>47</v>
      </c>
      <c r="K156" t="s">
        <v>48</v>
      </c>
      <c r="L156" t="s">
        <v>49</v>
      </c>
      <c r="M156" t="s">
        <v>50</v>
      </c>
      <c r="N156" t="s">
        <v>57</v>
      </c>
      <c r="O156">
        <v>5</v>
      </c>
      <c r="P156" t="s">
        <v>58</v>
      </c>
      <c r="Q156">
        <v>5</v>
      </c>
      <c r="R156" t="s">
        <v>99</v>
      </c>
      <c r="S156" t="s">
        <v>94</v>
      </c>
      <c r="T156" t="s">
        <v>100</v>
      </c>
      <c r="U156" t="s">
        <v>100</v>
      </c>
      <c r="V156">
        <v>2000</v>
      </c>
      <c r="W156" t="s">
        <v>110</v>
      </c>
      <c r="X156">
        <v>2900</v>
      </c>
      <c r="Y156" t="s">
        <v>119</v>
      </c>
      <c r="Z156">
        <v>2940</v>
      </c>
      <c r="AA156" t="s">
        <v>110</v>
      </c>
      <c r="AB156">
        <v>2941</v>
      </c>
      <c r="AC156" t="s">
        <v>123</v>
      </c>
      <c r="AD156">
        <v>0</v>
      </c>
      <c r="AE156" t="s">
        <v>55</v>
      </c>
      <c r="AF156" s="1">
        <v>1000</v>
      </c>
      <c r="AG156" s="1">
        <v>1000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1000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U156" s="4">
        <f t="shared" si="6"/>
        <v>0</v>
      </c>
      <c r="AV156" s="1">
        <f t="shared" si="7"/>
        <v>1000</v>
      </c>
      <c r="AW156" s="1">
        <f t="shared" si="8"/>
        <v>1000</v>
      </c>
    </row>
    <row r="157" spans="1:49" x14ac:dyDescent="0.35">
      <c r="A157" t="s">
        <v>93</v>
      </c>
      <c r="B157" t="s">
        <v>98</v>
      </c>
      <c r="C157" t="s">
        <v>43</v>
      </c>
      <c r="D157" t="s">
        <v>553</v>
      </c>
      <c r="E157">
        <v>1</v>
      </c>
      <c r="F157" t="s">
        <v>44</v>
      </c>
      <c r="G157">
        <v>1.3</v>
      </c>
      <c r="H157" t="s">
        <v>45</v>
      </c>
      <c r="I157" t="s">
        <v>46</v>
      </c>
      <c r="J157" t="s">
        <v>47</v>
      </c>
      <c r="K157" t="s">
        <v>62</v>
      </c>
      <c r="L157" t="s">
        <v>63</v>
      </c>
      <c r="M157" t="s">
        <v>64</v>
      </c>
      <c r="N157" t="s">
        <v>71</v>
      </c>
      <c r="O157">
        <v>5</v>
      </c>
      <c r="P157" t="s">
        <v>58</v>
      </c>
      <c r="Q157">
        <v>9</v>
      </c>
      <c r="R157" t="s">
        <v>182</v>
      </c>
      <c r="S157" t="s">
        <v>65</v>
      </c>
      <c r="T157" s="5" t="s">
        <v>72</v>
      </c>
      <c r="U157" t="s">
        <v>573</v>
      </c>
      <c r="V157">
        <v>2000</v>
      </c>
      <c r="W157" t="s">
        <v>110</v>
      </c>
      <c r="X157">
        <v>2900</v>
      </c>
      <c r="Y157" t="s">
        <v>119</v>
      </c>
      <c r="Z157">
        <v>2960</v>
      </c>
      <c r="AA157" t="s">
        <v>110</v>
      </c>
      <c r="AB157">
        <v>2961</v>
      </c>
      <c r="AC157" t="s">
        <v>198</v>
      </c>
      <c r="AD157">
        <v>0</v>
      </c>
      <c r="AE157" t="s">
        <v>55</v>
      </c>
      <c r="AF157" s="1">
        <v>400000</v>
      </c>
      <c r="AG157" s="1">
        <v>400000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400000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U157" s="4">
        <f t="shared" si="6"/>
        <v>0</v>
      </c>
      <c r="AV157" s="1">
        <f t="shared" si="7"/>
        <v>400000</v>
      </c>
      <c r="AW157" s="1">
        <f t="shared" si="8"/>
        <v>400000</v>
      </c>
    </row>
    <row r="158" spans="1:49" x14ac:dyDescent="0.35">
      <c r="A158" t="s">
        <v>93</v>
      </c>
      <c r="B158" t="s">
        <v>98</v>
      </c>
      <c r="C158" t="s">
        <v>43</v>
      </c>
      <c r="D158" t="s">
        <v>553</v>
      </c>
      <c r="E158">
        <v>1</v>
      </c>
      <c r="F158" t="s">
        <v>44</v>
      </c>
      <c r="G158">
        <v>1.7</v>
      </c>
      <c r="H158" t="s">
        <v>83</v>
      </c>
      <c r="I158" t="s">
        <v>289</v>
      </c>
      <c r="J158" t="s">
        <v>290</v>
      </c>
      <c r="K158" t="s">
        <v>62</v>
      </c>
      <c r="L158" t="s">
        <v>63</v>
      </c>
      <c r="M158" t="s">
        <v>279</v>
      </c>
      <c r="N158" s="5" t="s">
        <v>561</v>
      </c>
      <c r="O158">
        <v>6</v>
      </c>
      <c r="P158" t="s">
        <v>91</v>
      </c>
      <c r="Q158">
        <v>21</v>
      </c>
      <c r="R158" t="s">
        <v>294</v>
      </c>
      <c r="S158" t="s">
        <v>292</v>
      </c>
      <c r="T158" s="5" t="s">
        <v>295</v>
      </c>
      <c r="U158" t="s">
        <v>580</v>
      </c>
      <c r="V158">
        <v>2000</v>
      </c>
      <c r="W158" t="s">
        <v>110</v>
      </c>
      <c r="X158">
        <v>2900</v>
      </c>
      <c r="Y158" t="s">
        <v>119</v>
      </c>
      <c r="Z158">
        <v>2960</v>
      </c>
      <c r="AA158" t="s">
        <v>110</v>
      </c>
      <c r="AB158">
        <v>2961</v>
      </c>
      <c r="AC158" t="s">
        <v>198</v>
      </c>
      <c r="AD158">
        <v>0</v>
      </c>
      <c r="AE158" t="s">
        <v>55</v>
      </c>
      <c r="AF158" s="1">
        <v>50000</v>
      </c>
      <c r="AG158" s="1">
        <v>50000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50000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U158" s="4">
        <f t="shared" si="6"/>
        <v>0</v>
      </c>
      <c r="AV158" s="1">
        <f t="shared" si="7"/>
        <v>50000</v>
      </c>
      <c r="AW158" s="1">
        <f t="shared" si="8"/>
        <v>50000</v>
      </c>
    </row>
    <row r="159" spans="1:49" x14ac:dyDescent="0.35">
      <c r="A159" t="s">
        <v>93</v>
      </c>
      <c r="B159" t="s">
        <v>98</v>
      </c>
      <c r="C159" t="s">
        <v>43</v>
      </c>
      <c r="D159" t="s">
        <v>553</v>
      </c>
      <c r="E159">
        <v>1</v>
      </c>
      <c r="F159" t="s">
        <v>44</v>
      </c>
      <c r="G159">
        <v>1.3</v>
      </c>
      <c r="H159" t="s">
        <v>45</v>
      </c>
      <c r="I159" t="s">
        <v>46</v>
      </c>
      <c r="J159" t="s">
        <v>47</v>
      </c>
      <c r="K159" t="s">
        <v>62</v>
      </c>
      <c r="L159" t="s">
        <v>63</v>
      </c>
      <c r="M159" t="s">
        <v>64</v>
      </c>
      <c r="N159" t="s">
        <v>71</v>
      </c>
      <c r="O159">
        <v>5</v>
      </c>
      <c r="P159" t="s">
        <v>58</v>
      </c>
      <c r="Q159">
        <v>9</v>
      </c>
      <c r="R159" t="s">
        <v>182</v>
      </c>
      <c r="S159" t="s">
        <v>65</v>
      </c>
      <c r="T159" s="5" t="s">
        <v>72</v>
      </c>
      <c r="U159" t="s">
        <v>573</v>
      </c>
      <c r="V159">
        <v>2000</v>
      </c>
      <c r="W159" t="s">
        <v>110</v>
      </c>
      <c r="X159">
        <v>2900</v>
      </c>
      <c r="Y159" t="s">
        <v>119</v>
      </c>
      <c r="Z159">
        <v>2980</v>
      </c>
      <c r="AA159" t="s">
        <v>110</v>
      </c>
      <c r="AB159">
        <v>2981</v>
      </c>
      <c r="AC159" t="s">
        <v>199</v>
      </c>
      <c r="AD159">
        <v>0</v>
      </c>
      <c r="AE159" t="s">
        <v>55</v>
      </c>
      <c r="AF159" s="1">
        <v>500000</v>
      </c>
      <c r="AG159" s="1">
        <v>500000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500000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U159" s="4">
        <f t="shared" si="6"/>
        <v>0</v>
      </c>
      <c r="AV159" s="1">
        <f t="shared" si="7"/>
        <v>500000</v>
      </c>
      <c r="AW159" s="1">
        <f t="shared" si="8"/>
        <v>500000</v>
      </c>
    </row>
    <row r="160" spans="1:49" x14ac:dyDescent="0.35">
      <c r="A160" t="s">
        <v>93</v>
      </c>
      <c r="B160" t="s">
        <v>98</v>
      </c>
      <c r="C160" t="s">
        <v>43</v>
      </c>
      <c r="D160" t="s">
        <v>553</v>
      </c>
      <c r="E160">
        <v>2</v>
      </c>
      <c r="F160" t="s">
        <v>306</v>
      </c>
      <c r="G160">
        <v>2.2000000000000002</v>
      </c>
      <c r="H160" t="s">
        <v>322</v>
      </c>
      <c r="I160" t="s">
        <v>323</v>
      </c>
      <c r="J160" t="s">
        <v>324</v>
      </c>
      <c r="K160" t="s">
        <v>62</v>
      </c>
      <c r="L160" t="s">
        <v>63</v>
      </c>
      <c r="M160" t="s">
        <v>253</v>
      </c>
      <c r="N160" s="5" t="s">
        <v>592</v>
      </c>
      <c r="O160">
        <v>1</v>
      </c>
      <c r="P160" t="s">
        <v>326</v>
      </c>
      <c r="Q160">
        <v>29</v>
      </c>
      <c r="R160" t="s">
        <v>327</v>
      </c>
      <c r="S160" t="s">
        <v>325</v>
      </c>
      <c r="T160" s="5" t="s">
        <v>328</v>
      </c>
      <c r="U160" t="s">
        <v>588</v>
      </c>
      <c r="V160">
        <v>2000</v>
      </c>
      <c r="W160" t="s">
        <v>110</v>
      </c>
      <c r="X160">
        <v>2900</v>
      </c>
      <c r="Y160" t="s">
        <v>119</v>
      </c>
      <c r="Z160">
        <v>2980</v>
      </c>
      <c r="AA160" t="s">
        <v>110</v>
      </c>
      <c r="AB160">
        <v>2981</v>
      </c>
      <c r="AC160" t="s">
        <v>199</v>
      </c>
      <c r="AD160">
        <v>0</v>
      </c>
      <c r="AE160" t="s">
        <v>55</v>
      </c>
      <c r="AF160" s="1">
        <v>264000</v>
      </c>
      <c r="AG160" s="1">
        <v>264000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264000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U160" s="4">
        <f t="shared" si="6"/>
        <v>0</v>
      </c>
      <c r="AV160" s="1">
        <f t="shared" si="7"/>
        <v>264000</v>
      </c>
      <c r="AW160" s="1">
        <f t="shared" si="8"/>
        <v>264000</v>
      </c>
    </row>
    <row r="161" spans="1:49" x14ac:dyDescent="0.35">
      <c r="A161" t="s">
        <v>93</v>
      </c>
      <c r="B161" t="s">
        <v>98</v>
      </c>
      <c r="C161" t="s">
        <v>43</v>
      </c>
      <c r="D161" t="s">
        <v>553</v>
      </c>
      <c r="E161">
        <v>1</v>
      </c>
      <c r="F161" t="s">
        <v>44</v>
      </c>
      <c r="G161">
        <v>1.3</v>
      </c>
      <c r="H161" t="s">
        <v>45</v>
      </c>
      <c r="I161" t="s">
        <v>46</v>
      </c>
      <c r="J161" t="s">
        <v>47</v>
      </c>
      <c r="K161" t="s">
        <v>62</v>
      </c>
      <c r="L161" t="s">
        <v>63</v>
      </c>
      <c r="M161" t="s">
        <v>64</v>
      </c>
      <c r="N161" t="s">
        <v>71</v>
      </c>
      <c r="O161">
        <v>5</v>
      </c>
      <c r="P161" t="s">
        <v>58</v>
      </c>
      <c r="Q161">
        <v>9</v>
      </c>
      <c r="R161" t="s">
        <v>182</v>
      </c>
      <c r="S161" t="s">
        <v>65</v>
      </c>
      <c r="T161" s="5" t="s">
        <v>72</v>
      </c>
      <c r="U161" t="s">
        <v>573</v>
      </c>
      <c r="V161">
        <v>2000</v>
      </c>
      <c r="W161" t="s">
        <v>110</v>
      </c>
      <c r="X161">
        <v>2900</v>
      </c>
      <c r="Y161" t="s">
        <v>119</v>
      </c>
      <c r="Z161">
        <v>2990</v>
      </c>
      <c r="AA161" t="s">
        <v>110</v>
      </c>
      <c r="AB161">
        <v>2991</v>
      </c>
      <c r="AC161" t="s">
        <v>119</v>
      </c>
      <c r="AD161">
        <v>0</v>
      </c>
      <c r="AE161" t="s">
        <v>55</v>
      </c>
      <c r="AF161" s="1">
        <v>450000</v>
      </c>
      <c r="AG161" s="1">
        <v>450000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450000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U161" s="4">
        <f t="shared" si="6"/>
        <v>0</v>
      </c>
      <c r="AV161" s="1">
        <f t="shared" si="7"/>
        <v>450000</v>
      </c>
      <c r="AW161" s="1">
        <f t="shared" si="8"/>
        <v>450000</v>
      </c>
    </row>
    <row r="162" spans="1:49" x14ac:dyDescent="0.35">
      <c r="A162" t="s">
        <v>93</v>
      </c>
      <c r="B162" t="s">
        <v>98</v>
      </c>
      <c r="C162" t="s">
        <v>43</v>
      </c>
      <c r="D162" t="s">
        <v>553</v>
      </c>
      <c r="E162">
        <v>3</v>
      </c>
      <c r="F162" t="s">
        <v>435</v>
      </c>
      <c r="G162">
        <v>3.8</v>
      </c>
      <c r="H162" t="s">
        <v>491</v>
      </c>
      <c r="I162" t="s">
        <v>492</v>
      </c>
      <c r="J162" t="s">
        <v>493</v>
      </c>
      <c r="K162" t="s">
        <v>62</v>
      </c>
      <c r="L162" t="s">
        <v>63</v>
      </c>
      <c r="M162" t="s">
        <v>494</v>
      </c>
      <c r="N162" t="s">
        <v>496</v>
      </c>
      <c r="O162">
        <v>5</v>
      </c>
      <c r="P162" t="s">
        <v>58</v>
      </c>
      <c r="Q162">
        <v>55</v>
      </c>
      <c r="R162" t="s">
        <v>497</v>
      </c>
      <c r="S162" t="s">
        <v>495</v>
      </c>
      <c r="T162" s="5" t="s">
        <v>498</v>
      </c>
      <c r="U162" t="s">
        <v>587</v>
      </c>
      <c r="V162">
        <v>2000</v>
      </c>
      <c r="W162" t="s">
        <v>110</v>
      </c>
      <c r="X162">
        <v>2900</v>
      </c>
      <c r="Y162" t="s">
        <v>119</v>
      </c>
      <c r="Z162">
        <v>2990</v>
      </c>
      <c r="AA162" t="s">
        <v>110</v>
      </c>
      <c r="AB162">
        <v>2991</v>
      </c>
      <c r="AC162" t="s">
        <v>119</v>
      </c>
      <c r="AD162">
        <v>0</v>
      </c>
      <c r="AE162" t="s">
        <v>55</v>
      </c>
      <c r="AF162" s="1">
        <v>900000</v>
      </c>
      <c r="AG162" s="1">
        <v>900000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900000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U162" s="4">
        <f t="shared" si="6"/>
        <v>0</v>
      </c>
      <c r="AV162" s="1">
        <f t="shared" si="7"/>
        <v>900000</v>
      </c>
      <c r="AW162" s="1">
        <f t="shared" si="8"/>
        <v>900000</v>
      </c>
    </row>
    <row r="163" spans="1:49" x14ac:dyDescent="0.35">
      <c r="A163" t="s">
        <v>93</v>
      </c>
      <c r="B163" t="s">
        <v>98</v>
      </c>
      <c r="C163" t="s">
        <v>43</v>
      </c>
      <c r="D163" t="s">
        <v>553</v>
      </c>
      <c r="E163">
        <v>1</v>
      </c>
      <c r="F163" t="s">
        <v>44</v>
      </c>
      <c r="G163">
        <v>1.3</v>
      </c>
      <c r="H163" t="s">
        <v>45</v>
      </c>
      <c r="I163" t="s">
        <v>46</v>
      </c>
      <c r="J163" t="s">
        <v>47</v>
      </c>
      <c r="K163" t="s">
        <v>62</v>
      </c>
      <c r="L163" t="s">
        <v>63</v>
      </c>
      <c r="M163" t="s">
        <v>64</v>
      </c>
      <c r="N163" t="s">
        <v>71</v>
      </c>
      <c r="O163">
        <v>5</v>
      </c>
      <c r="P163" t="s">
        <v>58</v>
      </c>
      <c r="Q163">
        <v>9</v>
      </c>
      <c r="R163" t="s">
        <v>182</v>
      </c>
      <c r="S163" t="s">
        <v>65</v>
      </c>
      <c r="T163" s="5" t="s">
        <v>72</v>
      </c>
      <c r="U163" t="s">
        <v>573</v>
      </c>
      <c r="V163">
        <v>3000</v>
      </c>
      <c r="W163" t="s">
        <v>53</v>
      </c>
      <c r="X163">
        <v>3100</v>
      </c>
      <c r="Y163" t="s">
        <v>124</v>
      </c>
      <c r="Z163">
        <v>3110</v>
      </c>
      <c r="AA163" t="s">
        <v>53</v>
      </c>
      <c r="AB163">
        <v>3111</v>
      </c>
      <c r="AC163" t="s">
        <v>200</v>
      </c>
      <c r="AD163">
        <v>0</v>
      </c>
      <c r="AE163" t="s">
        <v>55</v>
      </c>
      <c r="AF163" s="1">
        <v>6500000</v>
      </c>
      <c r="AG163" s="1">
        <v>6500000</v>
      </c>
      <c r="AH163" s="1">
        <v>5692155</v>
      </c>
      <c r="AI163" s="1">
        <v>692155</v>
      </c>
      <c r="AJ163" s="1">
        <v>692155</v>
      </c>
      <c r="AK163" s="1">
        <v>692155</v>
      </c>
      <c r="AL163" s="1">
        <v>692155</v>
      </c>
      <c r="AM163" s="1">
        <v>5807845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U163" s="4">
        <f t="shared" si="6"/>
        <v>0</v>
      </c>
      <c r="AV163" s="1">
        <f t="shared" si="7"/>
        <v>6500000</v>
      </c>
      <c r="AW163" s="1">
        <f t="shared" si="8"/>
        <v>807845</v>
      </c>
    </row>
    <row r="164" spans="1:49" x14ac:dyDescent="0.35">
      <c r="A164" t="s">
        <v>93</v>
      </c>
      <c r="B164" t="s">
        <v>98</v>
      </c>
      <c r="C164" t="s">
        <v>43</v>
      </c>
      <c r="D164" t="s">
        <v>553</v>
      </c>
      <c r="E164">
        <v>2</v>
      </c>
      <c r="F164" t="s">
        <v>306</v>
      </c>
      <c r="G164">
        <v>2.2000000000000002</v>
      </c>
      <c r="H164" t="s">
        <v>322</v>
      </c>
      <c r="I164" t="s">
        <v>323</v>
      </c>
      <c r="J164" t="s">
        <v>324</v>
      </c>
      <c r="K164" t="s">
        <v>62</v>
      </c>
      <c r="L164" t="s">
        <v>63</v>
      </c>
      <c r="M164" t="s">
        <v>253</v>
      </c>
      <c r="N164" s="5" t="s">
        <v>592</v>
      </c>
      <c r="O164">
        <v>1</v>
      </c>
      <c r="P164" t="s">
        <v>326</v>
      </c>
      <c r="Q164">
        <v>29</v>
      </c>
      <c r="R164" t="s">
        <v>327</v>
      </c>
      <c r="S164" t="s">
        <v>325</v>
      </c>
      <c r="T164" s="5" t="s">
        <v>328</v>
      </c>
      <c r="U164" t="s">
        <v>588</v>
      </c>
      <c r="V164">
        <v>3000</v>
      </c>
      <c r="W164" t="s">
        <v>53</v>
      </c>
      <c r="X164">
        <v>3100</v>
      </c>
      <c r="Y164" t="s">
        <v>124</v>
      </c>
      <c r="Z164">
        <v>3110</v>
      </c>
      <c r="AA164" t="s">
        <v>53</v>
      </c>
      <c r="AB164">
        <v>3111</v>
      </c>
      <c r="AC164" t="s">
        <v>200</v>
      </c>
      <c r="AD164">
        <v>0</v>
      </c>
      <c r="AE164" t="s">
        <v>55</v>
      </c>
      <c r="AF164" s="1">
        <v>248334549.97</v>
      </c>
      <c r="AG164" s="1">
        <v>248334549.97</v>
      </c>
      <c r="AH164" s="1">
        <v>20349631</v>
      </c>
      <c r="AI164" s="1">
        <v>20349631</v>
      </c>
      <c r="AJ164" s="1">
        <v>20349631</v>
      </c>
      <c r="AK164" s="1">
        <v>0</v>
      </c>
      <c r="AL164" s="1">
        <v>0</v>
      </c>
      <c r="AM164" s="1">
        <v>227984918.97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U164" s="4">
        <f t="shared" si="6"/>
        <v>0</v>
      </c>
      <c r="AV164" s="1">
        <f t="shared" si="7"/>
        <v>248334549.97</v>
      </c>
      <c r="AW164" s="1">
        <f t="shared" si="8"/>
        <v>227984918.97</v>
      </c>
    </row>
    <row r="165" spans="1:49" x14ac:dyDescent="0.35">
      <c r="A165" t="s">
        <v>507</v>
      </c>
      <c r="B165" t="s">
        <v>509</v>
      </c>
      <c r="C165" t="s">
        <v>508</v>
      </c>
      <c r="D165" t="s">
        <v>553</v>
      </c>
      <c r="E165">
        <v>2</v>
      </c>
      <c r="F165" t="s">
        <v>306</v>
      </c>
      <c r="G165">
        <v>2.2000000000000002</v>
      </c>
      <c r="H165" t="s">
        <v>322</v>
      </c>
      <c r="I165" t="s">
        <v>335</v>
      </c>
      <c r="J165" t="s">
        <v>336</v>
      </c>
      <c r="K165" t="s">
        <v>62</v>
      </c>
      <c r="L165" t="s">
        <v>63</v>
      </c>
      <c r="M165" t="s">
        <v>253</v>
      </c>
      <c r="N165" s="5" t="s">
        <v>592</v>
      </c>
      <c r="O165">
        <v>2</v>
      </c>
      <c r="P165" t="s">
        <v>162</v>
      </c>
      <c r="Q165">
        <v>26</v>
      </c>
      <c r="R165" t="s">
        <v>338</v>
      </c>
      <c r="S165" t="s">
        <v>337</v>
      </c>
      <c r="T165" t="s">
        <v>339</v>
      </c>
      <c r="U165" t="s">
        <v>339</v>
      </c>
      <c r="V165">
        <v>3000</v>
      </c>
      <c r="W165" t="s">
        <v>53</v>
      </c>
      <c r="X165">
        <v>3100</v>
      </c>
      <c r="Y165" t="s">
        <v>124</v>
      </c>
      <c r="Z165">
        <v>3110</v>
      </c>
      <c r="AA165" t="s">
        <v>53</v>
      </c>
      <c r="AB165">
        <v>3111</v>
      </c>
      <c r="AC165" t="s">
        <v>200</v>
      </c>
      <c r="AD165">
        <v>0</v>
      </c>
      <c r="AE165" t="s">
        <v>55</v>
      </c>
      <c r="AF165" s="1">
        <v>62000000</v>
      </c>
      <c r="AG165" s="1">
        <v>62000000</v>
      </c>
      <c r="AH165" s="1">
        <v>8783520</v>
      </c>
      <c r="AI165" s="1">
        <v>8783520</v>
      </c>
      <c r="AJ165" s="1">
        <v>8783520</v>
      </c>
      <c r="AK165" s="1">
        <v>8783520</v>
      </c>
      <c r="AL165" s="1">
        <v>8783520</v>
      </c>
      <c r="AM165" s="1">
        <v>53216480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U165" s="4">
        <f t="shared" si="6"/>
        <v>0</v>
      </c>
      <c r="AV165" s="1">
        <f t="shared" si="7"/>
        <v>62000000</v>
      </c>
      <c r="AW165" s="1">
        <f t="shared" si="8"/>
        <v>53216480</v>
      </c>
    </row>
    <row r="166" spans="1:49" x14ac:dyDescent="0.35">
      <c r="A166" t="s">
        <v>93</v>
      </c>
      <c r="B166" t="s">
        <v>98</v>
      </c>
      <c r="C166" t="s">
        <v>43</v>
      </c>
      <c r="D166" t="s">
        <v>553</v>
      </c>
      <c r="E166">
        <v>1</v>
      </c>
      <c r="F166" t="s">
        <v>44</v>
      </c>
      <c r="G166">
        <v>1.3</v>
      </c>
      <c r="H166" t="s">
        <v>45</v>
      </c>
      <c r="I166" t="s">
        <v>46</v>
      </c>
      <c r="J166" t="s">
        <v>47</v>
      </c>
      <c r="K166" t="s">
        <v>62</v>
      </c>
      <c r="L166" t="s">
        <v>63</v>
      </c>
      <c r="M166" t="s">
        <v>64</v>
      </c>
      <c r="N166" t="s">
        <v>71</v>
      </c>
      <c r="O166">
        <v>5</v>
      </c>
      <c r="P166" t="s">
        <v>58</v>
      </c>
      <c r="Q166">
        <v>9</v>
      </c>
      <c r="R166" t="s">
        <v>182</v>
      </c>
      <c r="S166" t="s">
        <v>65</v>
      </c>
      <c r="T166" s="5" t="s">
        <v>72</v>
      </c>
      <c r="U166" t="s">
        <v>573</v>
      </c>
      <c r="V166">
        <v>3000</v>
      </c>
      <c r="W166" t="s">
        <v>53</v>
      </c>
      <c r="X166">
        <v>3100</v>
      </c>
      <c r="Y166" t="s">
        <v>124</v>
      </c>
      <c r="Z166">
        <v>3140</v>
      </c>
      <c r="AA166" t="s">
        <v>53</v>
      </c>
      <c r="AB166">
        <v>3141</v>
      </c>
      <c r="AC166" t="s">
        <v>201</v>
      </c>
      <c r="AD166">
        <v>0</v>
      </c>
      <c r="AE166" t="s">
        <v>55</v>
      </c>
      <c r="AF166" s="1">
        <v>700000</v>
      </c>
      <c r="AG166" s="1">
        <v>700000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700000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U166" s="4">
        <f t="shared" si="6"/>
        <v>0</v>
      </c>
      <c r="AV166" s="1">
        <f t="shared" si="7"/>
        <v>700000</v>
      </c>
      <c r="AW166" s="1">
        <f t="shared" si="8"/>
        <v>700000</v>
      </c>
    </row>
    <row r="167" spans="1:49" x14ac:dyDescent="0.35">
      <c r="A167" t="s">
        <v>93</v>
      </c>
      <c r="B167" t="s">
        <v>98</v>
      </c>
      <c r="C167" t="s">
        <v>43</v>
      </c>
      <c r="D167" t="s">
        <v>553</v>
      </c>
      <c r="E167">
        <v>3</v>
      </c>
      <c r="F167" t="s">
        <v>435</v>
      </c>
      <c r="G167">
        <v>3.8</v>
      </c>
      <c r="H167" t="s">
        <v>491</v>
      </c>
      <c r="I167" t="s">
        <v>492</v>
      </c>
      <c r="J167" t="s">
        <v>493</v>
      </c>
      <c r="K167" t="s">
        <v>62</v>
      </c>
      <c r="L167" t="s">
        <v>63</v>
      </c>
      <c r="M167" t="s">
        <v>494</v>
      </c>
      <c r="N167" t="s">
        <v>496</v>
      </c>
      <c r="O167">
        <v>5</v>
      </c>
      <c r="P167" t="s">
        <v>58</v>
      </c>
      <c r="Q167">
        <v>55</v>
      </c>
      <c r="R167" t="s">
        <v>497</v>
      </c>
      <c r="S167" t="s">
        <v>495</v>
      </c>
      <c r="T167" s="5" t="s">
        <v>498</v>
      </c>
      <c r="U167" t="s">
        <v>587</v>
      </c>
      <c r="V167">
        <v>3000</v>
      </c>
      <c r="W167" t="s">
        <v>53</v>
      </c>
      <c r="X167">
        <v>3100</v>
      </c>
      <c r="Y167" t="s">
        <v>124</v>
      </c>
      <c r="Z167">
        <v>3140</v>
      </c>
      <c r="AA167" t="s">
        <v>53</v>
      </c>
      <c r="AB167">
        <v>3141</v>
      </c>
      <c r="AC167" t="s">
        <v>201</v>
      </c>
      <c r="AD167">
        <v>0</v>
      </c>
      <c r="AE167" t="s">
        <v>55</v>
      </c>
      <c r="AF167" s="1">
        <v>1200000</v>
      </c>
      <c r="AG167" s="1">
        <v>1200000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1200000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U167" s="4">
        <f t="shared" si="6"/>
        <v>0</v>
      </c>
      <c r="AV167" s="1">
        <f t="shared" si="7"/>
        <v>1200000</v>
      </c>
      <c r="AW167" s="1">
        <f t="shared" si="8"/>
        <v>1200000</v>
      </c>
    </row>
    <row r="168" spans="1:49" x14ac:dyDescent="0.35">
      <c r="A168" t="s">
        <v>93</v>
      </c>
      <c r="B168" t="s">
        <v>98</v>
      </c>
      <c r="C168" t="s">
        <v>43</v>
      </c>
      <c r="D168" t="s">
        <v>553</v>
      </c>
      <c r="E168">
        <v>1</v>
      </c>
      <c r="F168" t="s">
        <v>44</v>
      </c>
      <c r="G168">
        <v>1.3</v>
      </c>
      <c r="H168" t="s">
        <v>45</v>
      </c>
      <c r="I168" t="s">
        <v>46</v>
      </c>
      <c r="J168" t="s">
        <v>47</v>
      </c>
      <c r="K168" t="s">
        <v>62</v>
      </c>
      <c r="L168" t="s">
        <v>63</v>
      </c>
      <c r="M168" t="s">
        <v>64</v>
      </c>
      <c r="N168" t="s">
        <v>71</v>
      </c>
      <c r="O168">
        <v>5</v>
      </c>
      <c r="P168" t="s">
        <v>58</v>
      </c>
      <c r="Q168">
        <v>9</v>
      </c>
      <c r="R168" t="s">
        <v>182</v>
      </c>
      <c r="S168" t="s">
        <v>65</v>
      </c>
      <c r="T168" s="5" t="s">
        <v>72</v>
      </c>
      <c r="U168" t="s">
        <v>573</v>
      </c>
      <c r="V168">
        <v>3000</v>
      </c>
      <c r="W168" t="s">
        <v>53</v>
      </c>
      <c r="X168">
        <v>3100</v>
      </c>
      <c r="Y168" t="s">
        <v>124</v>
      </c>
      <c r="Z168">
        <v>316</v>
      </c>
      <c r="AA168" t="s">
        <v>202</v>
      </c>
      <c r="AB168">
        <v>3161</v>
      </c>
      <c r="AC168" t="s">
        <v>202</v>
      </c>
      <c r="AD168">
        <v>0</v>
      </c>
      <c r="AE168" t="s">
        <v>55</v>
      </c>
      <c r="AF168" s="1">
        <v>2800000</v>
      </c>
      <c r="AG168" s="1">
        <v>2800000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2800000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U168" s="4">
        <f t="shared" si="6"/>
        <v>0</v>
      </c>
      <c r="AV168" s="1">
        <f t="shared" si="7"/>
        <v>2800000</v>
      </c>
      <c r="AW168" s="1">
        <f t="shared" si="8"/>
        <v>2800000</v>
      </c>
    </row>
    <row r="169" spans="1:49" x14ac:dyDescent="0.35">
      <c r="A169" t="s">
        <v>93</v>
      </c>
      <c r="B169" t="s">
        <v>98</v>
      </c>
      <c r="C169" t="s">
        <v>43</v>
      </c>
      <c r="D169" t="s">
        <v>553</v>
      </c>
      <c r="E169">
        <v>1</v>
      </c>
      <c r="F169" t="s">
        <v>44</v>
      </c>
      <c r="G169">
        <v>1.7</v>
      </c>
      <c r="H169" t="s">
        <v>83</v>
      </c>
      <c r="I169" t="s">
        <v>84</v>
      </c>
      <c r="J169" t="s">
        <v>85</v>
      </c>
      <c r="K169" t="s">
        <v>86</v>
      </c>
      <c r="L169" t="s">
        <v>87</v>
      </c>
      <c r="M169" t="s">
        <v>279</v>
      </c>
      <c r="N169" s="5" t="s">
        <v>561</v>
      </c>
      <c r="O169">
        <v>6</v>
      </c>
      <c r="P169" t="s">
        <v>91</v>
      </c>
      <c r="Q169">
        <v>19</v>
      </c>
      <c r="R169" t="s">
        <v>285</v>
      </c>
      <c r="S169" t="s">
        <v>280</v>
      </c>
      <c r="T169" t="s">
        <v>283</v>
      </c>
      <c r="U169" t="s">
        <v>283</v>
      </c>
      <c r="V169">
        <v>3000</v>
      </c>
      <c r="W169" t="s">
        <v>53</v>
      </c>
      <c r="X169">
        <v>3100</v>
      </c>
      <c r="Y169" t="s">
        <v>124</v>
      </c>
      <c r="Z169">
        <v>316</v>
      </c>
      <c r="AA169" t="s">
        <v>202</v>
      </c>
      <c r="AB169">
        <v>3161</v>
      </c>
      <c r="AC169" t="s">
        <v>202</v>
      </c>
      <c r="AD169">
        <v>0</v>
      </c>
      <c r="AE169" t="s">
        <v>55</v>
      </c>
      <c r="AF169" s="1">
        <v>200000</v>
      </c>
      <c r="AG169" s="1">
        <v>200000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200000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U169" s="4">
        <f t="shared" si="6"/>
        <v>0</v>
      </c>
      <c r="AV169" s="1">
        <f t="shared" si="7"/>
        <v>200000</v>
      </c>
      <c r="AW169" s="1">
        <f t="shared" si="8"/>
        <v>200000</v>
      </c>
    </row>
    <row r="170" spans="1:49" x14ac:dyDescent="0.35">
      <c r="A170" t="s">
        <v>93</v>
      </c>
      <c r="B170" t="s">
        <v>98</v>
      </c>
      <c r="C170" t="s">
        <v>43</v>
      </c>
      <c r="D170" t="s">
        <v>553</v>
      </c>
      <c r="E170">
        <v>3</v>
      </c>
      <c r="F170" t="s">
        <v>435</v>
      </c>
      <c r="G170">
        <v>3.8</v>
      </c>
      <c r="H170" t="s">
        <v>491</v>
      </c>
      <c r="I170" t="s">
        <v>492</v>
      </c>
      <c r="J170" t="s">
        <v>493</v>
      </c>
      <c r="K170" t="s">
        <v>62</v>
      </c>
      <c r="L170" t="s">
        <v>63</v>
      </c>
      <c r="M170" t="s">
        <v>494</v>
      </c>
      <c r="N170" t="s">
        <v>496</v>
      </c>
      <c r="O170">
        <v>5</v>
      </c>
      <c r="P170" t="s">
        <v>58</v>
      </c>
      <c r="Q170">
        <v>55</v>
      </c>
      <c r="R170" t="s">
        <v>497</v>
      </c>
      <c r="S170" t="s">
        <v>495</v>
      </c>
      <c r="T170" s="5" t="s">
        <v>498</v>
      </c>
      <c r="U170" t="s">
        <v>587</v>
      </c>
      <c r="V170">
        <v>3000</v>
      </c>
      <c r="W170" t="s">
        <v>53</v>
      </c>
      <c r="X170">
        <v>3100</v>
      </c>
      <c r="Y170" t="s">
        <v>124</v>
      </c>
      <c r="Z170">
        <v>316</v>
      </c>
      <c r="AA170" t="s">
        <v>202</v>
      </c>
      <c r="AB170">
        <v>3161</v>
      </c>
      <c r="AC170" t="s">
        <v>202</v>
      </c>
      <c r="AD170">
        <v>0</v>
      </c>
      <c r="AE170" t="s">
        <v>55</v>
      </c>
      <c r="AF170" s="1">
        <v>13200</v>
      </c>
      <c r="AG170" s="1">
        <v>13200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13200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U170" s="4">
        <f t="shared" si="6"/>
        <v>0</v>
      </c>
      <c r="AV170" s="1">
        <f t="shared" si="7"/>
        <v>13200</v>
      </c>
      <c r="AW170" s="1">
        <f t="shared" si="8"/>
        <v>13200</v>
      </c>
    </row>
    <row r="171" spans="1:49" x14ac:dyDescent="0.35">
      <c r="A171" t="s">
        <v>93</v>
      </c>
      <c r="B171" t="s">
        <v>98</v>
      </c>
      <c r="C171" t="s">
        <v>43</v>
      </c>
      <c r="D171" t="s">
        <v>553</v>
      </c>
      <c r="E171">
        <v>3</v>
      </c>
      <c r="F171" t="s">
        <v>435</v>
      </c>
      <c r="G171">
        <v>3.8</v>
      </c>
      <c r="H171" t="s">
        <v>491</v>
      </c>
      <c r="I171" t="s">
        <v>492</v>
      </c>
      <c r="J171" t="s">
        <v>493</v>
      </c>
      <c r="K171" t="s">
        <v>62</v>
      </c>
      <c r="L171" t="s">
        <v>63</v>
      </c>
      <c r="M171" t="s">
        <v>494</v>
      </c>
      <c r="N171" t="s">
        <v>496</v>
      </c>
      <c r="O171">
        <v>5</v>
      </c>
      <c r="P171" t="s">
        <v>58</v>
      </c>
      <c r="Q171">
        <v>56</v>
      </c>
      <c r="R171" t="s">
        <v>503</v>
      </c>
      <c r="S171" t="s">
        <v>495</v>
      </c>
      <c r="T171" s="5" t="s">
        <v>498</v>
      </c>
      <c r="U171" t="s">
        <v>587</v>
      </c>
      <c r="V171">
        <v>3000</v>
      </c>
      <c r="W171" t="s">
        <v>53</v>
      </c>
      <c r="X171">
        <v>3100</v>
      </c>
      <c r="Y171" t="s">
        <v>124</v>
      </c>
      <c r="Z171">
        <v>3170</v>
      </c>
      <c r="AA171" t="s">
        <v>53</v>
      </c>
      <c r="AB171">
        <v>3171</v>
      </c>
      <c r="AC171" t="s">
        <v>505</v>
      </c>
      <c r="AD171">
        <v>43</v>
      </c>
      <c r="AE171" t="s">
        <v>506</v>
      </c>
      <c r="AF171" s="1">
        <v>10075350.470000001</v>
      </c>
      <c r="AG171" s="1">
        <v>10075347.949999999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10075350.470000001</v>
      </c>
      <c r="AN171" s="1">
        <v>0</v>
      </c>
      <c r="AO171" s="1">
        <v>2.52</v>
      </c>
      <c r="AP171" s="1">
        <v>0</v>
      </c>
      <c r="AQ171" s="1">
        <v>0</v>
      </c>
      <c r="AR171" s="1">
        <v>2.52</v>
      </c>
      <c r="AU171" s="4">
        <f t="shared" si="6"/>
        <v>0</v>
      </c>
      <c r="AV171" s="1">
        <f t="shared" si="7"/>
        <v>10075350.470000001</v>
      </c>
      <c r="AW171" s="1">
        <f t="shared" si="8"/>
        <v>10075350.470000001</v>
      </c>
    </row>
    <row r="172" spans="1:49" x14ac:dyDescent="0.35">
      <c r="A172" t="s">
        <v>507</v>
      </c>
      <c r="B172" t="s">
        <v>509</v>
      </c>
      <c r="C172" t="s">
        <v>508</v>
      </c>
      <c r="D172" t="s">
        <v>553</v>
      </c>
      <c r="E172">
        <v>3</v>
      </c>
      <c r="F172" t="s">
        <v>435</v>
      </c>
      <c r="G172">
        <v>3.8</v>
      </c>
      <c r="H172" t="s">
        <v>491</v>
      </c>
      <c r="I172" t="s">
        <v>492</v>
      </c>
      <c r="J172" t="s">
        <v>493</v>
      </c>
      <c r="K172" t="s">
        <v>62</v>
      </c>
      <c r="L172" t="s">
        <v>63</v>
      </c>
      <c r="M172" t="s">
        <v>494</v>
      </c>
      <c r="N172" t="s">
        <v>496</v>
      </c>
      <c r="O172">
        <v>5</v>
      </c>
      <c r="P172" t="s">
        <v>58</v>
      </c>
      <c r="Q172">
        <v>56</v>
      </c>
      <c r="R172" t="s">
        <v>503</v>
      </c>
      <c r="S172" t="s">
        <v>495</v>
      </c>
      <c r="T172" s="5" t="s">
        <v>498</v>
      </c>
      <c r="U172" t="s">
        <v>587</v>
      </c>
      <c r="V172">
        <v>3000</v>
      </c>
      <c r="W172" t="s">
        <v>53</v>
      </c>
      <c r="X172">
        <v>3100</v>
      </c>
      <c r="Y172" t="s">
        <v>124</v>
      </c>
      <c r="Z172">
        <v>3170</v>
      </c>
      <c r="AA172" t="s">
        <v>53</v>
      </c>
      <c r="AB172">
        <v>3171</v>
      </c>
      <c r="AC172" t="s">
        <v>505</v>
      </c>
      <c r="AD172">
        <v>43</v>
      </c>
      <c r="AE172" t="s">
        <v>506</v>
      </c>
      <c r="AF172" s="29">
        <v>40000000</v>
      </c>
      <c r="AG172" s="1">
        <v>40000002.520000003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40000000</v>
      </c>
      <c r="AN172" s="1">
        <v>0</v>
      </c>
      <c r="AO172" s="1">
        <v>0</v>
      </c>
      <c r="AP172" s="1">
        <v>0</v>
      </c>
      <c r="AQ172" s="1">
        <v>2.52</v>
      </c>
      <c r="AR172" s="1">
        <v>-2.52</v>
      </c>
      <c r="AU172" s="4">
        <f t="shared" si="6"/>
        <v>0</v>
      </c>
      <c r="AV172" s="1">
        <f t="shared" si="7"/>
        <v>40000000</v>
      </c>
      <c r="AW172" s="1">
        <f t="shared" si="8"/>
        <v>40000000</v>
      </c>
    </row>
    <row r="173" spans="1:49" x14ac:dyDescent="0.35">
      <c r="A173" t="s">
        <v>93</v>
      </c>
      <c r="B173" t="s">
        <v>98</v>
      </c>
      <c r="C173" t="s">
        <v>43</v>
      </c>
      <c r="D173" t="s">
        <v>553</v>
      </c>
      <c r="E173">
        <v>1</v>
      </c>
      <c r="F173" t="s">
        <v>44</v>
      </c>
      <c r="G173">
        <v>1.3</v>
      </c>
      <c r="H173" t="s">
        <v>45</v>
      </c>
      <c r="I173" t="s">
        <v>46</v>
      </c>
      <c r="J173" t="s">
        <v>47</v>
      </c>
      <c r="K173" t="s">
        <v>48</v>
      </c>
      <c r="L173" t="s">
        <v>49</v>
      </c>
      <c r="M173" t="s">
        <v>50</v>
      </c>
      <c r="N173" t="s">
        <v>57</v>
      </c>
      <c r="O173">
        <v>5</v>
      </c>
      <c r="P173" t="s">
        <v>58</v>
      </c>
      <c r="Q173">
        <v>5</v>
      </c>
      <c r="R173" t="s">
        <v>99</v>
      </c>
      <c r="S173" t="s">
        <v>94</v>
      </c>
      <c r="T173" t="s">
        <v>100</v>
      </c>
      <c r="U173" t="s">
        <v>100</v>
      </c>
      <c r="V173">
        <v>3000</v>
      </c>
      <c r="W173" t="s">
        <v>53</v>
      </c>
      <c r="X173">
        <v>3100</v>
      </c>
      <c r="Y173" t="s">
        <v>124</v>
      </c>
      <c r="Z173">
        <v>3180</v>
      </c>
      <c r="AA173" t="s">
        <v>53</v>
      </c>
      <c r="AB173">
        <v>3181</v>
      </c>
      <c r="AC173" t="s">
        <v>125</v>
      </c>
      <c r="AD173">
        <v>0</v>
      </c>
      <c r="AE173" t="s">
        <v>55</v>
      </c>
      <c r="AF173" s="1">
        <v>15000</v>
      </c>
      <c r="AG173" s="1">
        <v>15000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15000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U173" s="4">
        <f t="shared" si="6"/>
        <v>0</v>
      </c>
      <c r="AV173" s="1">
        <f t="shared" si="7"/>
        <v>15000</v>
      </c>
      <c r="AW173" s="1">
        <f t="shared" si="8"/>
        <v>15000</v>
      </c>
    </row>
    <row r="174" spans="1:49" x14ac:dyDescent="0.35">
      <c r="A174" t="s">
        <v>93</v>
      </c>
      <c r="B174" t="s">
        <v>98</v>
      </c>
      <c r="C174" t="s">
        <v>43</v>
      </c>
      <c r="D174" t="s">
        <v>553</v>
      </c>
      <c r="E174">
        <v>1</v>
      </c>
      <c r="F174" t="s">
        <v>44</v>
      </c>
      <c r="G174">
        <v>1.3</v>
      </c>
      <c r="H174" t="s">
        <v>45</v>
      </c>
      <c r="I174" t="s">
        <v>46</v>
      </c>
      <c r="J174" t="s">
        <v>47</v>
      </c>
      <c r="K174" t="s">
        <v>62</v>
      </c>
      <c r="L174" t="s">
        <v>63</v>
      </c>
      <c r="M174" t="s">
        <v>220</v>
      </c>
      <c r="N174" t="s">
        <v>222</v>
      </c>
      <c r="O174">
        <v>5</v>
      </c>
      <c r="P174" t="s">
        <v>58</v>
      </c>
      <c r="Q174">
        <v>13</v>
      </c>
      <c r="R174" t="s">
        <v>223</v>
      </c>
      <c r="S174" t="s">
        <v>221</v>
      </c>
      <c r="T174" s="5" t="s">
        <v>224</v>
      </c>
      <c r="U174" t="s">
        <v>589</v>
      </c>
      <c r="V174">
        <v>3000</v>
      </c>
      <c r="W174" t="s">
        <v>53</v>
      </c>
      <c r="X174">
        <v>3100</v>
      </c>
      <c r="Y174" t="s">
        <v>124</v>
      </c>
      <c r="Z174">
        <v>3180</v>
      </c>
      <c r="AA174" t="s">
        <v>53</v>
      </c>
      <c r="AB174">
        <v>3181</v>
      </c>
      <c r="AC174" t="s">
        <v>125</v>
      </c>
      <c r="AD174">
        <v>0</v>
      </c>
      <c r="AE174" t="s">
        <v>55</v>
      </c>
      <c r="AF174" s="1">
        <v>5000</v>
      </c>
      <c r="AG174" s="1">
        <v>5000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5000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U174" s="4">
        <f t="shared" si="6"/>
        <v>0</v>
      </c>
      <c r="AV174" s="1">
        <f t="shared" si="7"/>
        <v>5000</v>
      </c>
      <c r="AW174" s="1">
        <f t="shared" si="8"/>
        <v>5000</v>
      </c>
    </row>
    <row r="175" spans="1:49" x14ac:dyDescent="0.35">
      <c r="A175" t="s">
        <v>93</v>
      </c>
      <c r="B175" t="s">
        <v>98</v>
      </c>
      <c r="C175" t="s">
        <v>43</v>
      </c>
      <c r="D175" t="s">
        <v>553</v>
      </c>
      <c r="E175">
        <v>3</v>
      </c>
      <c r="F175" t="s">
        <v>435</v>
      </c>
      <c r="G175">
        <v>3.8</v>
      </c>
      <c r="H175" t="s">
        <v>491</v>
      </c>
      <c r="I175" t="s">
        <v>492</v>
      </c>
      <c r="J175" t="s">
        <v>493</v>
      </c>
      <c r="K175" t="s">
        <v>62</v>
      </c>
      <c r="L175" t="s">
        <v>63</v>
      </c>
      <c r="M175" t="s">
        <v>494</v>
      </c>
      <c r="N175" t="s">
        <v>496</v>
      </c>
      <c r="O175">
        <v>5</v>
      </c>
      <c r="P175" t="s">
        <v>58</v>
      </c>
      <c r="Q175">
        <v>55</v>
      </c>
      <c r="R175" t="s">
        <v>497</v>
      </c>
      <c r="S175" t="s">
        <v>495</v>
      </c>
      <c r="T175" s="5" t="s">
        <v>498</v>
      </c>
      <c r="U175" t="s">
        <v>587</v>
      </c>
      <c r="V175">
        <v>3000</v>
      </c>
      <c r="W175" t="s">
        <v>53</v>
      </c>
      <c r="X175">
        <v>3100</v>
      </c>
      <c r="Y175" t="s">
        <v>124</v>
      </c>
      <c r="Z175">
        <v>3180</v>
      </c>
      <c r="AA175" t="s">
        <v>53</v>
      </c>
      <c r="AB175">
        <v>3181</v>
      </c>
      <c r="AC175" t="s">
        <v>125</v>
      </c>
      <c r="AD175">
        <v>0</v>
      </c>
      <c r="AE175" t="s">
        <v>55</v>
      </c>
      <c r="AF175" s="1">
        <v>30000</v>
      </c>
      <c r="AG175" s="1">
        <v>30000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30000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U175" s="4">
        <f t="shared" si="6"/>
        <v>0</v>
      </c>
      <c r="AV175" s="1">
        <f t="shared" si="7"/>
        <v>30000</v>
      </c>
      <c r="AW175" s="1">
        <f t="shared" si="8"/>
        <v>30000</v>
      </c>
    </row>
    <row r="176" spans="1:49" x14ac:dyDescent="0.35">
      <c r="A176" t="s">
        <v>93</v>
      </c>
      <c r="B176" t="s">
        <v>98</v>
      </c>
      <c r="C176" t="s">
        <v>43</v>
      </c>
      <c r="D176" t="s">
        <v>553</v>
      </c>
      <c r="E176">
        <v>1</v>
      </c>
      <c r="F176" t="s">
        <v>44</v>
      </c>
      <c r="G176">
        <v>1.3</v>
      </c>
      <c r="H176" t="s">
        <v>45</v>
      </c>
      <c r="I176" t="s">
        <v>46</v>
      </c>
      <c r="J176" t="s">
        <v>47</v>
      </c>
      <c r="K176" t="s">
        <v>62</v>
      </c>
      <c r="L176" t="s">
        <v>63</v>
      </c>
      <c r="M176" t="s">
        <v>64</v>
      </c>
      <c r="N176" t="s">
        <v>71</v>
      </c>
      <c r="O176">
        <v>5</v>
      </c>
      <c r="P176" t="s">
        <v>58</v>
      </c>
      <c r="Q176">
        <v>9</v>
      </c>
      <c r="R176" t="s">
        <v>182</v>
      </c>
      <c r="S176" t="s">
        <v>65</v>
      </c>
      <c r="T176" s="5" t="s">
        <v>72</v>
      </c>
      <c r="U176" t="s">
        <v>573</v>
      </c>
      <c r="V176">
        <v>3000</v>
      </c>
      <c r="W176" t="s">
        <v>53</v>
      </c>
      <c r="X176">
        <v>3200</v>
      </c>
      <c r="Y176" t="s">
        <v>126</v>
      </c>
      <c r="Z176">
        <v>3220</v>
      </c>
      <c r="AA176" t="s">
        <v>53</v>
      </c>
      <c r="AB176">
        <v>3221</v>
      </c>
      <c r="AC176" t="s">
        <v>203</v>
      </c>
      <c r="AD176">
        <v>0</v>
      </c>
      <c r="AE176" t="s">
        <v>55</v>
      </c>
      <c r="AF176" s="1">
        <v>2500000</v>
      </c>
      <c r="AG176" s="1">
        <v>2500000</v>
      </c>
      <c r="AH176" s="1">
        <v>1555560.28</v>
      </c>
      <c r="AI176" s="1">
        <v>0</v>
      </c>
      <c r="AJ176" s="1">
        <v>0</v>
      </c>
      <c r="AK176" s="1">
        <v>0</v>
      </c>
      <c r="AL176" s="1">
        <v>0</v>
      </c>
      <c r="AM176" s="1">
        <v>2500000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U176" s="4">
        <f t="shared" si="6"/>
        <v>0</v>
      </c>
      <c r="AV176" s="1">
        <f t="shared" si="7"/>
        <v>2500000</v>
      </c>
      <c r="AW176" s="1">
        <f t="shared" si="8"/>
        <v>944439.72</v>
      </c>
    </row>
    <row r="177" spans="1:49" x14ac:dyDescent="0.35">
      <c r="A177" t="s">
        <v>93</v>
      </c>
      <c r="B177" t="s">
        <v>98</v>
      </c>
      <c r="C177" t="s">
        <v>43</v>
      </c>
      <c r="D177" t="s">
        <v>553</v>
      </c>
      <c r="E177">
        <v>3</v>
      </c>
      <c r="F177" t="s">
        <v>435</v>
      </c>
      <c r="G177">
        <v>3.8</v>
      </c>
      <c r="H177" t="s">
        <v>491</v>
      </c>
      <c r="I177" t="s">
        <v>492</v>
      </c>
      <c r="J177" t="s">
        <v>493</v>
      </c>
      <c r="K177" t="s">
        <v>62</v>
      </c>
      <c r="L177" t="s">
        <v>63</v>
      </c>
      <c r="M177" t="s">
        <v>494</v>
      </c>
      <c r="N177" t="s">
        <v>496</v>
      </c>
      <c r="O177">
        <v>5</v>
      </c>
      <c r="P177" t="s">
        <v>58</v>
      </c>
      <c r="Q177">
        <v>55</v>
      </c>
      <c r="R177" t="s">
        <v>497</v>
      </c>
      <c r="S177" t="s">
        <v>495</v>
      </c>
      <c r="T177" s="5" t="s">
        <v>498</v>
      </c>
      <c r="U177" t="s">
        <v>587</v>
      </c>
      <c r="V177">
        <v>3000</v>
      </c>
      <c r="W177" t="s">
        <v>53</v>
      </c>
      <c r="X177">
        <v>3200</v>
      </c>
      <c r="Y177" t="s">
        <v>126</v>
      </c>
      <c r="Z177">
        <v>3230</v>
      </c>
      <c r="AA177" t="s">
        <v>53</v>
      </c>
      <c r="AB177">
        <v>3231</v>
      </c>
      <c r="AC177" t="s">
        <v>500</v>
      </c>
      <c r="AD177">
        <v>0</v>
      </c>
      <c r="AE177" t="s">
        <v>55</v>
      </c>
      <c r="AF177" s="1">
        <v>6900000</v>
      </c>
      <c r="AG177" s="1">
        <v>6900000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6900000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U177" s="4">
        <f t="shared" si="6"/>
        <v>0</v>
      </c>
      <c r="AV177" s="1">
        <f t="shared" si="7"/>
        <v>6900000</v>
      </c>
      <c r="AW177" s="1">
        <f t="shared" si="8"/>
        <v>6900000</v>
      </c>
    </row>
    <row r="178" spans="1:49" x14ac:dyDescent="0.35">
      <c r="A178" t="s">
        <v>93</v>
      </c>
      <c r="B178" t="s">
        <v>98</v>
      </c>
      <c r="C178" t="s">
        <v>43</v>
      </c>
      <c r="D178" t="s">
        <v>553</v>
      </c>
      <c r="E178">
        <v>3</v>
      </c>
      <c r="F178" t="s">
        <v>435</v>
      </c>
      <c r="G178">
        <v>3.8</v>
      </c>
      <c r="H178" t="s">
        <v>491</v>
      </c>
      <c r="I178" t="s">
        <v>492</v>
      </c>
      <c r="J178" t="s">
        <v>493</v>
      </c>
      <c r="K178" t="s">
        <v>62</v>
      </c>
      <c r="L178" t="s">
        <v>63</v>
      </c>
      <c r="M178" t="s">
        <v>494</v>
      </c>
      <c r="N178" t="s">
        <v>496</v>
      </c>
      <c r="O178">
        <v>5</v>
      </c>
      <c r="P178" t="s">
        <v>58</v>
      </c>
      <c r="Q178">
        <v>56</v>
      </c>
      <c r="R178" t="s">
        <v>503</v>
      </c>
      <c r="S178" t="s">
        <v>495</v>
      </c>
      <c r="T178" s="5" t="s">
        <v>498</v>
      </c>
      <c r="U178" t="s">
        <v>587</v>
      </c>
      <c r="V178">
        <v>3000</v>
      </c>
      <c r="W178" t="s">
        <v>53</v>
      </c>
      <c r="X178">
        <v>3200</v>
      </c>
      <c r="Y178" t="s">
        <v>126</v>
      </c>
      <c r="Z178">
        <v>3230</v>
      </c>
      <c r="AA178" t="s">
        <v>53</v>
      </c>
      <c r="AB178">
        <v>3231</v>
      </c>
      <c r="AC178" t="s">
        <v>500</v>
      </c>
      <c r="AD178">
        <v>0</v>
      </c>
      <c r="AE178" t="s">
        <v>55</v>
      </c>
      <c r="AF178" s="1">
        <v>4200000</v>
      </c>
      <c r="AG178" s="1">
        <v>4200000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4200000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U178" s="4">
        <f t="shared" si="6"/>
        <v>0</v>
      </c>
      <c r="AV178" s="1">
        <f t="shared" si="7"/>
        <v>4200000</v>
      </c>
      <c r="AW178" s="1">
        <f t="shared" si="8"/>
        <v>4200000</v>
      </c>
    </row>
    <row r="179" spans="1:49" x14ac:dyDescent="0.35">
      <c r="A179" t="s">
        <v>507</v>
      </c>
      <c r="B179" t="s">
        <v>509</v>
      </c>
      <c r="C179" t="s">
        <v>508</v>
      </c>
      <c r="D179" t="s">
        <v>553</v>
      </c>
      <c r="E179">
        <v>1</v>
      </c>
      <c r="F179" t="s">
        <v>44</v>
      </c>
      <c r="G179">
        <v>1.3</v>
      </c>
      <c r="H179" t="s">
        <v>45</v>
      </c>
      <c r="I179" t="s">
        <v>46</v>
      </c>
      <c r="J179" t="s">
        <v>47</v>
      </c>
      <c r="K179" t="s">
        <v>62</v>
      </c>
      <c r="L179" t="s">
        <v>63</v>
      </c>
      <c r="M179" t="s">
        <v>64</v>
      </c>
      <c r="N179" t="s">
        <v>71</v>
      </c>
      <c r="O179">
        <v>5</v>
      </c>
      <c r="P179" t="s">
        <v>58</v>
      </c>
      <c r="Q179">
        <v>9</v>
      </c>
      <c r="R179" t="s">
        <v>182</v>
      </c>
      <c r="S179" t="s">
        <v>65</v>
      </c>
      <c r="T179" s="5" t="s">
        <v>72</v>
      </c>
      <c r="U179" t="s">
        <v>573</v>
      </c>
      <c r="V179">
        <v>3000</v>
      </c>
      <c r="W179" t="s">
        <v>53</v>
      </c>
      <c r="X179">
        <v>3200</v>
      </c>
      <c r="Y179" t="s">
        <v>126</v>
      </c>
      <c r="Z179">
        <v>3250</v>
      </c>
      <c r="AA179" t="s">
        <v>53</v>
      </c>
      <c r="AB179">
        <v>3251</v>
      </c>
      <c r="AC179" t="s">
        <v>510</v>
      </c>
      <c r="AD179">
        <v>0</v>
      </c>
      <c r="AE179" t="s">
        <v>55</v>
      </c>
      <c r="AF179" s="1">
        <v>57000000</v>
      </c>
      <c r="AG179" s="1">
        <v>63000000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57000000</v>
      </c>
      <c r="AN179" s="1">
        <v>0</v>
      </c>
      <c r="AO179" s="1">
        <v>0</v>
      </c>
      <c r="AP179" s="1">
        <v>0</v>
      </c>
      <c r="AQ179" s="1">
        <v>6000000</v>
      </c>
      <c r="AR179" s="1">
        <v>-6000000</v>
      </c>
      <c r="AU179" s="4">
        <f t="shared" si="6"/>
        <v>0</v>
      </c>
      <c r="AV179" s="1">
        <f t="shared" si="7"/>
        <v>57000000</v>
      </c>
      <c r="AW179" s="1">
        <f t="shared" si="8"/>
        <v>57000000</v>
      </c>
    </row>
    <row r="180" spans="1:49" x14ac:dyDescent="0.35">
      <c r="A180" t="s">
        <v>507</v>
      </c>
      <c r="B180" t="s">
        <v>509</v>
      </c>
      <c r="C180" t="s">
        <v>508</v>
      </c>
      <c r="D180" t="s">
        <v>553</v>
      </c>
      <c r="E180">
        <v>1</v>
      </c>
      <c r="F180" t="s">
        <v>44</v>
      </c>
      <c r="G180">
        <v>1.7</v>
      </c>
      <c r="H180" t="s">
        <v>83</v>
      </c>
      <c r="I180" t="s">
        <v>84</v>
      </c>
      <c r="J180" t="s">
        <v>85</v>
      </c>
      <c r="K180" t="s">
        <v>86</v>
      </c>
      <c r="L180" t="s">
        <v>87</v>
      </c>
      <c r="M180" t="s">
        <v>64</v>
      </c>
      <c r="N180" t="s">
        <v>71</v>
      </c>
      <c r="O180">
        <v>6</v>
      </c>
      <c r="P180" t="s">
        <v>91</v>
      </c>
      <c r="Q180">
        <v>10</v>
      </c>
      <c r="R180" t="s">
        <v>92</v>
      </c>
      <c r="S180" t="s">
        <v>65</v>
      </c>
      <c r="T180" s="5" t="s">
        <v>72</v>
      </c>
      <c r="U180" t="s">
        <v>573</v>
      </c>
      <c r="V180">
        <v>3000</v>
      </c>
      <c r="W180" t="s">
        <v>53</v>
      </c>
      <c r="X180">
        <v>3200</v>
      </c>
      <c r="Y180" t="s">
        <v>126</v>
      </c>
      <c r="Z180">
        <v>3250</v>
      </c>
      <c r="AA180" t="s">
        <v>53</v>
      </c>
      <c r="AB180">
        <v>3251</v>
      </c>
      <c r="AC180" t="s">
        <v>510</v>
      </c>
      <c r="AD180">
        <v>0</v>
      </c>
      <c r="AE180" t="s">
        <v>55</v>
      </c>
      <c r="AF180" s="29">
        <v>70000000</v>
      </c>
      <c r="AG180" s="1">
        <v>64000000</v>
      </c>
      <c r="AH180" s="1">
        <v>68958396.859999999</v>
      </c>
      <c r="AI180" s="1">
        <v>68958396.859999999</v>
      </c>
      <c r="AJ180" s="1">
        <v>0</v>
      </c>
      <c r="AK180" s="1">
        <v>0</v>
      </c>
      <c r="AL180" s="1">
        <v>0</v>
      </c>
      <c r="AM180" s="1">
        <v>1041603.14</v>
      </c>
      <c r="AN180" s="1">
        <v>0</v>
      </c>
      <c r="AO180" s="1">
        <v>6000000</v>
      </c>
      <c r="AP180" s="1">
        <v>0</v>
      </c>
      <c r="AQ180" s="1">
        <v>0</v>
      </c>
      <c r="AR180" s="1">
        <v>6000000</v>
      </c>
      <c r="AU180" s="4">
        <f t="shared" si="6"/>
        <v>0</v>
      </c>
      <c r="AV180" s="1">
        <f t="shared" si="7"/>
        <v>70000000</v>
      </c>
      <c r="AW180" s="1">
        <f t="shared" si="8"/>
        <v>1041603.1400000006</v>
      </c>
    </row>
    <row r="181" spans="1:49" x14ac:dyDescent="0.35">
      <c r="A181" t="s">
        <v>507</v>
      </c>
      <c r="B181" t="s">
        <v>509</v>
      </c>
      <c r="C181" t="s">
        <v>508</v>
      </c>
      <c r="D181" t="s">
        <v>553</v>
      </c>
      <c r="E181">
        <v>1</v>
      </c>
      <c r="F181" t="s">
        <v>44</v>
      </c>
      <c r="G181">
        <v>1.7</v>
      </c>
      <c r="H181" t="s">
        <v>83</v>
      </c>
      <c r="I181" t="s">
        <v>289</v>
      </c>
      <c r="J181" t="s">
        <v>290</v>
      </c>
      <c r="K181" t="s">
        <v>62</v>
      </c>
      <c r="L181" t="s">
        <v>63</v>
      </c>
      <c r="M181" t="s">
        <v>279</v>
      </c>
      <c r="N181" s="5" t="s">
        <v>561</v>
      </c>
      <c r="O181">
        <v>6</v>
      </c>
      <c r="P181" t="s">
        <v>91</v>
      </c>
      <c r="Q181">
        <v>23</v>
      </c>
      <c r="R181" t="s">
        <v>511</v>
      </c>
      <c r="S181" t="s">
        <v>292</v>
      </c>
      <c r="T181" s="5" t="s">
        <v>295</v>
      </c>
      <c r="U181" t="s">
        <v>580</v>
      </c>
      <c r="V181">
        <v>3000</v>
      </c>
      <c r="W181" t="s">
        <v>53</v>
      </c>
      <c r="X181">
        <v>3200</v>
      </c>
      <c r="Y181" t="s">
        <v>126</v>
      </c>
      <c r="Z181">
        <v>3250</v>
      </c>
      <c r="AA181" t="s">
        <v>53</v>
      </c>
      <c r="AB181">
        <v>3251</v>
      </c>
      <c r="AC181" t="s">
        <v>510</v>
      </c>
      <c r="AD181">
        <v>0</v>
      </c>
      <c r="AE181" t="s">
        <v>55</v>
      </c>
      <c r="AF181" s="1">
        <v>7000000</v>
      </c>
      <c r="AG181" s="1">
        <v>7000000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7000000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U181" s="4">
        <f t="shared" si="6"/>
        <v>0</v>
      </c>
      <c r="AV181" s="1">
        <f t="shared" si="7"/>
        <v>7000000</v>
      </c>
      <c r="AW181" s="1">
        <f t="shared" si="8"/>
        <v>7000000</v>
      </c>
    </row>
    <row r="182" spans="1:49" x14ac:dyDescent="0.35">
      <c r="A182" t="s">
        <v>93</v>
      </c>
      <c r="B182" t="s">
        <v>98</v>
      </c>
      <c r="C182" t="s">
        <v>43</v>
      </c>
      <c r="D182" t="s">
        <v>553</v>
      </c>
      <c r="E182">
        <v>1</v>
      </c>
      <c r="F182" t="s">
        <v>44</v>
      </c>
      <c r="G182">
        <v>1.3</v>
      </c>
      <c r="H182" t="s">
        <v>45</v>
      </c>
      <c r="I182" t="s">
        <v>46</v>
      </c>
      <c r="J182" t="s">
        <v>47</v>
      </c>
      <c r="K182" t="s">
        <v>62</v>
      </c>
      <c r="L182" t="s">
        <v>63</v>
      </c>
      <c r="M182" t="s">
        <v>253</v>
      </c>
      <c r="N182" s="5" t="s">
        <v>592</v>
      </c>
      <c r="O182">
        <v>2</v>
      </c>
      <c r="P182" t="s">
        <v>162</v>
      </c>
      <c r="Q182">
        <v>25</v>
      </c>
      <c r="R182" t="s">
        <v>256</v>
      </c>
      <c r="S182" t="s">
        <v>254</v>
      </c>
      <c r="T182" t="s">
        <v>257</v>
      </c>
      <c r="U182" t="s">
        <v>257</v>
      </c>
      <c r="V182">
        <v>3000</v>
      </c>
      <c r="W182" t="s">
        <v>53</v>
      </c>
      <c r="X182">
        <v>3200</v>
      </c>
      <c r="Y182" t="s">
        <v>126</v>
      </c>
      <c r="Z182">
        <v>3260</v>
      </c>
      <c r="AA182" t="s">
        <v>53</v>
      </c>
      <c r="AB182">
        <v>3261</v>
      </c>
      <c r="AC182" t="s">
        <v>259</v>
      </c>
      <c r="AD182">
        <v>0</v>
      </c>
      <c r="AE182" t="s">
        <v>55</v>
      </c>
      <c r="AF182" s="1">
        <v>20000000</v>
      </c>
      <c r="AG182" s="1">
        <v>20000000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20000000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U182" s="4">
        <f t="shared" si="6"/>
        <v>0</v>
      </c>
      <c r="AV182" s="1">
        <f t="shared" si="7"/>
        <v>20000000</v>
      </c>
      <c r="AW182" s="1">
        <f t="shared" si="8"/>
        <v>20000000</v>
      </c>
    </row>
    <row r="183" spans="1:49" x14ac:dyDescent="0.35">
      <c r="A183" t="s">
        <v>93</v>
      </c>
      <c r="B183" t="s">
        <v>98</v>
      </c>
      <c r="C183" t="s">
        <v>43</v>
      </c>
      <c r="D183" t="s">
        <v>553</v>
      </c>
      <c r="E183">
        <v>2</v>
      </c>
      <c r="F183" t="s">
        <v>306</v>
      </c>
      <c r="G183">
        <v>2.2000000000000002</v>
      </c>
      <c r="H183" t="s">
        <v>322</v>
      </c>
      <c r="I183" t="s">
        <v>323</v>
      </c>
      <c r="J183" t="s">
        <v>324</v>
      </c>
      <c r="K183" t="s">
        <v>62</v>
      </c>
      <c r="L183" t="s">
        <v>63</v>
      </c>
      <c r="M183" t="s">
        <v>253</v>
      </c>
      <c r="N183" s="5" t="s">
        <v>592</v>
      </c>
      <c r="O183">
        <v>1</v>
      </c>
      <c r="P183" t="s">
        <v>326</v>
      </c>
      <c r="Q183">
        <v>29</v>
      </c>
      <c r="R183" t="s">
        <v>327</v>
      </c>
      <c r="S183" t="s">
        <v>325</v>
      </c>
      <c r="T183" s="5" t="s">
        <v>328</v>
      </c>
      <c r="U183" t="s">
        <v>588</v>
      </c>
      <c r="V183">
        <v>3000</v>
      </c>
      <c r="W183" t="s">
        <v>53</v>
      </c>
      <c r="X183">
        <v>3200</v>
      </c>
      <c r="Y183" t="s">
        <v>126</v>
      </c>
      <c r="Z183">
        <v>3260</v>
      </c>
      <c r="AA183" t="s">
        <v>53</v>
      </c>
      <c r="AB183">
        <v>3261</v>
      </c>
      <c r="AC183" t="s">
        <v>259</v>
      </c>
      <c r="AD183">
        <v>0</v>
      </c>
      <c r="AE183" t="s">
        <v>55</v>
      </c>
      <c r="AF183" s="1">
        <v>50000000</v>
      </c>
      <c r="AG183" s="1">
        <v>50000000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50000000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U183" s="4">
        <f t="shared" si="6"/>
        <v>0</v>
      </c>
      <c r="AV183" s="1">
        <f t="shared" si="7"/>
        <v>50000000</v>
      </c>
      <c r="AW183" s="1">
        <f t="shared" si="8"/>
        <v>50000000</v>
      </c>
    </row>
    <row r="184" spans="1:49" x14ac:dyDescent="0.35">
      <c r="A184" t="s">
        <v>93</v>
      </c>
      <c r="B184" t="s">
        <v>98</v>
      </c>
      <c r="C184" t="s">
        <v>43</v>
      </c>
      <c r="D184" t="s">
        <v>553</v>
      </c>
      <c r="E184">
        <v>3</v>
      </c>
      <c r="F184" t="s">
        <v>435</v>
      </c>
      <c r="G184">
        <v>3.7</v>
      </c>
      <c r="H184" t="s">
        <v>469</v>
      </c>
      <c r="I184" t="s">
        <v>470</v>
      </c>
      <c r="J184" t="s">
        <v>469</v>
      </c>
      <c r="K184" t="s">
        <v>62</v>
      </c>
      <c r="L184" t="s">
        <v>63</v>
      </c>
      <c r="M184" t="s">
        <v>439</v>
      </c>
      <c r="N184" t="s">
        <v>441</v>
      </c>
      <c r="O184">
        <v>7</v>
      </c>
      <c r="P184" t="s">
        <v>442</v>
      </c>
      <c r="Q184">
        <v>53</v>
      </c>
      <c r="R184" t="s">
        <v>474</v>
      </c>
      <c r="S184" t="s">
        <v>471</v>
      </c>
      <c r="T184" s="5" t="s">
        <v>475</v>
      </c>
      <c r="U184" t="s">
        <v>576</v>
      </c>
      <c r="V184">
        <v>3000</v>
      </c>
      <c r="W184" t="s">
        <v>53</v>
      </c>
      <c r="X184">
        <v>3200</v>
      </c>
      <c r="Y184" t="s">
        <v>126</v>
      </c>
      <c r="Z184">
        <v>3260</v>
      </c>
      <c r="AA184" t="s">
        <v>53</v>
      </c>
      <c r="AB184">
        <v>3261</v>
      </c>
      <c r="AC184" t="s">
        <v>259</v>
      </c>
      <c r="AD184">
        <v>8</v>
      </c>
      <c r="AE184" t="s">
        <v>478</v>
      </c>
      <c r="AF184" s="1">
        <v>600000</v>
      </c>
      <c r="AG184" s="1">
        <v>600000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600000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U184" s="4">
        <f t="shared" si="6"/>
        <v>0</v>
      </c>
      <c r="AV184" s="1">
        <f t="shared" si="7"/>
        <v>600000</v>
      </c>
      <c r="AW184" s="1">
        <f t="shared" si="8"/>
        <v>600000</v>
      </c>
    </row>
    <row r="185" spans="1:49" x14ac:dyDescent="0.35">
      <c r="A185" t="s">
        <v>93</v>
      </c>
      <c r="B185" t="s">
        <v>98</v>
      </c>
      <c r="C185" t="s">
        <v>43</v>
      </c>
      <c r="D185" t="s">
        <v>553</v>
      </c>
      <c r="E185">
        <v>1</v>
      </c>
      <c r="F185" t="s">
        <v>44</v>
      </c>
      <c r="G185">
        <v>1.3</v>
      </c>
      <c r="H185" t="s">
        <v>45</v>
      </c>
      <c r="I185" t="s">
        <v>46</v>
      </c>
      <c r="J185" t="s">
        <v>47</v>
      </c>
      <c r="K185" t="s">
        <v>48</v>
      </c>
      <c r="L185" t="s">
        <v>49</v>
      </c>
      <c r="M185" t="s">
        <v>50</v>
      </c>
      <c r="N185" t="s">
        <v>57</v>
      </c>
      <c r="O185">
        <v>5</v>
      </c>
      <c r="P185" t="s">
        <v>58</v>
      </c>
      <c r="Q185">
        <v>5</v>
      </c>
      <c r="R185" t="s">
        <v>99</v>
      </c>
      <c r="S185" t="s">
        <v>94</v>
      </c>
      <c r="T185" t="s">
        <v>100</v>
      </c>
      <c r="U185" t="s">
        <v>100</v>
      </c>
      <c r="V185">
        <v>3000</v>
      </c>
      <c r="W185" t="s">
        <v>53</v>
      </c>
      <c r="X185">
        <v>3200</v>
      </c>
      <c r="Y185" t="s">
        <v>126</v>
      </c>
      <c r="Z185">
        <v>3270</v>
      </c>
      <c r="AA185" t="s">
        <v>53</v>
      </c>
      <c r="AB185">
        <v>3271</v>
      </c>
      <c r="AC185" t="s">
        <v>127</v>
      </c>
      <c r="AD185">
        <v>0</v>
      </c>
      <c r="AE185" t="s">
        <v>55</v>
      </c>
      <c r="AF185" s="1">
        <v>410000</v>
      </c>
      <c r="AG185" s="1">
        <v>410000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410000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U185" s="4">
        <f t="shared" si="6"/>
        <v>0</v>
      </c>
      <c r="AV185" s="1">
        <f t="shared" si="7"/>
        <v>410000</v>
      </c>
      <c r="AW185" s="1">
        <f t="shared" si="8"/>
        <v>410000</v>
      </c>
    </row>
    <row r="186" spans="1:49" x14ac:dyDescent="0.35">
      <c r="A186" t="s">
        <v>93</v>
      </c>
      <c r="B186" t="s">
        <v>98</v>
      </c>
      <c r="C186" t="s">
        <v>43</v>
      </c>
      <c r="D186" t="s">
        <v>553</v>
      </c>
      <c r="E186">
        <v>1</v>
      </c>
      <c r="F186" t="s">
        <v>44</v>
      </c>
      <c r="G186">
        <v>1.3</v>
      </c>
      <c r="H186" t="s">
        <v>45</v>
      </c>
      <c r="I186" t="s">
        <v>46</v>
      </c>
      <c r="J186" t="s">
        <v>47</v>
      </c>
      <c r="K186" t="s">
        <v>48</v>
      </c>
      <c r="L186" t="s">
        <v>49</v>
      </c>
      <c r="M186" t="s">
        <v>50</v>
      </c>
      <c r="N186" t="s">
        <v>57</v>
      </c>
      <c r="O186">
        <v>5</v>
      </c>
      <c r="P186" t="s">
        <v>58</v>
      </c>
      <c r="Q186">
        <v>5</v>
      </c>
      <c r="R186" t="s">
        <v>99</v>
      </c>
      <c r="S186" t="s">
        <v>94</v>
      </c>
      <c r="T186" t="s">
        <v>100</v>
      </c>
      <c r="U186" t="s">
        <v>100</v>
      </c>
      <c r="V186">
        <v>3000</v>
      </c>
      <c r="W186" t="s">
        <v>53</v>
      </c>
      <c r="X186">
        <v>3200</v>
      </c>
      <c r="Y186" t="s">
        <v>126</v>
      </c>
      <c r="Z186">
        <v>3290</v>
      </c>
      <c r="AA186" t="s">
        <v>53</v>
      </c>
      <c r="AB186">
        <v>3291</v>
      </c>
      <c r="AC186" t="s">
        <v>128</v>
      </c>
      <c r="AD186">
        <v>0</v>
      </c>
      <c r="AE186" t="s">
        <v>55</v>
      </c>
      <c r="AF186" s="1">
        <v>140000</v>
      </c>
      <c r="AG186" s="1">
        <v>140000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140000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U186" s="4">
        <f t="shared" si="6"/>
        <v>0</v>
      </c>
      <c r="AV186" s="1">
        <f t="shared" si="7"/>
        <v>140000</v>
      </c>
      <c r="AW186" s="1">
        <f t="shared" si="8"/>
        <v>140000</v>
      </c>
    </row>
    <row r="187" spans="1:49" x14ac:dyDescent="0.35">
      <c r="A187" t="s">
        <v>93</v>
      </c>
      <c r="B187" t="s">
        <v>98</v>
      </c>
      <c r="C187" t="s">
        <v>43</v>
      </c>
      <c r="D187" t="s">
        <v>553</v>
      </c>
      <c r="E187">
        <v>1</v>
      </c>
      <c r="F187" t="s">
        <v>44</v>
      </c>
      <c r="G187">
        <v>1.3</v>
      </c>
      <c r="H187" t="s">
        <v>45</v>
      </c>
      <c r="I187" t="s">
        <v>46</v>
      </c>
      <c r="J187" t="s">
        <v>47</v>
      </c>
      <c r="K187" t="s">
        <v>62</v>
      </c>
      <c r="L187" t="s">
        <v>63</v>
      </c>
      <c r="M187" t="s">
        <v>220</v>
      </c>
      <c r="N187" t="s">
        <v>222</v>
      </c>
      <c r="O187">
        <v>5</v>
      </c>
      <c r="P187" t="s">
        <v>58</v>
      </c>
      <c r="Q187">
        <v>16</v>
      </c>
      <c r="R187" t="s">
        <v>242</v>
      </c>
      <c r="S187" t="s">
        <v>241</v>
      </c>
      <c r="T187" s="5" t="s">
        <v>243</v>
      </c>
      <c r="U187" t="s">
        <v>571</v>
      </c>
      <c r="V187">
        <v>3000</v>
      </c>
      <c r="W187" t="s">
        <v>53</v>
      </c>
      <c r="X187">
        <v>3200</v>
      </c>
      <c r="Y187" t="s">
        <v>126</v>
      </c>
      <c r="Z187">
        <v>3290</v>
      </c>
      <c r="AA187" t="s">
        <v>53</v>
      </c>
      <c r="AB187">
        <v>3291</v>
      </c>
      <c r="AC187" t="s">
        <v>128</v>
      </c>
      <c r="AD187">
        <v>0</v>
      </c>
      <c r="AE187" t="s">
        <v>55</v>
      </c>
      <c r="AF187" s="1">
        <v>500000</v>
      </c>
      <c r="AG187" s="1">
        <v>500000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500000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U187" s="4">
        <f t="shared" si="6"/>
        <v>0</v>
      </c>
      <c r="AV187" s="1">
        <f t="shared" si="7"/>
        <v>500000</v>
      </c>
      <c r="AW187" s="1">
        <f t="shared" si="8"/>
        <v>500000</v>
      </c>
    </row>
    <row r="188" spans="1:49" x14ac:dyDescent="0.35">
      <c r="A188" t="s">
        <v>93</v>
      </c>
      <c r="B188" t="s">
        <v>98</v>
      </c>
      <c r="C188" t="s">
        <v>43</v>
      </c>
      <c r="D188" t="s">
        <v>553</v>
      </c>
      <c r="E188">
        <v>2</v>
      </c>
      <c r="F188" t="s">
        <v>306</v>
      </c>
      <c r="G188">
        <v>2.2000000000000002</v>
      </c>
      <c r="H188" t="s">
        <v>322</v>
      </c>
      <c r="I188" t="s">
        <v>335</v>
      </c>
      <c r="J188" t="s">
        <v>336</v>
      </c>
      <c r="K188" t="s">
        <v>62</v>
      </c>
      <c r="L188" t="s">
        <v>63</v>
      </c>
      <c r="M188" t="s">
        <v>253</v>
      </c>
      <c r="N188" s="5" t="s">
        <v>592</v>
      </c>
      <c r="O188">
        <v>2</v>
      </c>
      <c r="P188" t="s">
        <v>162</v>
      </c>
      <c r="Q188">
        <v>26</v>
      </c>
      <c r="R188" t="s">
        <v>338</v>
      </c>
      <c r="S188" t="s">
        <v>337</v>
      </c>
      <c r="T188" t="s">
        <v>339</v>
      </c>
      <c r="U188" t="s">
        <v>339</v>
      </c>
      <c r="V188">
        <v>3000</v>
      </c>
      <c r="W188" t="s">
        <v>53</v>
      </c>
      <c r="X188">
        <v>3200</v>
      </c>
      <c r="Y188" t="s">
        <v>126</v>
      </c>
      <c r="Z188">
        <v>3290</v>
      </c>
      <c r="AA188" t="s">
        <v>53</v>
      </c>
      <c r="AB188">
        <v>3291</v>
      </c>
      <c r="AC188" t="s">
        <v>128</v>
      </c>
      <c r="AD188">
        <v>0</v>
      </c>
      <c r="AE188" t="s">
        <v>55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U188" s="4">
        <f t="shared" si="6"/>
        <v>0</v>
      </c>
      <c r="AV188" s="1">
        <f t="shared" si="7"/>
        <v>0</v>
      </c>
      <c r="AW188" s="1">
        <f t="shared" si="8"/>
        <v>0</v>
      </c>
    </row>
    <row r="189" spans="1:49" x14ac:dyDescent="0.35">
      <c r="A189" t="s">
        <v>93</v>
      </c>
      <c r="B189" t="s">
        <v>98</v>
      </c>
      <c r="C189" t="s">
        <v>43</v>
      </c>
      <c r="D189" t="s">
        <v>553</v>
      </c>
      <c r="E189">
        <v>1</v>
      </c>
      <c r="F189" t="s">
        <v>44</v>
      </c>
      <c r="G189">
        <v>1.3</v>
      </c>
      <c r="H189" t="s">
        <v>45</v>
      </c>
      <c r="I189" t="s">
        <v>46</v>
      </c>
      <c r="J189" t="s">
        <v>47</v>
      </c>
      <c r="K189" t="s">
        <v>48</v>
      </c>
      <c r="L189" t="s">
        <v>49</v>
      </c>
      <c r="M189" t="s">
        <v>50</v>
      </c>
      <c r="N189" t="s">
        <v>57</v>
      </c>
      <c r="O189">
        <v>5</v>
      </c>
      <c r="P189" t="s">
        <v>58</v>
      </c>
      <c r="Q189">
        <v>5</v>
      </c>
      <c r="R189" t="s">
        <v>99</v>
      </c>
      <c r="S189" t="s">
        <v>94</v>
      </c>
      <c r="T189" t="s">
        <v>100</v>
      </c>
      <c r="U189" t="s">
        <v>100</v>
      </c>
      <c r="V189">
        <v>3000</v>
      </c>
      <c r="W189" t="s">
        <v>53</v>
      </c>
      <c r="X189">
        <v>3300</v>
      </c>
      <c r="Y189" t="s">
        <v>129</v>
      </c>
      <c r="Z189">
        <v>3310</v>
      </c>
      <c r="AA189" t="s">
        <v>53</v>
      </c>
      <c r="AB189">
        <v>3311</v>
      </c>
      <c r="AC189" t="s">
        <v>130</v>
      </c>
      <c r="AD189">
        <v>0</v>
      </c>
      <c r="AE189" t="s">
        <v>55</v>
      </c>
      <c r="AF189" s="1">
        <v>700000</v>
      </c>
      <c r="AG189" s="1">
        <v>700000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700000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U189" s="4">
        <f t="shared" si="6"/>
        <v>0</v>
      </c>
      <c r="AV189" s="1">
        <f t="shared" si="7"/>
        <v>700000</v>
      </c>
      <c r="AW189" s="1">
        <f t="shared" si="8"/>
        <v>700000</v>
      </c>
    </row>
    <row r="190" spans="1:49" x14ac:dyDescent="0.35">
      <c r="A190" t="s">
        <v>93</v>
      </c>
      <c r="B190" t="s">
        <v>98</v>
      </c>
      <c r="C190" t="s">
        <v>43</v>
      </c>
      <c r="D190" t="s">
        <v>553</v>
      </c>
      <c r="E190">
        <v>1</v>
      </c>
      <c r="F190" t="s">
        <v>44</v>
      </c>
      <c r="G190">
        <v>1.3</v>
      </c>
      <c r="H190" t="s">
        <v>45</v>
      </c>
      <c r="I190" t="s">
        <v>46</v>
      </c>
      <c r="J190" t="s">
        <v>47</v>
      </c>
      <c r="K190" t="s">
        <v>62</v>
      </c>
      <c r="L190" t="s">
        <v>63</v>
      </c>
      <c r="M190" t="s">
        <v>64</v>
      </c>
      <c r="N190" t="s">
        <v>71</v>
      </c>
      <c r="O190">
        <v>5</v>
      </c>
      <c r="P190" t="s">
        <v>58</v>
      </c>
      <c r="Q190">
        <v>9</v>
      </c>
      <c r="R190" t="s">
        <v>182</v>
      </c>
      <c r="S190" t="s">
        <v>65</v>
      </c>
      <c r="T190" s="5" t="s">
        <v>72</v>
      </c>
      <c r="U190" t="s">
        <v>573</v>
      </c>
      <c r="V190">
        <v>3000</v>
      </c>
      <c r="W190" t="s">
        <v>53</v>
      </c>
      <c r="X190">
        <v>3300</v>
      </c>
      <c r="Y190" t="s">
        <v>129</v>
      </c>
      <c r="Z190">
        <v>3310</v>
      </c>
      <c r="AA190" t="s">
        <v>53</v>
      </c>
      <c r="AB190">
        <v>3311</v>
      </c>
      <c r="AC190" t="s">
        <v>130</v>
      </c>
      <c r="AD190">
        <v>0</v>
      </c>
      <c r="AE190" t="s">
        <v>55</v>
      </c>
      <c r="AF190" s="1">
        <v>2000000</v>
      </c>
      <c r="AG190" s="1">
        <v>2000000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2000000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U190" s="4">
        <f t="shared" si="6"/>
        <v>0</v>
      </c>
      <c r="AV190" s="1">
        <f t="shared" si="7"/>
        <v>2000000</v>
      </c>
      <c r="AW190" s="1">
        <f t="shared" si="8"/>
        <v>2000000</v>
      </c>
    </row>
    <row r="191" spans="1:49" x14ac:dyDescent="0.35">
      <c r="A191" t="s">
        <v>93</v>
      </c>
      <c r="B191" t="s">
        <v>98</v>
      </c>
      <c r="C191" t="s">
        <v>43</v>
      </c>
      <c r="D191" t="s">
        <v>553</v>
      </c>
      <c r="E191">
        <v>1</v>
      </c>
      <c r="F191" t="s">
        <v>44</v>
      </c>
      <c r="G191">
        <v>1.3</v>
      </c>
      <c r="H191" t="s">
        <v>45</v>
      </c>
      <c r="I191" t="s">
        <v>46</v>
      </c>
      <c r="J191" t="s">
        <v>47</v>
      </c>
      <c r="K191" t="s">
        <v>62</v>
      </c>
      <c r="L191" t="s">
        <v>63</v>
      </c>
      <c r="M191" t="s">
        <v>248</v>
      </c>
      <c r="N191" t="s">
        <v>250</v>
      </c>
      <c r="O191">
        <v>5</v>
      </c>
      <c r="P191" t="s">
        <v>58</v>
      </c>
      <c r="Q191">
        <v>17</v>
      </c>
      <c r="R191" t="s">
        <v>251</v>
      </c>
      <c r="S191" t="s">
        <v>249</v>
      </c>
      <c r="T191" t="s">
        <v>252</v>
      </c>
      <c r="U191" t="s">
        <v>252</v>
      </c>
      <c r="V191">
        <v>3000</v>
      </c>
      <c r="W191" t="s">
        <v>53</v>
      </c>
      <c r="X191">
        <v>3300</v>
      </c>
      <c r="Y191" t="s">
        <v>129</v>
      </c>
      <c r="Z191">
        <v>3310</v>
      </c>
      <c r="AA191" t="s">
        <v>53</v>
      </c>
      <c r="AB191">
        <v>3311</v>
      </c>
      <c r="AC191" t="s">
        <v>130</v>
      </c>
      <c r="AD191">
        <v>0</v>
      </c>
      <c r="AE191" t="s">
        <v>55</v>
      </c>
      <c r="AF191" s="1">
        <v>1500000</v>
      </c>
      <c r="AG191" s="1">
        <v>1500000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1500000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U191" s="4">
        <f t="shared" si="6"/>
        <v>0</v>
      </c>
      <c r="AV191" s="1">
        <f t="shared" si="7"/>
        <v>1500000</v>
      </c>
      <c r="AW191" s="1">
        <f t="shared" si="8"/>
        <v>1500000</v>
      </c>
    </row>
    <row r="192" spans="1:49" x14ac:dyDescent="0.35">
      <c r="A192" t="s">
        <v>93</v>
      </c>
      <c r="B192" t="s">
        <v>98</v>
      </c>
      <c r="C192" t="s">
        <v>43</v>
      </c>
      <c r="D192" t="s">
        <v>553</v>
      </c>
      <c r="E192">
        <v>1</v>
      </c>
      <c r="F192" t="s">
        <v>44</v>
      </c>
      <c r="G192">
        <v>1.3</v>
      </c>
      <c r="H192" t="s">
        <v>45</v>
      </c>
      <c r="I192" t="s">
        <v>272</v>
      </c>
      <c r="J192" t="s">
        <v>273</v>
      </c>
      <c r="K192" t="s">
        <v>62</v>
      </c>
      <c r="L192" t="s">
        <v>63</v>
      </c>
      <c r="M192" t="s">
        <v>274</v>
      </c>
      <c r="N192" t="s">
        <v>276</v>
      </c>
      <c r="O192">
        <v>5</v>
      </c>
      <c r="P192" t="s">
        <v>58</v>
      </c>
      <c r="Q192">
        <v>4</v>
      </c>
      <c r="R192" t="s">
        <v>277</v>
      </c>
      <c r="S192" t="s">
        <v>275</v>
      </c>
      <c r="T192" t="s">
        <v>278</v>
      </c>
      <c r="U192" t="s">
        <v>278</v>
      </c>
      <c r="V192">
        <v>3000</v>
      </c>
      <c r="W192" t="s">
        <v>53</v>
      </c>
      <c r="X192">
        <v>3300</v>
      </c>
      <c r="Y192" t="s">
        <v>129</v>
      </c>
      <c r="Z192">
        <v>3310</v>
      </c>
      <c r="AA192" t="s">
        <v>53</v>
      </c>
      <c r="AB192">
        <v>3311</v>
      </c>
      <c r="AC192" t="s">
        <v>130</v>
      </c>
      <c r="AD192">
        <v>0</v>
      </c>
      <c r="AE192" t="s">
        <v>55</v>
      </c>
      <c r="AF192" s="1">
        <v>2000000</v>
      </c>
      <c r="AG192" s="1">
        <v>2000000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2000000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U192" s="4">
        <f t="shared" si="6"/>
        <v>0</v>
      </c>
      <c r="AV192" s="1">
        <f t="shared" si="7"/>
        <v>2000000</v>
      </c>
      <c r="AW192" s="1">
        <f t="shared" si="8"/>
        <v>2000000</v>
      </c>
    </row>
    <row r="193" spans="1:49" x14ac:dyDescent="0.35">
      <c r="A193" t="s">
        <v>93</v>
      </c>
      <c r="B193" t="s">
        <v>98</v>
      </c>
      <c r="C193" t="s">
        <v>43</v>
      </c>
      <c r="D193" t="s">
        <v>553</v>
      </c>
      <c r="E193">
        <v>2</v>
      </c>
      <c r="F193" t="s">
        <v>306</v>
      </c>
      <c r="G193">
        <v>2.2000000000000002</v>
      </c>
      <c r="H193" t="s">
        <v>322</v>
      </c>
      <c r="I193" t="s">
        <v>323</v>
      </c>
      <c r="J193" t="s">
        <v>324</v>
      </c>
      <c r="K193" t="s">
        <v>62</v>
      </c>
      <c r="L193" t="s">
        <v>63</v>
      </c>
      <c r="M193" t="s">
        <v>253</v>
      </c>
      <c r="N193" s="5" t="s">
        <v>592</v>
      </c>
      <c r="O193">
        <v>1</v>
      </c>
      <c r="P193" t="s">
        <v>326</v>
      </c>
      <c r="Q193">
        <v>29</v>
      </c>
      <c r="R193" t="s">
        <v>327</v>
      </c>
      <c r="S193" t="s">
        <v>325</v>
      </c>
      <c r="T193" s="5" t="s">
        <v>328</v>
      </c>
      <c r="U193" t="s">
        <v>588</v>
      </c>
      <c r="V193">
        <v>3000</v>
      </c>
      <c r="W193" t="s">
        <v>53</v>
      </c>
      <c r="X193">
        <v>3300</v>
      </c>
      <c r="Y193" t="s">
        <v>129</v>
      </c>
      <c r="Z193">
        <v>3310</v>
      </c>
      <c r="AA193" t="s">
        <v>53</v>
      </c>
      <c r="AB193">
        <v>3311</v>
      </c>
      <c r="AC193" t="s">
        <v>130</v>
      </c>
      <c r="AD193">
        <v>0</v>
      </c>
      <c r="AE193" t="s">
        <v>55</v>
      </c>
      <c r="AF193" s="1">
        <v>3150000</v>
      </c>
      <c r="AG193" s="1">
        <v>3150000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3150000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U193" s="4">
        <f t="shared" si="6"/>
        <v>0</v>
      </c>
      <c r="AV193" s="1">
        <f t="shared" si="7"/>
        <v>3150000</v>
      </c>
      <c r="AW193" s="1">
        <f t="shared" si="8"/>
        <v>3150000</v>
      </c>
    </row>
    <row r="194" spans="1:49" x14ac:dyDescent="0.35">
      <c r="A194" t="s">
        <v>93</v>
      </c>
      <c r="B194" t="s">
        <v>98</v>
      </c>
      <c r="C194" t="s">
        <v>43</v>
      </c>
      <c r="D194" t="s">
        <v>553</v>
      </c>
      <c r="E194">
        <v>2</v>
      </c>
      <c r="F194" t="s">
        <v>306</v>
      </c>
      <c r="G194">
        <v>2.2000000000000002</v>
      </c>
      <c r="H194" t="s">
        <v>322</v>
      </c>
      <c r="I194" t="s">
        <v>323</v>
      </c>
      <c r="J194" t="s">
        <v>324</v>
      </c>
      <c r="K194" t="s">
        <v>62</v>
      </c>
      <c r="L194" t="s">
        <v>63</v>
      </c>
      <c r="M194" t="s">
        <v>253</v>
      </c>
      <c r="N194" s="5" t="s">
        <v>592</v>
      </c>
      <c r="O194">
        <v>1</v>
      </c>
      <c r="P194" t="s">
        <v>326</v>
      </c>
      <c r="Q194">
        <v>29</v>
      </c>
      <c r="R194" t="s">
        <v>327</v>
      </c>
      <c r="S194" t="s">
        <v>325</v>
      </c>
      <c r="T194" s="5" t="s">
        <v>328</v>
      </c>
      <c r="U194" t="s">
        <v>588</v>
      </c>
      <c r="V194">
        <v>3000</v>
      </c>
      <c r="W194" t="s">
        <v>53</v>
      </c>
      <c r="X194">
        <v>3300</v>
      </c>
      <c r="Y194" t="s">
        <v>129</v>
      </c>
      <c r="Z194">
        <v>3320</v>
      </c>
      <c r="AA194" t="s">
        <v>53</v>
      </c>
      <c r="AB194">
        <v>3321</v>
      </c>
      <c r="AC194" t="s">
        <v>331</v>
      </c>
      <c r="AD194">
        <v>0</v>
      </c>
      <c r="AE194" t="s">
        <v>55</v>
      </c>
      <c r="AF194" s="1">
        <v>5400000</v>
      </c>
      <c r="AG194" s="1">
        <v>5400000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5400000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U194" s="4">
        <f t="shared" ref="AU194:AU257" si="9">AS194+AT194</f>
        <v>0</v>
      </c>
      <c r="AV194" s="1">
        <f t="shared" ref="AV194:AV257" si="10">AF194+AU194</f>
        <v>5400000</v>
      </c>
      <c r="AW194" s="1">
        <f t="shared" ref="AW194:AW257" si="11">AV194-AH194</f>
        <v>5400000</v>
      </c>
    </row>
    <row r="195" spans="1:49" x14ac:dyDescent="0.35">
      <c r="A195" t="s">
        <v>516</v>
      </c>
      <c r="B195" t="s">
        <v>521</v>
      </c>
      <c r="C195" t="s">
        <v>43</v>
      </c>
      <c r="D195" t="s">
        <v>553</v>
      </c>
      <c r="E195">
        <v>1</v>
      </c>
      <c r="F195" t="s">
        <v>44</v>
      </c>
      <c r="G195">
        <v>1.3</v>
      </c>
      <c r="H195" t="s">
        <v>45</v>
      </c>
      <c r="I195" t="s">
        <v>46</v>
      </c>
      <c r="J195" t="s">
        <v>47</v>
      </c>
      <c r="K195" t="s">
        <v>62</v>
      </c>
      <c r="L195" t="s">
        <v>63</v>
      </c>
      <c r="M195" t="s">
        <v>64</v>
      </c>
      <c r="N195" t="s">
        <v>71</v>
      </c>
      <c r="O195">
        <v>5</v>
      </c>
      <c r="P195" t="s">
        <v>58</v>
      </c>
      <c r="Q195">
        <v>12</v>
      </c>
      <c r="R195" t="s">
        <v>67</v>
      </c>
      <c r="S195" t="s">
        <v>65</v>
      </c>
      <c r="T195" s="5" t="s">
        <v>72</v>
      </c>
      <c r="U195" t="s">
        <v>573</v>
      </c>
      <c r="V195">
        <v>1000</v>
      </c>
      <c r="W195" t="s">
        <v>67</v>
      </c>
      <c r="X195">
        <v>1400</v>
      </c>
      <c r="Y195" t="s">
        <v>78</v>
      </c>
      <c r="Z195">
        <v>1410</v>
      </c>
      <c r="AA195" t="s">
        <v>67</v>
      </c>
      <c r="AB195" s="31">
        <v>1411</v>
      </c>
      <c r="AC195" s="31" t="s">
        <v>79</v>
      </c>
      <c r="AD195">
        <v>1</v>
      </c>
      <c r="AE195" t="s">
        <v>77</v>
      </c>
      <c r="AF195" s="1">
        <v>41030638</v>
      </c>
      <c r="AG195" s="1">
        <v>41030639.359999999</v>
      </c>
      <c r="AH195" s="1">
        <v>3527997.14</v>
      </c>
      <c r="AI195" s="1">
        <v>3527997.14</v>
      </c>
      <c r="AJ195" s="1">
        <v>3527997.14</v>
      </c>
      <c r="AK195" s="1">
        <v>0</v>
      </c>
      <c r="AL195" s="1">
        <v>0</v>
      </c>
      <c r="AM195" s="1">
        <v>37502640.859999999</v>
      </c>
      <c r="AN195" s="1">
        <v>0</v>
      </c>
      <c r="AO195" s="1">
        <v>0</v>
      </c>
      <c r="AP195" s="1">
        <v>0</v>
      </c>
      <c r="AQ195" s="1">
        <v>1.36</v>
      </c>
      <c r="AR195" s="1">
        <v>-1.36</v>
      </c>
      <c r="AS195" s="4">
        <v>-111475.94</v>
      </c>
      <c r="AU195" s="4">
        <f t="shared" si="9"/>
        <v>-111475.94</v>
      </c>
      <c r="AV195" s="1">
        <f t="shared" si="10"/>
        <v>40919162.060000002</v>
      </c>
      <c r="AW195" s="1">
        <f t="shared" si="11"/>
        <v>37391164.920000002</v>
      </c>
    </row>
    <row r="196" spans="1:49" x14ac:dyDescent="0.35">
      <c r="A196" t="s">
        <v>93</v>
      </c>
      <c r="B196" t="s">
        <v>98</v>
      </c>
      <c r="C196" t="s">
        <v>43</v>
      </c>
      <c r="D196" t="s">
        <v>553</v>
      </c>
      <c r="E196">
        <v>1</v>
      </c>
      <c r="F196" t="s">
        <v>44</v>
      </c>
      <c r="G196">
        <v>1.3</v>
      </c>
      <c r="H196" t="s">
        <v>45</v>
      </c>
      <c r="I196" t="s">
        <v>46</v>
      </c>
      <c r="J196" t="s">
        <v>47</v>
      </c>
      <c r="K196" t="s">
        <v>62</v>
      </c>
      <c r="L196" t="s">
        <v>63</v>
      </c>
      <c r="M196" t="s">
        <v>64</v>
      </c>
      <c r="N196" t="s">
        <v>71</v>
      </c>
      <c r="O196">
        <v>5</v>
      </c>
      <c r="P196" t="s">
        <v>58</v>
      </c>
      <c r="Q196">
        <v>9</v>
      </c>
      <c r="R196" t="s">
        <v>182</v>
      </c>
      <c r="S196" t="s">
        <v>65</v>
      </c>
      <c r="T196" s="5" t="s">
        <v>72</v>
      </c>
      <c r="U196" t="s">
        <v>573</v>
      </c>
      <c r="V196">
        <v>3000</v>
      </c>
      <c r="W196" t="s">
        <v>53</v>
      </c>
      <c r="X196">
        <v>3300</v>
      </c>
      <c r="Y196" t="s">
        <v>129</v>
      </c>
      <c r="Z196">
        <v>3330</v>
      </c>
      <c r="AA196" t="s">
        <v>53</v>
      </c>
      <c r="AB196">
        <v>3331</v>
      </c>
      <c r="AC196" t="s">
        <v>131</v>
      </c>
      <c r="AD196">
        <v>0</v>
      </c>
      <c r="AE196" t="s">
        <v>55</v>
      </c>
      <c r="AF196" s="1">
        <v>50000</v>
      </c>
      <c r="AG196" s="1">
        <v>50000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50000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U196" s="4">
        <f t="shared" si="9"/>
        <v>0</v>
      </c>
      <c r="AV196" s="1">
        <f t="shared" si="10"/>
        <v>50000</v>
      </c>
      <c r="AW196" s="1">
        <f t="shared" si="11"/>
        <v>50000</v>
      </c>
    </row>
    <row r="197" spans="1:49" x14ac:dyDescent="0.35">
      <c r="A197" t="s">
        <v>93</v>
      </c>
      <c r="B197" t="s">
        <v>98</v>
      </c>
      <c r="C197" t="s">
        <v>43</v>
      </c>
      <c r="D197" t="s">
        <v>553</v>
      </c>
      <c r="E197">
        <v>3</v>
      </c>
      <c r="F197" t="s">
        <v>435</v>
      </c>
      <c r="G197">
        <v>3.8</v>
      </c>
      <c r="H197" t="s">
        <v>491</v>
      </c>
      <c r="I197" t="s">
        <v>492</v>
      </c>
      <c r="J197" t="s">
        <v>493</v>
      </c>
      <c r="K197" t="s">
        <v>62</v>
      </c>
      <c r="L197" t="s">
        <v>63</v>
      </c>
      <c r="M197" t="s">
        <v>494</v>
      </c>
      <c r="N197" t="s">
        <v>496</v>
      </c>
      <c r="O197">
        <v>5</v>
      </c>
      <c r="P197" t="s">
        <v>58</v>
      </c>
      <c r="Q197">
        <v>56</v>
      </c>
      <c r="R197" t="s">
        <v>503</v>
      </c>
      <c r="S197" t="s">
        <v>495</v>
      </c>
      <c r="T197" s="5" t="s">
        <v>498</v>
      </c>
      <c r="U197" t="s">
        <v>587</v>
      </c>
      <c r="V197">
        <v>3000</v>
      </c>
      <c r="W197" t="s">
        <v>53</v>
      </c>
      <c r="X197">
        <v>3300</v>
      </c>
      <c r="Y197" t="s">
        <v>129</v>
      </c>
      <c r="Z197">
        <v>3330</v>
      </c>
      <c r="AA197" t="s">
        <v>53</v>
      </c>
      <c r="AB197">
        <v>3331</v>
      </c>
      <c r="AC197" t="s">
        <v>131</v>
      </c>
      <c r="AD197">
        <v>0</v>
      </c>
      <c r="AE197" t="s">
        <v>55</v>
      </c>
      <c r="AF197" s="1">
        <v>4800000</v>
      </c>
      <c r="AG197" s="1">
        <v>4800000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4800000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U197" s="4">
        <f t="shared" si="9"/>
        <v>0</v>
      </c>
      <c r="AV197" s="1">
        <f t="shared" si="10"/>
        <v>4800000</v>
      </c>
      <c r="AW197" s="1">
        <f t="shared" si="11"/>
        <v>4800000</v>
      </c>
    </row>
    <row r="198" spans="1:49" x14ac:dyDescent="0.35">
      <c r="A198" t="s">
        <v>93</v>
      </c>
      <c r="B198" t="s">
        <v>98</v>
      </c>
      <c r="C198" t="s">
        <v>43</v>
      </c>
      <c r="D198" t="s">
        <v>553</v>
      </c>
      <c r="E198">
        <v>1</v>
      </c>
      <c r="F198" t="s">
        <v>44</v>
      </c>
      <c r="G198">
        <v>1.3</v>
      </c>
      <c r="H198" t="s">
        <v>45</v>
      </c>
      <c r="I198" t="s">
        <v>46</v>
      </c>
      <c r="J198" t="s">
        <v>47</v>
      </c>
      <c r="K198" t="s">
        <v>62</v>
      </c>
      <c r="L198" t="s">
        <v>63</v>
      </c>
      <c r="M198" t="s">
        <v>64</v>
      </c>
      <c r="N198" t="s">
        <v>71</v>
      </c>
      <c r="O198">
        <v>5</v>
      </c>
      <c r="P198" t="s">
        <v>58</v>
      </c>
      <c r="Q198">
        <v>9</v>
      </c>
      <c r="R198" t="s">
        <v>182</v>
      </c>
      <c r="S198" t="s">
        <v>65</v>
      </c>
      <c r="T198" s="5" t="s">
        <v>72</v>
      </c>
      <c r="U198" t="s">
        <v>573</v>
      </c>
      <c r="V198">
        <v>3000</v>
      </c>
      <c r="W198" t="s">
        <v>53</v>
      </c>
      <c r="X198">
        <v>3300</v>
      </c>
      <c r="Y198" t="s">
        <v>129</v>
      </c>
      <c r="Z198">
        <v>3340</v>
      </c>
      <c r="AA198" t="s">
        <v>53</v>
      </c>
      <c r="AB198">
        <v>3341</v>
      </c>
      <c r="AC198" t="s">
        <v>204</v>
      </c>
      <c r="AD198">
        <v>0</v>
      </c>
      <c r="AE198" t="s">
        <v>55</v>
      </c>
      <c r="AF198" s="1">
        <v>1500000</v>
      </c>
      <c r="AG198" s="1">
        <v>1500000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1500000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U198" s="4">
        <f t="shared" si="9"/>
        <v>0</v>
      </c>
      <c r="AV198" s="1">
        <f t="shared" si="10"/>
        <v>1500000</v>
      </c>
      <c r="AW198" s="1">
        <f t="shared" si="11"/>
        <v>1500000</v>
      </c>
    </row>
    <row r="199" spans="1:49" x14ac:dyDescent="0.35">
      <c r="A199" t="s">
        <v>93</v>
      </c>
      <c r="B199" t="s">
        <v>98</v>
      </c>
      <c r="C199" t="s">
        <v>43</v>
      </c>
      <c r="D199" t="s">
        <v>553</v>
      </c>
      <c r="E199">
        <v>1</v>
      </c>
      <c r="F199" t="s">
        <v>44</v>
      </c>
      <c r="G199">
        <v>1.3</v>
      </c>
      <c r="H199" t="s">
        <v>45</v>
      </c>
      <c r="I199" t="s">
        <v>46</v>
      </c>
      <c r="J199" t="s">
        <v>47</v>
      </c>
      <c r="K199" t="s">
        <v>62</v>
      </c>
      <c r="L199" t="s">
        <v>63</v>
      </c>
      <c r="M199" t="s">
        <v>248</v>
      </c>
      <c r="N199" t="s">
        <v>250</v>
      </c>
      <c r="O199">
        <v>5</v>
      </c>
      <c r="P199" t="s">
        <v>58</v>
      </c>
      <c r="Q199">
        <v>17</v>
      </c>
      <c r="R199" t="s">
        <v>251</v>
      </c>
      <c r="S199" t="s">
        <v>249</v>
      </c>
      <c r="T199" t="s">
        <v>252</v>
      </c>
      <c r="U199" t="s">
        <v>252</v>
      </c>
      <c r="V199">
        <v>3000</v>
      </c>
      <c r="W199" t="s">
        <v>53</v>
      </c>
      <c r="X199">
        <v>3300</v>
      </c>
      <c r="Y199" t="s">
        <v>129</v>
      </c>
      <c r="Z199">
        <v>3340</v>
      </c>
      <c r="AA199" t="s">
        <v>53</v>
      </c>
      <c r="AB199">
        <v>3341</v>
      </c>
      <c r="AC199" t="s">
        <v>204</v>
      </c>
      <c r="AD199">
        <v>0</v>
      </c>
      <c r="AE199" t="s">
        <v>55</v>
      </c>
      <c r="AF199" s="1">
        <v>500000</v>
      </c>
      <c r="AG199" s="1">
        <v>500000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500000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U199" s="4">
        <f t="shared" si="9"/>
        <v>0</v>
      </c>
      <c r="AV199" s="1">
        <f t="shared" si="10"/>
        <v>500000</v>
      </c>
      <c r="AW199" s="1">
        <f t="shared" si="11"/>
        <v>500000</v>
      </c>
    </row>
    <row r="200" spans="1:49" x14ac:dyDescent="0.35">
      <c r="A200" t="s">
        <v>93</v>
      </c>
      <c r="B200" t="s">
        <v>98</v>
      </c>
      <c r="C200" t="s">
        <v>43</v>
      </c>
      <c r="D200" t="s">
        <v>553</v>
      </c>
      <c r="E200">
        <v>1</v>
      </c>
      <c r="F200" t="s">
        <v>44</v>
      </c>
      <c r="G200">
        <v>1.7</v>
      </c>
      <c r="H200" t="s">
        <v>83</v>
      </c>
      <c r="I200" t="s">
        <v>84</v>
      </c>
      <c r="J200" t="s">
        <v>85</v>
      </c>
      <c r="K200" t="s">
        <v>86</v>
      </c>
      <c r="L200" t="s">
        <v>87</v>
      </c>
      <c r="M200" t="s">
        <v>279</v>
      </c>
      <c r="N200" s="5" t="s">
        <v>561</v>
      </c>
      <c r="O200">
        <v>6</v>
      </c>
      <c r="P200" t="s">
        <v>91</v>
      </c>
      <c r="Q200">
        <v>18</v>
      </c>
      <c r="R200" t="s">
        <v>282</v>
      </c>
      <c r="S200" t="s">
        <v>280</v>
      </c>
      <c r="T200" t="s">
        <v>283</v>
      </c>
      <c r="U200" t="s">
        <v>283</v>
      </c>
      <c r="V200">
        <v>3000</v>
      </c>
      <c r="W200" t="s">
        <v>53</v>
      </c>
      <c r="X200">
        <v>3300</v>
      </c>
      <c r="Y200" t="s">
        <v>129</v>
      </c>
      <c r="Z200">
        <v>3340</v>
      </c>
      <c r="AA200" t="s">
        <v>53</v>
      </c>
      <c r="AB200">
        <v>3341</v>
      </c>
      <c r="AC200" t="s">
        <v>204</v>
      </c>
      <c r="AD200">
        <v>9</v>
      </c>
      <c r="AE200" t="s">
        <v>281</v>
      </c>
      <c r="AF200" s="1">
        <v>600000</v>
      </c>
      <c r="AG200" s="1">
        <v>600000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600000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U200" s="4">
        <f t="shared" si="9"/>
        <v>0</v>
      </c>
      <c r="AV200" s="1">
        <f t="shared" si="10"/>
        <v>600000</v>
      </c>
      <c r="AW200" s="1">
        <f t="shared" si="11"/>
        <v>600000</v>
      </c>
    </row>
    <row r="201" spans="1:49" x14ac:dyDescent="0.35">
      <c r="A201" t="s">
        <v>93</v>
      </c>
      <c r="B201" t="s">
        <v>98</v>
      </c>
      <c r="C201" t="s">
        <v>43</v>
      </c>
      <c r="D201" t="s">
        <v>553</v>
      </c>
      <c r="E201">
        <v>1</v>
      </c>
      <c r="F201" t="s">
        <v>44</v>
      </c>
      <c r="G201">
        <v>1.7</v>
      </c>
      <c r="H201" t="s">
        <v>83</v>
      </c>
      <c r="I201" t="s">
        <v>300</v>
      </c>
      <c r="J201" t="s">
        <v>301</v>
      </c>
      <c r="K201" t="s">
        <v>86</v>
      </c>
      <c r="L201" t="s">
        <v>87</v>
      </c>
      <c r="M201" t="s">
        <v>279</v>
      </c>
      <c r="N201" s="5" t="s">
        <v>561</v>
      </c>
      <c r="O201">
        <v>6</v>
      </c>
      <c r="P201" t="s">
        <v>91</v>
      </c>
      <c r="Q201">
        <v>20</v>
      </c>
      <c r="R201" t="s">
        <v>304</v>
      </c>
      <c r="S201" t="s">
        <v>302</v>
      </c>
      <c r="T201" t="s">
        <v>305</v>
      </c>
      <c r="U201" t="s">
        <v>305</v>
      </c>
      <c r="V201">
        <v>3000</v>
      </c>
      <c r="W201" t="s">
        <v>53</v>
      </c>
      <c r="X201">
        <v>3300</v>
      </c>
      <c r="Y201" t="s">
        <v>129</v>
      </c>
      <c r="Z201">
        <v>3340</v>
      </c>
      <c r="AA201" t="s">
        <v>53</v>
      </c>
      <c r="AB201">
        <v>3341</v>
      </c>
      <c r="AC201" t="s">
        <v>204</v>
      </c>
      <c r="AD201">
        <v>0</v>
      </c>
      <c r="AE201" t="s">
        <v>55</v>
      </c>
      <c r="AF201" s="1">
        <v>500000</v>
      </c>
      <c r="AG201" s="1">
        <v>500000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500000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U201" s="4">
        <f t="shared" si="9"/>
        <v>0</v>
      </c>
      <c r="AV201" s="1">
        <f t="shared" si="10"/>
        <v>500000</v>
      </c>
      <c r="AW201" s="1">
        <f t="shared" si="11"/>
        <v>500000</v>
      </c>
    </row>
    <row r="202" spans="1:49" x14ac:dyDescent="0.35">
      <c r="A202" t="s">
        <v>507</v>
      </c>
      <c r="B202" t="s">
        <v>509</v>
      </c>
      <c r="C202" t="s">
        <v>508</v>
      </c>
      <c r="D202" t="s">
        <v>553</v>
      </c>
      <c r="E202">
        <v>1</v>
      </c>
      <c r="F202" t="s">
        <v>44</v>
      </c>
      <c r="G202">
        <v>1.7</v>
      </c>
      <c r="H202" t="s">
        <v>83</v>
      </c>
      <c r="I202" t="s">
        <v>84</v>
      </c>
      <c r="J202" t="s">
        <v>85</v>
      </c>
      <c r="K202" t="s">
        <v>86</v>
      </c>
      <c r="L202" t="s">
        <v>87</v>
      </c>
      <c r="M202" t="s">
        <v>279</v>
      </c>
      <c r="N202" s="5" t="s">
        <v>561</v>
      </c>
      <c r="O202">
        <v>6</v>
      </c>
      <c r="P202" t="s">
        <v>91</v>
      </c>
      <c r="Q202">
        <v>18</v>
      </c>
      <c r="R202" t="s">
        <v>282</v>
      </c>
      <c r="S202" t="s">
        <v>280</v>
      </c>
      <c r="T202" t="s">
        <v>283</v>
      </c>
      <c r="U202" t="s">
        <v>283</v>
      </c>
      <c r="V202">
        <v>3000</v>
      </c>
      <c r="W202" t="s">
        <v>53</v>
      </c>
      <c r="X202">
        <v>3300</v>
      </c>
      <c r="Y202" t="s">
        <v>129</v>
      </c>
      <c r="Z202">
        <v>3340</v>
      </c>
      <c r="AA202" t="s">
        <v>53</v>
      </c>
      <c r="AB202">
        <v>3341</v>
      </c>
      <c r="AC202" t="s">
        <v>204</v>
      </c>
      <c r="AD202">
        <v>0</v>
      </c>
      <c r="AE202" t="s">
        <v>55</v>
      </c>
      <c r="AF202" s="29">
        <v>3000000</v>
      </c>
      <c r="AG202" s="1">
        <v>3000000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3000000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U202" s="4">
        <f t="shared" si="9"/>
        <v>0</v>
      </c>
      <c r="AV202" s="1">
        <f t="shared" si="10"/>
        <v>3000000</v>
      </c>
      <c r="AW202" s="1">
        <f t="shared" si="11"/>
        <v>3000000</v>
      </c>
    </row>
    <row r="203" spans="1:49" x14ac:dyDescent="0.35">
      <c r="A203" t="s">
        <v>93</v>
      </c>
      <c r="B203" t="s">
        <v>98</v>
      </c>
      <c r="C203" t="s">
        <v>43</v>
      </c>
      <c r="D203" t="s">
        <v>553</v>
      </c>
      <c r="E203">
        <v>2</v>
      </c>
      <c r="F203" t="s">
        <v>306</v>
      </c>
      <c r="G203">
        <v>2.7</v>
      </c>
      <c r="H203" t="s">
        <v>394</v>
      </c>
      <c r="I203" t="s">
        <v>395</v>
      </c>
      <c r="J203" t="s">
        <v>394</v>
      </c>
      <c r="K203" t="s">
        <v>374</v>
      </c>
      <c r="L203" t="s">
        <v>375</v>
      </c>
      <c r="M203" t="s">
        <v>356</v>
      </c>
      <c r="N203" t="s">
        <v>358</v>
      </c>
      <c r="O203">
        <v>0</v>
      </c>
      <c r="P203" t="s">
        <v>359</v>
      </c>
      <c r="Q203">
        <v>43</v>
      </c>
      <c r="R203" t="s">
        <v>412</v>
      </c>
      <c r="S203" t="s">
        <v>376</v>
      </c>
      <c r="T203" s="5" t="s">
        <v>378</v>
      </c>
      <c r="U203" t="s">
        <v>586</v>
      </c>
      <c r="V203">
        <v>3000</v>
      </c>
      <c r="W203" t="s">
        <v>53</v>
      </c>
      <c r="X203">
        <v>3300</v>
      </c>
      <c r="Y203" t="s">
        <v>129</v>
      </c>
      <c r="Z203">
        <v>3350</v>
      </c>
      <c r="AA203" t="s">
        <v>53</v>
      </c>
      <c r="AB203">
        <v>3351</v>
      </c>
      <c r="AC203" t="s">
        <v>411</v>
      </c>
      <c r="AD203">
        <v>0</v>
      </c>
      <c r="AE203" t="s">
        <v>55</v>
      </c>
      <c r="AF203" s="1">
        <v>516780</v>
      </c>
      <c r="AG203" s="1">
        <v>516780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516780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U203" s="4">
        <f t="shared" si="9"/>
        <v>0</v>
      </c>
      <c r="AV203" s="1">
        <f t="shared" si="10"/>
        <v>516780</v>
      </c>
      <c r="AW203" s="1">
        <f t="shared" si="11"/>
        <v>516780</v>
      </c>
    </row>
    <row r="204" spans="1:49" x14ac:dyDescent="0.35">
      <c r="A204" t="s">
        <v>93</v>
      </c>
      <c r="B204" t="s">
        <v>98</v>
      </c>
      <c r="C204" t="s">
        <v>43</v>
      </c>
      <c r="D204" t="s">
        <v>553</v>
      </c>
      <c r="E204">
        <v>1</v>
      </c>
      <c r="F204" t="s">
        <v>44</v>
      </c>
      <c r="G204">
        <v>1.3</v>
      </c>
      <c r="H204" t="s">
        <v>45</v>
      </c>
      <c r="I204" t="s">
        <v>46</v>
      </c>
      <c r="J204" t="s">
        <v>47</v>
      </c>
      <c r="K204" t="s">
        <v>62</v>
      </c>
      <c r="L204" t="s">
        <v>63</v>
      </c>
      <c r="M204" t="s">
        <v>220</v>
      </c>
      <c r="N204" t="s">
        <v>222</v>
      </c>
      <c r="O204">
        <v>5</v>
      </c>
      <c r="P204" t="s">
        <v>58</v>
      </c>
      <c r="Q204">
        <v>14</v>
      </c>
      <c r="R204" t="s">
        <v>232</v>
      </c>
      <c r="S204" t="s">
        <v>230</v>
      </c>
      <c r="T204" t="s">
        <v>233</v>
      </c>
      <c r="U204" t="s">
        <v>233</v>
      </c>
      <c r="V204">
        <v>3000</v>
      </c>
      <c r="W204" t="s">
        <v>53</v>
      </c>
      <c r="X204">
        <v>3300</v>
      </c>
      <c r="Y204" t="s">
        <v>129</v>
      </c>
      <c r="Z204">
        <v>3360</v>
      </c>
      <c r="AA204" t="s">
        <v>53</v>
      </c>
      <c r="AB204">
        <v>3361</v>
      </c>
      <c r="AC204" t="s">
        <v>234</v>
      </c>
      <c r="AD204">
        <v>0</v>
      </c>
      <c r="AE204" t="s">
        <v>55</v>
      </c>
      <c r="AF204" s="1">
        <v>15000000</v>
      </c>
      <c r="AG204" s="1">
        <v>15000000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15000000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U204" s="4">
        <f t="shared" si="9"/>
        <v>0</v>
      </c>
      <c r="AV204" s="1">
        <f t="shared" si="10"/>
        <v>15000000</v>
      </c>
      <c r="AW204" s="1">
        <f t="shared" si="11"/>
        <v>15000000</v>
      </c>
    </row>
    <row r="205" spans="1:49" x14ac:dyDescent="0.35">
      <c r="A205" t="s">
        <v>93</v>
      </c>
      <c r="B205" t="s">
        <v>98</v>
      </c>
      <c r="C205" t="s">
        <v>43</v>
      </c>
      <c r="D205" t="s">
        <v>553</v>
      </c>
      <c r="E205">
        <v>1</v>
      </c>
      <c r="F205" t="s">
        <v>44</v>
      </c>
      <c r="G205">
        <v>1.7</v>
      </c>
      <c r="H205" t="s">
        <v>83</v>
      </c>
      <c r="I205" t="s">
        <v>84</v>
      </c>
      <c r="J205" t="s">
        <v>85</v>
      </c>
      <c r="K205" t="s">
        <v>86</v>
      </c>
      <c r="L205" t="s">
        <v>87</v>
      </c>
      <c r="M205" t="s">
        <v>279</v>
      </c>
      <c r="N205" s="5" t="s">
        <v>561</v>
      </c>
      <c r="O205">
        <v>6</v>
      </c>
      <c r="P205" t="s">
        <v>91</v>
      </c>
      <c r="Q205">
        <v>19</v>
      </c>
      <c r="R205" t="s">
        <v>285</v>
      </c>
      <c r="S205" t="s">
        <v>280</v>
      </c>
      <c r="T205" t="s">
        <v>283</v>
      </c>
      <c r="U205" t="s">
        <v>283</v>
      </c>
      <c r="V205">
        <v>3000</v>
      </c>
      <c r="W205" t="s">
        <v>53</v>
      </c>
      <c r="X205">
        <v>3300</v>
      </c>
      <c r="Y205" t="s">
        <v>129</v>
      </c>
      <c r="Z205">
        <v>3360</v>
      </c>
      <c r="AA205" t="s">
        <v>53</v>
      </c>
      <c r="AB205">
        <v>3361</v>
      </c>
      <c r="AC205" t="s">
        <v>234</v>
      </c>
      <c r="AD205">
        <v>0</v>
      </c>
      <c r="AE205" t="s">
        <v>55</v>
      </c>
      <c r="AF205" s="1">
        <v>1300000</v>
      </c>
      <c r="AG205" s="1">
        <v>1300000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1300000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U205" s="4">
        <f t="shared" si="9"/>
        <v>0</v>
      </c>
      <c r="AV205" s="1">
        <f t="shared" si="10"/>
        <v>1300000</v>
      </c>
      <c r="AW205" s="1">
        <f t="shared" si="11"/>
        <v>1300000</v>
      </c>
    </row>
    <row r="206" spans="1:49" x14ac:dyDescent="0.35">
      <c r="A206" t="s">
        <v>93</v>
      </c>
      <c r="B206" t="s">
        <v>98</v>
      </c>
      <c r="C206" t="s">
        <v>43</v>
      </c>
      <c r="D206" t="s">
        <v>553</v>
      </c>
      <c r="E206">
        <v>3</v>
      </c>
      <c r="F206" t="s">
        <v>435</v>
      </c>
      <c r="G206">
        <v>3.8</v>
      </c>
      <c r="H206" t="s">
        <v>491</v>
      </c>
      <c r="I206" t="s">
        <v>492</v>
      </c>
      <c r="J206" t="s">
        <v>493</v>
      </c>
      <c r="K206" t="s">
        <v>62</v>
      </c>
      <c r="L206" t="s">
        <v>63</v>
      </c>
      <c r="M206" t="s">
        <v>494</v>
      </c>
      <c r="N206" t="s">
        <v>496</v>
      </c>
      <c r="O206">
        <v>5</v>
      </c>
      <c r="P206" t="s">
        <v>58</v>
      </c>
      <c r="Q206">
        <v>56</v>
      </c>
      <c r="R206" t="s">
        <v>503</v>
      </c>
      <c r="S206" t="s">
        <v>495</v>
      </c>
      <c r="T206" s="5" t="s">
        <v>498</v>
      </c>
      <c r="U206" t="s">
        <v>587</v>
      </c>
      <c r="V206">
        <v>3000</v>
      </c>
      <c r="W206" t="s">
        <v>53</v>
      </c>
      <c r="X206">
        <v>3300</v>
      </c>
      <c r="Y206" t="s">
        <v>129</v>
      </c>
      <c r="Z206">
        <v>3360</v>
      </c>
      <c r="AA206" t="s">
        <v>53</v>
      </c>
      <c r="AB206">
        <v>3361</v>
      </c>
      <c r="AC206" t="s">
        <v>234</v>
      </c>
      <c r="AD206">
        <v>0</v>
      </c>
      <c r="AE206" t="s">
        <v>55</v>
      </c>
      <c r="AF206" s="1">
        <v>818496</v>
      </c>
      <c r="AG206" s="1">
        <v>818496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818496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U206" s="4">
        <f t="shared" si="9"/>
        <v>0</v>
      </c>
      <c r="AV206" s="1">
        <f t="shared" si="10"/>
        <v>818496</v>
      </c>
      <c r="AW206" s="1">
        <f t="shared" si="11"/>
        <v>818496</v>
      </c>
    </row>
    <row r="207" spans="1:49" x14ac:dyDescent="0.35">
      <c r="A207" t="s">
        <v>93</v>
      </c>
      <c r="B207" t="s">
        <v>98</v>
      </c>
      <c r="C207" t="s">
        <v>43</v>
      </c>
      <c r="D207" t="s">
        <v>553</v>
      </c>
      <c r="E207">
        <v>1</v>
      </c>
      <c r="F207" t="s">
        <v>44</v>
      </c>
      <c r="G207">
        <v>1.3</v>
      </c>
      <c r="H207" t="s">
        <v>45</v>
      </c>
      <c r="I207" t="s">
        <v>46</v>
      </c>
      <c r="J207" t="s">
        <v>47</v>
      </c>
      <c r="K207" t="s">
        <v>62</v>
      </c>
      <c r="L207" t="s">
        <v>63</v>
      </c>
      <c r="M207" t="s">
        <v>253</v>
      </c>
      <c r="N207" s="5" t="s">
        <v>592</v>
      </c>
      <c r="O207">
        <v>2</v>
      </c>
      <c r="P207" t="s">
        <v>162</v>
      </c>
      <c r="Q207">
        <v>25</v>
      </c>
      <c r="R207" t="s">
        <v>256</v>
      </c>
      <c r="S207" t="s">
        <v>254</v>
      </c>
      <c r="T207" t="s">
        <v>257</v>
      </c>
      <c r="U207" t="s">
        <v>257</v>
      </c>
      <c r="V207">
        <v>3000</v>
      </c>
      <c r="W207" t="s">
        <v>53</v>
      </c>
      <c r="X207">
        <v>3300</v>
      </c>
      <c r="Y207" t="s">
        <v>129</v>
      </c>
      <c r="Z207">
        <v>3370</v>
      </c>
      <c r="AA207" t="s">
        <v>53</v>
      </c>
      <c r="AB207">
        <v>3371</v>
      </c>
      <c r="AC207" t="s">
        <v>260</v>
      </c>
      <c r="AD207">
        <v>0</v>
      </c>
      <c r="AE207" t="s">
        <v>55</v>
      </c>
      <c r="AF207" s="1">
        <v>5000000</v>
      </c>
      <c r="AG207" s="1">
        <v>5000000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5000000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U207" s="4">
        <f t="shared" si="9"/>
        <v>0</v>
      </c>
      <c r="AV207" s="1">
        <f t="shared" si="10"/>
        <v>5000000</v>
      </c>
      <c r="AW207" s="1">
        <f t="shared" si="11"/>
        <v>5000000</v>
      </c>
    </row>
    <row r="208" spans="1:49" x14ac:dyDescent="0.35">
      <c r="A208" t="s">
        <v>93</v>
      </c>
      <c r="B208" t="s">
        <v>98</v>
      </c>
      <c r="C208" t="s">
        <v>43</v>
      </c>
      <c r="D208" t="s">
        <v>553</v>
      </c>
      <c r="E208">
        <v>2</v>
      </c>
      <c r="F208" t="s">
        <v>306</v>
      </c>
      <c r="G208">
        <v>2.2000000000000002</v>
      </c>
      <c r="H208" t="s">
        <v>322</v>
      </c>
      <c r="I208" t="s">
        <v>323</v>
      </c>
      <c r="J208" t="s">
        <v>324</v>
      </c>
      <c r="K208" t="s">
        <v>62</v>
      </c>
      <c r="L208" t="s">
        <v>63</v>
      </c>
      <c r="M208" t="s">
        <v>253</v>
      </c>
      <c r="N208" s="5" t="s">
        <v>592</v>
      </c>
      <c r="O208">
        <v>1</v>
      </c>
      <c r="P208" t="s">
        <v>326</v>
      </c>
      <c r="Q208">
        <v>29</v>
      </c>
      <c r="R208" t="s">
        <v>327</v>
      </c>
      <c r="S208" t="s">
        <v>325</v>
      </c>
      <c r="T208" s="5" t="s">
        <v>328</v>
      </c>
      <c r="U208" t="s">
        <v>588</v>
      </c>
      <c r="V208">
        <v>3000</v>
      </c>
      <c r="W208" t="s">
        <v>53</v>
      </c>
      <c r="X208">
        <v>3300</v>
      </c>
      <c r="Y208" t="s">
        <v>129</v>
      </c>
      <c r="Z208">
        <v>338</v>
      </c>
      <c r="AA208" t="s">
        <v>332</v>
      </c>
      <c r="AB208">
        <v>3381</v>
      </c>
      <c r="AC208" t="s">
        <v>332</v>
      </c>
      <c r="AD208">
        <v>0</v>
      </c>
      <c r="AE208" t="s">
        <v>55</v>
      </c>
      <c r="AF208" s="1">
        <v>20000000</v>
      </c>
      <c r="AG208" s="1">
        <v>20000000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20000000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U208" s="4">
        <f t="shared" si="9"/>
        <v>0</v>
      </c>
      <c r="AV208" s="1">
        <f t="shared" si="10"/>
        <v>20000000</v>
      </c>
      <c r="AW208" s="1">
        <f t="shared" si="11"/>
        <v>20000000</v>
      </c>
    </row>
    <row r="209" spans="1:49" x14ac:dyDescent="0.35">
      <c r="A209" t="s">
        <v>93</v>
      </c>
      <c r="B209" t="s">
        <v>98</v>
      </c>
      <c r="C209" t="s">
        <v>43</v>
      </c>
      <c r="D209" t="s">
        <v>553</v>
      </c>
      <c r="E209">
        <v>2</v>
      </c>
      <c r="F209" t="s">
        <v>306</v>
      </c>
      <c r="G209">
        <v>2.7</v>
      </c>
      <c r="H209" t="s">
        <v>394</v>
      </c>
      <c r="I209" t="s">
        <v>395</v>
      </c>
      <c r="J209" t="s">
        <v>394</v>
      </c>
      <c r="K209" t="s">
        <v>354</v>
      </c>
      <c r="L209" t="s">
        <v>355</v>
      </c>
      <c r="M209" t="s">
        <v>356</v>
      </c>
      <c r="N209" t="s">
        <v>358</v>
      </c>
      <c r="O209">
        <v>0</v>
      </c>
      <c r="P209" t="s">
        <v>359</v>
      </c>
      <c r="Q209">
        <v>36</v>
      </c>
      <c r="R209" t="s">
        <v>400</v>
      </c>
      <c r="S209" t="s">
        <v>399</v>
      </c>
      <c r="T209" s="5" t="s">
        <v>401</v>
      </c>
      <c r="U209" t="s">
        <v>583</v>
      </c>
      <c r="V209">
        <v>3000</v>
      </c>
      <c r="W209" t="s">
        <v>53</v>
      </c>
      <c r="X209">
        <v>3300</v>
      </c>
      <c r="Y209" t="s">
        <v>129</v>
      </c>
      <c r="Z209">
        <v>338</v>
      </c>
      <c r="AA209" t="s">
        <v>332</v>
      </c>
      <c r="AB209">
        <v>3381</v>
      </c>
      <c r="AC209" t="s">
        <v>332</v>
      </c>
      <c r="AD209">
        <v>0</v>
      </c>
      <c r="AE209" t="s">
        <v>55</v>
      </c>
      <c r="AF209" s="1">
        <v>5000000</v>
      </c>
      <c r="AG209" s="1">
        <v>5000000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5000000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U209" s="4">
        <f t="shared" si="9"/>
        <v>0</v>
      </c>
      <c r="AV209" s="1">
        <f t="shared" si="10"/>
        <v>5000000</v>
      </c>
      <c r="AW209" s="1">
        <f t="shared" si="11"/>
        <v>5000000</v>
      </c>
    </row>
    <row r="210" spans="1:49" x14ac:dyDescent="0.35">
      <c r="A210" t="s">
        <v>516</v>
      </c>
      <c r="B210" t="s">
        <v>521</v>
      </c>
      <c r="C210" t="s">
        <v>43</v>
      </c>
      <c r="D210" t="s">
        <v>553</v>
      </c>
      <c r="E210">
        <v>1</v>
      </c>
      <c r="F210" t="s">
        <v>44</v>
      </c>
      <c r="G210">
        <v>1.3</v>
      </c>
      <c r="H210" t="s">
        <v>45</v>
      </c>
      <c r="I210" t="s">
        <v>46</v>
      </c>
      <c r="J210" t="s">
        <v>47</v>
      </c>
      <c r="K210" t="s">
        <v>62</v>
      </c>
      <c r="L210" t="s">
        <v>63</v>
      </c>
      <c r="M210" t="s">
        <v>64</v>
      </c>
      <c r="N210" t="s">
        <v>71</v>
      </c>
      <c r="O210">
        <v>5</v>
      </c>
      <c r="P210" t="s">
        <v>58</v>
      </c>
      <c r="Q210">
        <v>12</v>
      </c>
      <c r="R210" t="s">
        <v>67</v>
      </c>
      <c r="S210" t="s">
        <v>65</v>
      </c>
      <c r="T210" s="5" t="s">
        <v>72</v>
      </c>
      <c r="U210" t="s">
        <v>573</v>
      </c>
      <c r="V210">
        <v>1000</v>
      </c>
      <c r="W210" t="s">
        <v>67</v>
      </c>
      <c r="X210">
        <v>1400</v>
      </c>
      <c r="Y210" t="s">
        <v>78</v>
      </c>
      <c r="Z210">
        <v>142</v>
      </c>
      <c r="AA210" t="s">
        <v>80</v>
      </c>
      <c r="AB210" s="31">
        <v>1421</v>
      </c>
      <c r="AC210" s="31" t="s">
        <v>81</v>
      </c>
      <c r="AD210">
        <v>1</v>
      </c>
      <c r="AE210" t="s">
        <v>77</v>
      </c>
      <c r="AF210" s="1">
        <v>20515319</v>
      </c>
      <c r="AG210" s="1">
        <v>20515317.440000001</v>
      </c>
      <c r="AH210" s="1">
        <v>981196.28</v>
      </c>
      <c r="AI210" s="1">
        <v>981196.28</v>
      </c>
      <c r="AJ210" s="1">
        <v>981196.28</v>
      </c>
      <c r="AK210" s="1">
        <v>981196.28</v>
      </c>
      <c r="AL210" s="1">
        <v>981196.28</v>
      </c>
      <c r="AM210" s="1">
        <v>19534122.719999999</v>
      </c>
      <c r="AN210" s="1">
        <v>0</v>
      </c>
      <c r="AO210" s="1">
        <v>1.56</v>
      </c>
      <c r="AP210" s="1">
        <v>0</v>
      </c>
      <c r="AQ210" s="1">
        <v>0</v>
      </c>
      <c r="AR210" s="1">
        <v>1.56</v>
      </c>
      <c r="AS210" s="4">
        <v>-53513</v>
      </c>
      <c r="AU210" s="4">
        <f t="shared" si="9"/>
        <v>-53513</v>
      </c>
      <c r="AV210" s="1">
        <f t="shared" si="10"/>
        <v>20461806</v>
      </c>
      <c r="AW210" s="1">
        <f t="shared" si="11"/>
        <v>19480609.719999999</v>
      </c>
    </row>
    <row r="211" spans="1:49" x14ac:dyDescent="0.35">
      <c r="A211" t="s">
        <v>93</v>
      </c>
      <c r="B211" t="s">
        <v>98</v>
      </c>
      <c r="C211" t="s">
        <v>43</v>
      </c>
      <c r="D211" t="s">
        <v>553</v>
      </c>
      <c r="E211">
        <v>1</v>
      </c>
      <c r="F211" t="s">
        <v>44</v>
      </c>
      <c r="G211">
        <v>1.3</v>
      </c>
      <c r="H211" t="s">
        <v>45</v>
      </c>
      <c r="I211" t="s">
        <v>46</v>
      </c>
      <c r="J211" t="s">
        <v>47</v>
      </c>
      <c r="K211" t="s">
        <v>48</v>
      </c>
      <c r="L211" t="s">
        <v>49</v>
      </c>
      <c r="M211" t="s">
        <v>50</v>
      </c>
      <c r="N211" t="s">
        <v>57</v>
      </c>
      <c r="O211">
        <v>5</v>
      </c>
      <c r="P211" t="s">
        <v>58</v>
      </c>
      <c r="Q211">
        <v>6</v>
      </c>
      <c r="R211" t="s">
        <v>144</v>
      </c>
      <c r="S211" t="s">
        <v>94</v>
      </c>
      <c r="T211" t="s">
        <v>100</v>
      </c>
      <c r="U211" t="s">
        <v>100</v>
      </c>
      <c r="V211">
        <v>3000</v>
      </c>
      <c r="W211" t="s">
        <v>53</v>
      </c>
      <c r="X211">
        <v>3300</v>
      </c>
      <c r="Y211" t="s">
        <v>129</v>
      </c>
      <c r="Z211">
        <v>3390</v>
      </c>
      <c r="AA211" t="s">
        <v>53</v>
      </c>
      <c r="AB211">
        <v>3391</v>
      </c>
      <c r="AC211" t="s">
        <v>143</v>
      </c>
      <c r="AD211">
        <v>0</v>
      </c>
      <c r="AE211" t="s">
        <v>55</v>
      </c>
      <c r="AF211" s="1">
        <v>17000000</v>
      </c>
      <c r="AG211" s="1">
        <v>17000000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17000000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U211" s="4">
        <f t="shared" si="9"/>
        <v>0</v>
      </c>
      <c r="AV211" s="1">
        <f t="shared" si="10"/>
        <v>17000000</v>
      </c>
      <c r="AW211" s="1">
        <f t="shared" si="11"/>
        <v>17000000</v>
      </c>
    </row>
    <row r="212" spans="1:49" x14ac:dyDescent="0.35">
      <c r="A212" t="s">
        <v>93</v>
      </c>
      <c r="B212" t="s">
        <v>98</v>
      </c>
      <c r="C212" t="s">
        <v>43</v>
      </c>
      <c r="D212" t="s">
        <v>553</v>
      </c>
      <c r="E212">
        <v>1</v>
      </c>
      <c r="F212" t="s">
        <v>44</v>
      </c>
      <c r="G212">
        <v>1.3</v>
      </c>
      <c r="H212" t="s">
        <v>45</v>
      </c>
      <c r="I212" t="s">
        <v>46</v>
      </c>
      <c r="J212" t="s">
        <v>47</v>
      </c>
      <c r="K212" t="s">
        <v>62</v>
      </c>
      <c r="L212" t="s">
        <v>63</v>
      </c>
      <c r="M212" t="s">
        <v>169</v>
      </c>
      <c r="N212" t="s">
        <v>173</v>
      </c>
      <c r="O212">
        <v>5</v>
      </c>
      <c r="P212" t="s">
        <v>58</v>
      </c>
      <c r="Q212">
        <v>3</v>
      </c>
      <c r="R212" t="s">
        <v>174</v>
      </c>
      <c r="S212" t="s">
        <v>170</v>
      </c>
      <c r="T212" s="5" t="s">
        <v>175</v>
      </c>
      <c r="U212" t="s">
        <v>572</v>
      </c>
      <c r="V212">
        <v>3000</v>
      </c>
      <c r="W212" t="s">
        <v>53</v>
      </c>
      <c r="X212">
        <v>3300</v>
      </c>
      <c r="Y212" t="s">
        <v>129</v>
      </c>
      <c r="Z212">
        <v>3390</v>
      </c>
      <c r="AA212" t="s">
        <v>53</v>
      </c>
      <c r="AB212">
        <v>3391</v>
      </c>
      <c r="AC212" t="s">
        <v>143</v>
      </c>
      <c r="AD212">
        <v>0</v>
      </c>
      <c r="AE212" t="s">
        <v>55</v>
      </c>
      <c r="AF212" s="1">
        <v>200000</v>
      </c>
      <c r="AG212" s="1">
        <v>200000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200000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U212" s="4">
        <f t="shared" si="9"/>
        <v>0</v>
      </c>
      <c r="AV212" s="1">
        <f t="shared" si="10"/>
        <v>200000</v>
      </c>
      <c r="AW212" s="1">
        <f t="shared" si="11"/>
        <v>200000</v>
      </c>
    </row>
    <row r="213" spans="1:49" x14ac:dyDescent="0.35">
      <c r="A213" t="s">
        <v>93</v>
      </c>
      <c r="B213" t="s">
        <v>98</v>
      </c>
      <c r="C213" t="s">
        <v>43</v>
      </c>
      <c r="D213" t="s">
        <v>553</v>
      </c>
      <c r="E213">
        <v>1</v>
      </c>
      <c r="F213" t="s">
        <v>44</v>
      </c>
      <c r="G213">
        <v>1.3</v>
      </c>
      <c r="H213" t="s">
        <v>45</v>
      </c>
      <c r="I213" t="s">
        <v>46</v>
      </c>
      <c r="J213" t="s">
        <v>47</v>
      </c>
      <c r="K213" t="s">
        <v>62</v>
      </c>
      <c r="L213" t="s">
        <v>63</v>
      </c>
      <c r="M213" t="s">
        <v>220</v>
      </c>
      <c r="N213" t="s">
        <v>222</v>
      </c>
      <c r="O213">
        <v>5</v>
      </c>
      <c r="P213" t="s">
        <v>58</v>
      </c>
      <c r="Q213">
        <v>13</v>
      </c>
      <c r="R213" t="s">
        <v>223</v>
      </c>
      <c r="S213" t="s">
        <v>221</v>
      </c>
      <c r="T213" s="5" t="s">
        <v>224</v>
      </c>
      <c r="U213" t="s">
        <v>589</v>
      </c>
      <c r="V213">
        <v>3000</v>
      </c>
      <c r="W213" t="s">
        <v>53</v>
      </c>
      <c r="X213">
        <v>3300</v>
      </c>
      <c r="Y213" t="s">
        <v>129</v>
      </c>
      <c r="Z213">
        <v>3390</v>
      </c>
      <c r="AA213" t="s">
        <v>53</v>
      </c>
      <c r="AB213">
        <v>3391</v>
      </c>
      <c r="AC213" t="s">
        <v>143</v>
      </c>
      <c r="AD213">
        <v>0</v>
      </c>
      <c r="AE213" t="s">
        <v>55</v>
      </c>
      <c r="AF213" s="1">
        <v>826605</v>
      </c>
      <c r="AG213" s="1">
        <v>450000</v>
      </c>
      <c r="AH213" s="1">
        <v>794203.33</v>
      </c>
      <c r="AI213" s="1">
        <v>0</v>
      </c>
      <c r="AJ213" s="1">
        <v>0</v>
      </c>
      <c r="AK213" s="1">
        <v>0</v>
      </c>
      <c r="AL213" s="1">
        <v>0</v>
      </c>
      <c r="AM213" s="1">
        <v>826605</v>
      </c>
      <c r="AN213" s="1">
        <v>0</v>
      </c>
      <c r="AO213" s="1">
        <v>376605</v>
      </c>
      <c r="AP213" s="1">
        <v>0</v>
      </c>
      <c r="AQ213" s="1">
        <v>0</v>
      </c>
      <c r="AR213" s="1">
        <v>376605</v>
      </c>
      <c r="AU213" s="4">
        <f t="shared" si="9"/>
        <v>0</v>
      </c>
      <c r="AV213" s="1">
        <f t="shared" si="10"/>
        <v>826605</v>
      </c>
      <c r="AW213" s="1">
        <f t="shared" si="11"/>
        <v>32401.670000000042</v>
      </c>
    </row>
    <row r="214" spans="1:49" x14ac:dyDescent="0.35">
      <c r="A214" t="s">
        <v>93</v>
      </c>
      <c r="B214" t="s">
        <v>98</v>
      </c>
      <c r="C214" t="s">
        <v>43</v>
      </c>
      <c r="D214" t="s">
        <v>553</v>
      </c>
      <c r="E214">
        <v>1</v>
      </c>
      <c r="F214" t="s">
        <v>44</v>
      </c>
      <c r="G214">
        <v>1.3</v>
      </c>
      <c r="H214" t="s">
        <v>45</v>
      </c>
      <c r="I214" t="s">
        <v>46</v>
      </c>
      <c r="J214" t="s">
        <v>47</v>
      </c>
      <c r="K214" t="s">
        <v>62</v>
      </c>
      <c r="L214" t="s">
        <v>63</v>
      </c>
      <c r="M214" t="s">
        <v>220</v>
      </c>
      <c r="N214" t="s">
        <v>222</v>
      </c>
      <c r="O214">
        <v>5</v>
      </c>
      <c r="P214" t="s">
        <v>58</v>
      </c>
      <c r="Q214">
        <v>15</v>
      </c>
      <c r="R214" t="s">
        <v>239</v>
      </c>
      <c r="S214" t="s">
        <v>238</v>
      </c>
      <c r="T214" t="s">
        <v>240</v>
      </c>
      <c r="U214" t="s">
        <v>240</v>
      </c>
      <c r="V214">
        <v>3000</v>
      </c>
      <c r="W214" t="s">
        <v>53</v>
      </c>
      <c r="X214">
        <v>3300</v>
      </c>
      <c r="Y214" t="s">
        <v>129</v>
      </c>
      <c r="Z214">
        <v>3390</v>
      </c>
      <c r="AA214" t="s">
        <v>53</v>
      </c>
      <c r="AB214">
        <v>3391</v>
      </c>
      <c r="AC214" t="s">
        <v>143</v>
      </c>
      <c r="AD214">
        <v>0</v>
      </c>
      <c r="AE214" t="s">
        <v>55</v>
      </c>
      <c r="AF214" s="1">
        <v>2000000</v>
      </c>
      <c r="AG214" s="1">
        <v>2000000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2000000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U214" s="4">
        <f t="shared" si="9"/>
        <v>0</v>
      </c>
      <c r="AV214" s="1">
        <f t="shared" si="10"/>
        <v>2000000</v>
      </c>
      <c r="AW214" s="1">
        <f t="shared" si="11"/>
        <v>2000000</v>
      </c>
    </row>
    <row r="215" spans="1:49" x14ac:dyDescent="0.35">
      <c r="A215" t="s">
        <v>93</v>
      </c>
      <c r="B215" t="s">
        <v>98</v>
      </c>
      <c r="C215" t="s">
        <v>43</v>
      </c>
      <c r="D215" t="s">
        <v>553</v>
      </c>
      <c r="E215">
        <v>1</v>
      </c>
      <c r="F215" t="s">
        <v>44</v>
      </c>
      <c r="G215">
        <v>1.7</v>
      </c>
      <c r="H215" t="s">
        <v>83</v>
      </c>
      <c r="I215" t="s">
        <v>84</v>
      </c>
      <c r="J215" t="s">
        <v>85</v>
      </c>
      <c r="K215" t="s">
        <v>86</v>
      </c>
      <c r="L215" t="s">
        <v>87</v>
      </c>
      <c r="M215" t="s">
        <v>279</v>
      </c>
      <c r="N215" s="5" t="s">
        <v>561</v>
      </c>
      <c r="O215">
        <v>6</v>
      </c>
      <c r="P215" t="s">
        <v>91</v>
      </c>
      <c r="Q215">
        <v>19</v>
      </c>
      <c r="R215" t="s">
        <v>285</v>
      </c>
      <c r="S215" t="s">
        <v>280</v>
      </c>
      <c r="T215" t="s">
        <v>283</v>
      </c>
      <c r="U215" t="s">
        <v>283</v>
      </c>
      <c r="V215">
        <v>3000</v>
      </c>
      <c r="W215" t="s">
        <v>53</v>
      </c>
      <c r="X215">
        <v>3300</v>
      </c>
      <c r="Y215" t="s">
        <v>129</v>
      </c>
      <c r="Z215">
        <v>3390</v>
      </c>
      <c r="AA215" t="s">
        <v>53</v>
      </c>
      <c r="AB215">
        <v>3391</v>
      </c>
      <c r="AC215" t="s">
        <v>143</v>
      </c>
      <c r="AD215">
        <v>0</v>
      </c>
      <c r="AE215" t="s">
        <v>55</v>
      </c>
      <c r="AF215" s="1">
        <v>2000000</v>
      </c>
      <c r="AG215" s="1">
        <v>2000000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2000000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U215" s="4">
        <f t="shared" si="9"/>
        <v>0</v>
      </c>
      <c r="AV215" s="1">
        <f t="shared" si="10"/>
        <v>2000000</v>
      </c>
      <c r="AW215" s="1">
        <f t="shared" si="11"/>
        <v>2000000</v>
      </c>
    </row>
    <row r="216" spans="1:49" x14ac:dyDescent="0.35">
      <c r="A216" t="s">
        <v>93</v>
      </c>
      <c r="B216" t="s">
        <v>98</v>
      </c>
      <c r="C216" t="s">
        <v>43</v>
      </c>
      <c r="D216" t="s">
        <v>553</v>
      </c>
      <c r="E216">
        <v>2</v>
      </c>
      <c r="F216" t="s">
        <v>306</v>
      </c>
      <c r="G216">
        <v>2.2999999999999998</v>
      </c>
      <c r="H216" t="s">
        <v>341</v>
      </c>
      <c r="I216" t="s">
        <v>342</v>
      </c>
      <c r="J216" t="s">
        <v>343</v>
      </c>
      <c r="K216" t="s">
        <v>62</v>
      </c>
      <c r="L216" t="s">
        <v>63</v>
      </c>
      <c r="M216" t="s">
        <v>279</v>
      </c>
      <c r="N216" s="5" t="s">
        <v>561</v>
      </c>
      <c r="O216">
        <v>2</v>
      </c>
      <c r="P216" t="s">
        <v>162</v>
      </c>
      <c r="Q216">
        <v>24</v>
      </c>
      <c r="R216" t="s">
        <v>345</v>
      </c>
      <c r="S216" t="s">
        <v>344</v>
      </c>
      <c r="T216" s="5" t="s">
        <v>346</v>
      </c>
      <c r="U216" t="s">
        <v>581</v>
      </c>
      <c r="V216">
        <v>3000</v>
      </c>
      <c r="W216" t="s">
        <v>53</v>
      </c>
      <c r="X216">
        <v>3300</v>
      </c>
      <c r="Y216" t="s">
        <v>129</v>
      </c>
      <c r="Z216">
        <v>3390</v>
      </c>
      <c r="AA216" t="s">
        <v>53</v>
      </c>
      <c r="AB216">
        <v>3391</v>
      </c>
      <c r="AC216" t="s">
        <v>143</v>
      </c>
      <c r="AD216">
        <v>0</v>
      </c>
      <c r="AE216" t="s">
        <v>55</v>
      </c>
      <c r="AF216" s="1">
        <v>12000000</v>
      </c>
      <c r="AG216" s="1">
        <v>12000000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12000000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U216" s="4">
        <f t="shared" si="9"/>
        <v>0</v>
      </c>
      <c r="AV216" s="1">
        <f t="shared" si="10"/>
        <v>12000000</v>
      </c>
      <c r="AW216" s="1">
        <f t="shared" si="11"/>
        <v>12000000</v>
      </c>
    </row>
    <row r="217" spans="1:49" x14ac:dyDescent="0.35">
      <c r="A217" t="s">
        <v>93</v>
      </c>
      <c r="B217" t="s">
        <v>98</v>
      </c>
      <c r="C217" t="s">
        <v>43</v>
      </c>
      <c r="D217" t="s">
        <v>553</v>
      </c>
      <c r="E217">
        <v>2</v>
      </c>
      <c r="F217" t="s">
        <v>306</v>
      </c>
      <c r="G217">
        <v>2.7</v>
      </c>
      <c r="H217" t="s">
        <v>394</v>
      </c>
      <c r="I217" t="s">
        <v>395</v>
      </c>
      <c r="J217" t="s">
        <v>394</v>
      </c>
      <c r="K217" t="s">
        <v>354</v>
      </c>
      <c r="L217" t="s">
        <v>355</v>
      </c>
      <c r="M217" t="s">
        <v>356</v>
      </c>
      <c r="N217" t="s">
        <v>358</v>
      </c>
      <c r="O217">
        <v>0</v>
      </c>
      <c r="P217" t="s">
        <v>359</v>
      </c>
      <c r="Q217">
        <v>36</v>
      </c>
      <c r="R217" t="s">
        <v>400</v>
      </c>
      <c r="S217" t="s">
        <v>399</v>
      </c>
      <c r="T217" s="5" t="s">
        <v>401</v>
      </c>
      <c r="U217" t="s">
        <v>583</v>
      </c>
      <c r="V217">
        <v>3000</v>
      </c>
      <c r="W217" t="s">
        <v>53</v>
      </c>
      <c r="X217">
        <v>3300</v>
      </c>
      <c r="Y217" t="s">
        <v>129</v>
      </c>
      <c r="Z217">
        <v>3390</v>
      </c>
      <c r="AA217" t="s">
        <v>53</v>
      </c>
      <c r="AB217">
        <v>3391</v>
      </c>
      <c r="AC217" t="s">
        <v>143</v>
      </c>
      <c r="AD217">
        <v>0</v>
      </c>
      <c r="AE217" t="s">
        <v>55</v>
      </c>
      <c r="AF217" s="1">
        <v>1400000</v>
      </c>
      <c r="AG217" s="1">
        <v>1400000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1400000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U217" s="4">
        <f t="shared" si="9"/>
        <v>0</v>
      </c>
      <c r="AV217" s="1">
        <f t="shared" si="10"/>
        <v>1400000</v>
      </c>
      <c r="AW217" s="1">
        <f t="shared" si="11"/>
        <v>1400000</v>
      </c>
    </row>
    <row r="218" spans="1:49" x14ac:dyDescent="0.35">
      <c r="A218" t="s">
        <v>93</v>
      </c>
      <c r="B218" t="s">
        <v>98</v>
      </c>
      <c r="C218" t="s">
        <v>43</v>
      </c>
      <c r="D218" t="s">
        <v>553</v>
      </c>
      <c r="E218">
        <v>3</v>
      </c>
      <c r="F218" t="s">
        <v>435</v>
      </c>
      <c r="G218">
        <v>3.8</v>
      </c>
      <c r="H218" t="s">
        <v>491</v>
      </c>
      <c r="I218" t="s">
        <v>492</v>
      </c>
      <c r="J218" t="s">
        <v>493</v>
      </c>
      <c r="K218" t="s">
        <v>62</v>
      </c>
      <c r="L218" t="s">
        <v>63</v>
      </c>
      <c r="M218" t="s">
        <v>494</v>
      </c>
      <c r="N218" t="s">
        <v>496</v>
      </c>
      <c r="O218">
        <v>5</v>
      </c>
      <c r="P218" t="s">
        <v>58</v>
      </c>
      <c r="Q218">
        <v>55</v>
      </c>
      <c r="R218" t="s">
        <v>497</v>
      </c>
      <c r="S218" t="s">
        <v>495</v>
      </c>
      <c r="T218" s="5" t="s">
        <v>498</v>
      </c>
      <c r="U218" t="s">
        <v>587</v>
      </c>
      <c r="V218">
        <v>3000</v>
      </c>
      <c r="W218" t="s">
        <v>53</v>
      </c>
      <c r="X218">
        <v>3300</v>
      </c>
      <c r="Y218" t="s">
        <v>129</v>
      </c>
      <c r="Z218">
        <v>3390</v>
      </c>
      <c r="AA218" t="s">
        <v>53</v>
      </c>
      <c r="AB218">
        <v>3391</v>
      </c>
      <c r="AC218" t="s">
        <v>143</v>
      </c>
      <c r="AD218">
        <v>0</v>
      </c>
      <c r="AE218" t="s">
        <v>55</v>
      </c>
      <c r="AF218" s="1">
        <v>2200000</v>
      </c>
      <c r="AG218" s="1">
        <v>2200000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2200000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U218" s="4">
        <f t="shared" si="9"/>
        <v>0</v>
      </c>
      <c r="AV218" s="1">
        <f t="shared" si="10"/>
        <v>2200000</v>
      </c>
      <c r="AW218" s="1">
        <f t="shared" si="11"/>
        <v>2200000</v>
      </c>
    </row>
    <row r="219" spans="1:49" x14ac:dyDescent="0.35">
      <c r="A219" t="s">
        <v>93</v>
      </c>
      <c r="B219" t="s">
        <v>98</v>
      </c>
      <c r="C219" t="s">
        <v>43</v>
      </c>
      <c r="D219" t="s">
        <v>553</v>
      </c>
      <c r="E219">
        <v>1</v>
      </c>
      <c r="F219" t="s">
        <v>44</v>
      </c>
      <c r="G219">
        <v>1.3</v>
      </c>
      <c r="H219" t="s">
        <v>45</v>
      </c>
      <c r="I219" t="s">
        <v>46</v>
      </c>
      <c r="J219" t="s">
        <v>47</v>
      </c>
      <c r="K219" t="s">
        <v>48</v>
      </c>
      <c r="L219" t="s">
        <v>49</v>
      </c>
      <c r="M219" t="s">
        <v>50</v>
      </c>
      <c r="N219" t="s">
        <v>57</v>
      </c>
      <c r="O219">
        <v>5</v>
      </c>
      <c r="P219" t="s">
        <v>58</v>
      </c>
      <c r="Q219">
        <v>5</v>
      </c>
      <c r="R219" t="s">
        <v>99</v>
      </c>
      <c r="S219" t="s">
        <v>94</v>
      </c>
      <c r="T219" t="s">
        <v>100</v>
      </c>
      <c r="U219" t="s">
        <v>100</v>
      </c>
      <c r="V219">
        <v>3000</v>
      </c>
      <c r="W219" t="s">
        <v>53</v>
      </c>
      <c r="X219">
        <v>3400</v>
      </c>
      <c r="Y219" t="s">
        <v>132</v>
      </c>
      <c r="Z219">
        <v>3410</v>
      </c>
      <c r="AA219" t="s">
        <v>53</v>
      </c>
      <c r="AB219">
        <v>3411</v>
      </c>
      <c r="AC219" t="s">
        <v>133</v>
      </c>
      <c r="AD219">
        <v>0</v>
      </c>
      <c r="AE219" t="s">
        <v>55</v>
      </c>
      <c r="AF219" s="1">
        <v>17204100</v>
      </c>
      <c r="AG219" s="1">
        <v>17204100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17204100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4">
        <v>0</v>
      </c>
      <c r="AT219" s="4">
        <v>0</v>
      </c>
      <c r="AU219" s="4">
        <f t="shared" si="9"/>
        <v>0</v>
      </c>
      <c r="AV219" s="1">
        <f t="shared" si="10"/>
        <v>17204100</v>
      </c>
      <c r="AW219" s="1">
        <f t="shared" si="11"/>
        <v>17204100</v>
      </c>
    </row>
    <row r="220" spans="1:49" x14ac:dyDescent="0.35">
      <c r="A220" t="s">
        <v>93</v>
      </c>
      <c r="B220" t="s">
        <v>98</v>
      </c>
      <c r="C220" t="s">
        <v>43</v>
      </c>
      <c r="D220" t="s">
        <v>553</v>
      </c>
      <c r="E220">
        <v>1</v>
      </c>
      <c r="F220" t="s">
        <v>44</v>
      </c>
      <c r="G220">
        <v>1.3</v>
      </c>
      <c r="H220" t="s">
        <v>45</v>
      </c>
      <c r="I220" t="s">
        <v>46</v>
      </c>
      <c r="J220" t="s">
        <v>47</v>
      </c>
      <c r="K220" t="s">
        <v>62</v>
      </c>
      <c r="L220" t="s">
        <v>63</v>
      </c>
      <c r="M220" t="s">
        <v>169</v>
      </c>
      <c r="N220" t="s">
        <v>173</v>
      </c>
      <c r="O220">
        <v>5</v>
      </c>
      <c r="P220" t="s">
        <v>58</v>
      </c>
      <c r="Q220">
        <v>3</v>
      </c>
      <c r="R220" t="s">
        <v>174</v>
      </c>
      <c r="S220" t="s">
        <v>170</v>
      </c>
      <c r="T220" s="5" t="s">
        <v>175</v>
      </c>
      <c r="U220" t="s">
        <v>572</v>
      </c>
      <c r="V220">
        <v>3000</v>
      </c>
      <c r="W220" t="s">
        <v>53</v>
      </c>
      <c r="X220">
        <v>3400</v>
      </c>
      <c r="Y220" t="s">
        <v>132</v>
      </c>
      <c r="Z220">
        <v>3410</v>
      </c>
      <c r="AA220" t="s">
        <v>53</v>
      </c>
      <c r="AB220">
        <v>3411</v>
      </c>
      <c r="AC220" t="s">
        <v>133</v>
      </c>
      <c r="AD220">
        <v>0</v>
      </c>
      <c r="AE220" t="s">
        <v>55</v>
      </c>
      <c r="AF220" s="1">
        <v>1200000</v>
      </c>
      <c r="AG220" s="1">
        <v>1200000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1200000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U220" s="4">
        <f t="shared" si="9"/>
        <v>0</v>
      </c>
      <c r="AV220" s="1">
        <f t="shared" si="10"/>
        <v>1200000</v>
      </c>
      <c r="AW220" s="1">
        <f t="shared" si="11"/>
        <v>1200000</v>
      </c>
    </row>
    <row r="221" spans="1:49" x14ac:dyDescent="0.35">
      <c r="A221" t="s">
        <v>93</v>
      </c>
      <c r="B221" t="s">
        <v>98</v>
      </c>
      <c r="C221" t="s">
        <v>43</v>
      </c>
      <c r="D221" t="s">
        <v>553</v>
      </c>
      <c r="E221">
        <v>1</v>
      </c>
      <c r="F221" t="s">
        <v>44</v>
      </c>
      <c r="G221">
        <v>1.3</v>
      </c>
      <c r="H221" t="s">
        <v>45</v>
      </c>
      <c r="I221" t="s">
        <v>46</v>
      </c>
      <c r="J221" t="s">
        <v>47</v>
      </c>
      <c r="K221" t="s">
        <v>48</v>
      </c>
      <c r="L221" t="s">
        <v>49</v>
      </c>
      <c r="M221" t="s">
        <v>50</v>
      </c>
      <c r="N221" t="s">
        <v>57</v>
      </c>
      <c r="O221">
        <v>5</v>
      </c>
      <c r="P221" t="s">
        <v>58</v>
      </c>
      <c r="Q221">
        <v>5</v>
      </c>
      <c r="R221" t="s">
        <v>99</v>
      </c>
      <c r="S221" t="s">
        <v>94</v>
      </c>
      <c r="T221" t="s">
        <v>100</v>
      </c>
      <c r="U221" t="s">
        <v>100</v>
      </c>
      <c r="V221">
        <v>3000</v>
      </c>
      <c r="W221" t="s">
        <v>53</v>
      </c>
      <c r="X221">
        <v>3400</v>
      </c>
      <c r="Y221" t="s">
        <v>132</v>
      </c>
      <c r="Z221">
        <v>3420</v>
      </c>
      <c r="AA221" t="s">
        <v>53</v>
      </c>
      <c r="AB221">
        <v>3421</v>
      </c>
      <c r="AC221" t="s">
        <v>134</v>
      </c>
      <c r="AD221">
        <v>0</v>
      </c>
      <c r="AE221" t="s">
        <v>55</v>
      </c>
      <c r="AF221" s="1">
        <v>40000000</v>
      </c>
      <c r="AG221" s="1">
        <v>40000000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40000000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U221" s="4">
        <f t="shared" si="9"/>
        <v>0</v>
      </c>
      <c r="AV221" s="1">
        <f t="shared" si="10"/>
        <v>40000000</v>
      </c>
      <c r="AW221" s="1">
        <f t="shared" si="11"/>
        <v>40000000</v>
      </c>
    </row>
    <row r="222" spans="1:49" x14ac:dyDescent="0.35">
      <c r="A222" t="s">
        <v>93</v>
      </c>
      <c r="B222" t="s">
        <v>98</v>
      </c>
      <c r="C222" t="s">
        <v>43</v>
      </c>
      <c r="D222" t="s">
        <v>553</v>
      </c>
      <c r="E222">
        <v>1</v>
      </c>
      <c r="F222" t="s">
        <v>44</v>
      </c>
      <c r="G222">
        <v>1.3</v>
      </c>
      <c r="H222" t="s">
        <v>45</v>
      </c>
      <c r="I222" t="s">
        <v>46</v>
      </c>
      <c r="J222" t="s">
        <v>47</v>
      </c>
      <c r="K222" t="s">
        <v>62</v>
      </c>
      <c r="L222" t="s">
        <v>63</v>
      </c>
      <c r="M222" t="s">
        <v>64</v>
      </c>
      <c r="N222" t="s">
        <v>71</v>
      </c>
      <c r="O222">
        <v>5</v>
      </c>
      <c r="P222" t="s">
        <v>58</v>
      </c>
      <c r="Q222">
        <v>9</v>
      </c>
      <c r="R222" t="s">
        <v>182</v>
      </c>
      <c r="S222" t="s">
        <v>65</v>
      </c>
      <c r="T222" s="5" t="s">
        <v>72</v>
      </c>
      <c r="U222" t="s">
        <v>573</v>
      </c>
      <c r="V222">
        <v>3000</v>
      </c>
      <c r="W222" t="s">
        <v>53</v>
      </c>
      <c r="X222">
        <v>3400</v>
      </c>
      <c r="Y222" t="s">
        <v>132</v>
      </c>
      <c r="Z222">
        <v>3440</v>
      </c>
      <c r="AA222" t="s">
        <v>53</v>
      </c>
      <c r="AB222">
        <v>3441</v>
      </c>
      <c r="AC222" t="s">
        <v>205</v>
      </c>
      <c r="AD222">
        <v>0</v>
      </c>
      <c r="AE222" t="s">
        <v>55</v>
      </c>
      <c r="AF222" s="1">
        <v>150000</v>
      </c>
      <c r="AG222" s="1">
        <v>150000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150000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U222" s="4">
        <f t="shared" si="9"/>
        <v>0</v>
      </c>
      <c r="AV222" s="1">
        <f t="shared" si="10"/>
        <v>150000</v>
      </c>
      <c r="AW222" s="1">
        <f t="shared" si="11"/>
        <v>150000</v>
      </c>
    </row>
    <row r="223" spans="1:49" x14ac:dyDescent="0.35">
      <c r="A223" t="s">
        <v>93</v>
      </c>
      <c r="B223" t="s">
        <v>98</v>
      </c>
      <c r="C223" t="s">
        <v>43</v>
      </c>
      <c r="D223" t="s">
        <v>553</v>
      </c>
      <c r="E223">
        <v>1</v>
      </c>
      <c r="F223" t="s">
        <v>44</v>
      </c>
      <c r="G223">
        <v>1.3</v>
      </c>
      <c r="H223" t="s">
        <v>45</v>
      </c>
      <c r="I223" t="s">
        <v>46</v>
      </c>
      <c r="J223" t="s">
        <v>47</v>
      </c>
      <c r="K223" t="s">
        <v>62</v>
      </c>
      <c r="L223" t="s">
        <v>63</v>
      </c>
      <c r="M223" t="s">
        <v>64</v>
      </c>
      <c r="N223" t="s">
        <v>71</v>
      </c>
      <c r="O223">
        <v>5</v>
      </c>
      <c r="P223" t="s">
        <v>58</v>
      </c>
      <c r="Q223">
        <v>9</v>
      </c>
      <c r="R223" t="s">
        <v>182</v>
      </c>
      <c r="S223" t="s">
        <v>65</v>
      </c>
      <c r="T223" s="5" t="s">
        <v>72</v>
      </c>
      <c r="U223" t="s">
        <v>573</v>
      </c>
      <c r="V223">
        <v>3000</v>
      </c>
      <c r="W223" t="s">
        <v>53</v>
      </c>
      <c r="X223">
        <v>3400</v>
      </c>
      <c r="Y223" t="s">
        <v>132</v>
      </c>
      <c r="Z223">
        <v>3450</v>
      </c>
      <c r="AA223" t="s">
        <v>53</v>
      </c>
      <c r="AB223">
        <v>3451</v>
      </c>
      <c r="AC223" t="s">
        <v>206</v>
      </c>
      <c r="AD223">
        <v>0</v>
      </c>
      <c r="AE223" t="s">
        <v>55</v>
      </c>
      <c r="AF223" s="1">
        <v>5000000</v>
      </c>
      <c r="AG223" s="1">
        <v>5000000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5000000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33"/>
      <c r="AT223" s="33">
        <v>3109050.76</v>
      </c>
      <c r="AU223" s="4">
        <f t="shared" si="9"/>
        <v>3109050.76</v>
      </c>
      <c r="AV223" s="1">
        <f t="shared" si="10"/>
        <v>8109050.7599999998</v>
      </c>
      <c r="AW223" s="1">
        <f t="shared" si="11"/>
        <v>8109050.7599999998</v>
      </c>
    </row>
    <row r="224" spans="1:49" x14ac:dyDescent="0.35">
      <c r="A224" t="s">
        <v>93</v>
      </c>
      <c r="B224" t="s">
        <v>98</v>
      </c>
      <c r="C224" t="s">
        <v>43</v>
      </c>
      <c r="D224" t="s">
        <v>553</v>
      </c>
      <c r="E224">
        <v>1</v>
      </c>
      <c r="F224" t="s">
        <v>44</v>
      </c>
      <c r="G224">
        <v>1.3</v>
      </c>
      <c r="H224" t="s">
        <v>45</v>
      </c>
      <c r="I224" t="s">
        <v>46</v>
      </c>
      <c r="J224" t="s">
        <v>47</v>
      </c>
      <c r="K224" t="s">
        <v>62</v>
      </c>
      <c r="L224" t="s">
        <v>63</v>
      </c>
      <c r="M224" t="s">
        <v>64</v>
      </c>
      <c r="N224" t="s">
        <v>71</v>
      </c>
      <c r="O224">
        <v>5</v>
      </c>
      <c r="P224" t="s">
        <v>58</v>
      </c>
      <c r="Q224">
        <v>9</v>
      </c>
      <c r="R224" t="s">
        <v>182</v>
      </c>
      <c r="S224" t="s">
        <v>65</v>
      </c>
      <c r="T224" s="5" t="s">
        <v>72</v>
      </c>
      <c r="U224" t="s">
        <v>573</v>
      </c>
      <c r="V224">
        <v>3000</v>
      </c>
      <c r="W224" t="s">
        <v>53</v>
      </c>
      <c r="X224">
        <v>3400</v>
      </c>
      <c r="Y224" t="s">
        <v>132</v>
      </c>
      <c r="Z224">
        <v>348</v>
      </c>
      <c r="AA224" t="s">
        <v>207</v>
      </c>
      <c r="AB224">
        <v>3481</v>
      </c>
      <c r="AC224" t="s">
        <v>207</v>
      </c>
      <c r="AD224">
        <v>0</v>
      </c>
      <c r="AE224" t="s">
        <v>55</v>
      </c>
      <c r="AF224" s="1">
        <v>100000</v>
      </c>
      <c r="AG224" s="1">
        <v>100000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100000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U224" s="4">
        <f t="shared" si="9"/>
        <v>0</v>
      </c>
      <c r="AV224" s="1">
        <f t="shared" si="10"/>
        <v>100000</v>
      </c>
      <c r="AW224" s="1">
        <f t="shared" si="11"/>
        <v>100000</v>
      </c>
    </row>
    <row r="225" spans="1:49" x14ac:dyDescent="0.35">
      <c r="A225" t="s">
        <v>93</v>
      </c>
      <c r="B225" t="s">
        <v>98</v>
      </c>
      <c r="C225" t="s">
        <v>43</v>
      </c>
      <c r="D225" t="s">
        <v>553</v>
      </c>
      <c r="E225">
        <v>1</v>
      </c>
      <c r="F225" t="s">
        <v>44</v>
      </c>
      <c r="G225">
        <v>1.3</v>
      </c>
      <c r="H225" t="s">
        <v>45</v>
      </c>
      <c r="I225" t="s">
        <v>46</v>
      </c>
      <c r="J225" t="s">
        <v>47</v>
      </c>
      <c r="K225" t="s">
        <v>48</v>
      </c>
      <c r="L225" t="s">
        <v>49</v>
      </c>
      <c r="M225" t="s">
        <v>50</v>
      </c>
      <c r="N225" t="s">
        <v>57</v>
      </c>
      <c r="O225">
        <v>5</v>
      </c>
      <c r="P225" t="s">
        <v>58</v>
      </c>
      <c r="Q225">
        <v>5</v>
      </c>
      <c r="R225" t="s">
        <v>99</v>
      </c>
      <c r="S225" t="s">
        <v>94</v>
      </c>
      <c r="T225" t="s">
        <v>100</v>
      </c>
      <c r="U225" t="s">
        <v>100</v>
      </c>
      <c r="V225">
        <v>3000</v>
      </c>
      <c r="W225" t="s">
        <v>53</v>
      </c>
      <c r="X225">
        <v>3500</v>
      </c>
      <c r="Y225" t="s">
        <v>135</v>
      </c>
      <c r="Z225">
        <v>3510</v>
      </c>
      <c r="AA225" t="s">
        <v>53</v>
      </c>
      <c r="AB225">
        <v>3511</v>
      </c>
      <c r="AC225" t="s">
        <v>136</v>
      </c>
      <c r="AD225">
        <v>10</v>
      </c>
      <c r="AE225" t="s">
        <v>106</v>
      </c>
      <c r="AF225" s="1">
        <v>20000000</v>
      </c>
      <c r="AG225" s="1">
        <v>20000000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20000000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U225" s="4">
        <f t="shared" si="9"/>
        <v>0</v>
      </c>
      <c r="AV225" s="1">
        <f t="shared" si="10"/>
        <v>20000000</v>
      </c>
      <c r="AW225" s="1">
        <f t="shared" si="11"/>
        <v>20000000</v>
      </c>
    </row>
    <row r="226" spans="1:49" x14ac:dyDescent="0.35">
      <c r="A226" t="s">
        <v>93</v>
      </c>
      <c r="B226" t="s">
        <v>98</v>
      </c>
      <c r="C226" t="s">
        <v>43</v>
      </c>
      <c r="D226" t="s">
        <v>553</v>
      </c>
      <c r="E226">
        <v>1</v>
      </c>
      <c r="F226" t="s">
        <v>44</v>
      </c>
      <c r="G226">
        <v>1.3</v>
      </c>
      <c r="H226" t="s">
        <v>45</v>
      </c>
      <c r="I226" t="s">
        <v>46</v>
      </c>
      <c r="J226" t="s">
        <v>47</v>
      </c>
      <c r="K226" t="s">
        <v>62</v>
      </c>
      <c r="L226" t="s">
        <v>63</v>
      </c>
      <c r="M226" t="s">
        <v>64</v>
      </c>
      <c r="N226" t="s">
        <v>71</v>
      </c>
      <c r="O226">
        <v>5</v>
      </c>
      <c r="P226" t="s">
        <v>58</v>
      </c>
      <c r="Q226">
        <v>9</v>
      </c>
      <c r="R226" t="s">
        <v>182</v>
      </c>
      <c r="S226" t="s">
        <v>65</v>
      </c>
      <c r="T226" s="5" t="s">
        <v>72</v>
      </c>
      <c r="U226" t="s">
        <v>573</v>
      </c>
      <c r="V226">
        <v>3000</v>
      </c>
      <c r="W226" t="s">
        <v>53</v>
      </c>
      <c r="X226">
        <v>3500</v>
      </c>
      <c r="Y226" t="s">
        <v>135</v>
      </c>
      <c r="Z226">
        <v>3510</v>
      </c>
      <c r="AA226" t="s">
        <v>53</v>
      </c>
      <c r="AB226">
        <v>3511</v>
      </c>
      <c r="AC226" t="s">
        <v>136</v>
      </c>
      <c r="AD226">
        <v>0</v>
      </c>
      <c r="AE226" t="s">
        <v>55</v>
      </c>
      <c r="AF226" s="1">
        <v>1000000</v>
      </c>
      <c r="AG226" s="1">
        <v>1000000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1000000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T226" s="4">
        <v>2000000</v>
      </c>
      <c r="AU226" s="4">
        <f t="shared" si="9"/>
        <v>2000000</v>
      </c>
      <c r="AV226" s="1">
        <f t="shared" si="10"/>
        <v>3000000</v>
      </c>
      <c r="AW226" s="1">
        <f t="shared" si="11"/>
        <v>3000000</v>
      </c>
    </row>
    <row r="227" spans="1:49" x14ac:dyDescent="0.35">
      <c r="A227" t="s">
        <v>93</v>
      </c>
      <c r="B227" t="s">
        <v>98</v>
      </c>
      <c r="C227" t="s">
        <v>43</v>
      </c>
      <c r="D227" t="s">
        <v>553</v>
      </c>
      <c r="E227">
        <v>2</v>
      </c>
      <c r="F227" t="s">
        <v>306</v>
      </c>
      <c r="G227">
        <v>2.7</v>
      </c>
      <c r="H227" t="s">
        <v>394</v>
      </c>
      <c r="I227" t="s">
        <v>395</v>
      </c>
      <c r="J227" t="s">
        <v>394</v>
      </c>
      <c r="K227" t="s">
        <v>62</v>
      </c>
      <c r="L227" t="s">
        <v>63</v>
      </c>
      <c r="M227" t="s">
        <v>356</v>
      </c>
      <c r="N227" t="s">
        <v>358</v>
      </c>
      <c r="O227">
        <v>0</v>
      </c>
      <c r="P227" t="s">
        <v>359</v>
      </c>
      <c r="Q227">
        <v>39</v>
      </c>
      <c r="R227" t="s">
        <v>426</v>
      </c>
      <c r="S227" t="s">
        <v>404</v>
      </c>
      <c r="T227" s="5" t="s">
        <v>406</v>
      </c>
      <c r="U227" t="s">
        <v>585</v>
      </c>
      <c r="V227">
        <v>3000</v>
      </c>
      <c r="W227" t="s">
        <v>53</v>
      </c>
      <c r="X227">
        <v>3500</v>
      </c>
      <c r="Y227" t="s">
        <v>135</v>
      </c>
      <c r="Z227">
        <v>3510</v>
      </c>
      <c r="AA227" t="s">
        <v>53</v>
      </c>
      <c r="AB227">
        <v>3511</v>
      </c>
      <c r="AC227" t="s">
        <v>136</v>
      </c>
      <c r="AD227">
        <v>0</v>
      </c>
      <c r="AE227" t="s">
        <v>55</v>
      </c>
      <c r="AF227" s="1">
        <v>30226080</v>
      </c>
      <c r="AG227" s="1">
        <v>30226080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30226080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U227" s="4">
        <f t="shared" si="9"/>
        <v>0</v>
      </c>
      <c r="AV227" s="1">
        <f t="shared" si="10"/>
        <v>30226080</v>
      </c>
      <c r="AW227" s="1">
        <f t="shared" si="11"/>
        <v>30226080</v>
      </c>
    </row>
    <row r="228" spans="1:49" x14ac:dyDescent="0.35">
      <c r="A228" t="s">
        <v>93</v>
      </c>
      <c r="B228" t="s">
        <v>98</v>
      </c>
      <c r="C228" t="s">
        <v>43</v>
      </c>
      <c r="D228" t="s">
        <v>553</v>
      </c>
      <c r="E228">
        <v>1</v>
      </c>
      <c r="F228" t="s">
        <v>44</v>
      </c>
      <c r="G228">
        <v>1.7</v>
      </c>
      <c r="H228" t="s">
        <v>83</v>
      </c>
      <c r="I228" t="s">
        <v>289</v>
      </c>
      <c r="J228" t="s">
        <v>290</v>
      </c>
      <c r="K228" t="s">
        <v>62</v>
      </c>
      <c r="L228" t="s">
        <v>63</v>
      </c>
      <c r="M228" t="s">
        <v>279</v>
      </c>
      <c r="N228" s="5" t="s">
        <v>561</v>
      </c>
      <c r="O228">
        <v>6</v>
      </c>
      <c r="P228" t="s">
        <v>91</v>
      </c>
      <c r="Q228">
        <v>21</v>
      </c>
      <c r="R228" t="s">
        <v>294</v>
      </c>
      <c r="S228" t="s">
        <v>292</v>
      </c>
      <c r="T228" s="5" t="s">
        <v>295</v>
      </c>
      <c r="U228" t="s">
        <v>580</v>
      </c>
      <c r="V228">
        <v>3000</v>
      </c>
      <c r="W228" t="s">
        <v>53</v>
      </c>
      <c r="X228">
        <v>3500</v>
      </c>
      <c r="Y228" t="s">
        <v>135</v>
      </c>
      <c r="Z228">
        <v>3520</v>
      </c>
      <c r="AA228" t="s">
        <v>53</v>
      </c>
      <c r="AB228">
        <v>3521</v>
      </c>
      <c r="AC228" t="s">
        <v>296</v>
      </c>
      <c r="AD228">
        <v>0</v>
      </c>
      <c r="AE228" t="s">
        <v>55</v>
      </c>
      <c r="AF228" s="1">
        <v>40000</v>
      </c>
      <c r="AG228" s="1">
        <v>40000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40000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U228" s="4">
        <f t="shared" si="9"/>
        <v>0</v>
      </c>
      <c r="AV228" s="1">
        <f t="shared" si="10"/>
        <v>40000</v>
      </c>
      <c r="AW228" s="1">
        <f t="shared" si="11"/>
        <v>40000</v>
      </c>
    </row>
    <row r="229" spans="1:49" x14ac:dyDescent="0.35">
      <c r="A229" t="s">
        <v>93</v>
      </c>
      <c r="B229" t="s">
        <v>98</v>
      </c>
      <c r="C229" t="s">
        <v>43</v>
      </c>
      <c r="D229" t="s">
        <v>553</v>
      </c>
      <c r="E229">
        <v>3</v>
      </c>
      <c r="F229" t="s">
        <v>435</v>
      </c>
      <c r="G229">
        <v>3.8</v>
      </c>
      <c r="H229" t="s">
        <v>491</v>
      </c>
      <c r="I229" t="s">
        <v>492</v>
      </c>
      <c r="J229" t="s">
        <v>493</v>
      </c>
      <c r="K229" t="s">
        <v>62</v>
      </c>
      <c r="L229" t="s">
        <v>63</v>
      </c>
      <c r="M229" t="s">
        <v>494</v>
      </c>
      <c r="N229" t="s">
        <v>496</v>
      </c>
      <c r="O229">
        <v>5</v>
      </c>
      <c r="P229" t="s">
        <v>58</v>
      </c>
      <c r="Q229">
        <v>55</v>
      </c>
      <c r="R229" t="s">
        <v>497</v>
      </c>
      <c r="S229" t="s">
        <v>495</v>
      </c>
      <c r="T229" s="5" t="s">
        <v>498</v>
      </c>
      <c r="U229" t="s">
        <v>587</v>
      </c>
      <c r="V229">
        <v>3000</v>
      </c>
      <c r="W229" t="s">
        <v>53</v>
      </c>
      <c r="X229">
        <v>3500</v>
      </c>
      <c r="Y229" t="s">
        <v>135</v>
      </c>
      <c r="Z229">
        <v>3530</v>
      </c>
      <c r="AA229" t="s">
        <v>53</v>
      </c>
      <c r="AB229">
        <v>3531</v>
      </c>
      <c r="AC229" t="s">
        <v>501</v>
      </c>
      <c r="AD229">
        <v>0</v>
      </c>
      <c r="AE229" t="s">
        <v>55</v>
      </c>
      <c r="AF229" s="1">
        <v>3738520</v>
      </c>
      <c r="AG229" s="1">
        <v>3738520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3738520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U229" s="4">
        <f t="shared" si="9"/>
        <v>0</v>
      </c>
      <c r="AV229" s="1">
        <f t="shared" si="10"/>
        <v>3738520</v>
      </c>
      <c r="AW229" s="1">
        <f t="shared" si="11"/>
        <v>3738520</v>
      </c>
    </row>
    <row r="230" spans="1:49" x14ac:dyDescent="0.35">
      <c r="A230" t="s">
        <v>93</v>
      </c>
      <c r="B230" t="s">
        <v>98</v>
      </c>
      <c r="C230" t="s">
        <v>43</v>
      </c>
      <c r="D230" t="s">
        <v>553</v>
      </c>
      <c r="E230">
        <v>2</v>
      </c>
      <c r="F230" t="s">
        <v>306</v>
      </c>
      <c r="G230">
        <v>2.2999999999999998</v>
      </c>
      <c r="H230" t="s">
        <v>341</v>
      </c>
      <c r="I230" t="s">
        <v>342</v>
      </c>
      <c r="J230" t="s">
        <v>343</v>
      </c>
      <c r="K230" t="s">
        <v>62</v>
      </c>
      <c r="L230" t="s">
        <v>63</v>
      </c>
      <c r="M230" t="s">
        <v>279</v>
      </c>
      <c r="N230" s="5" t="s">
        <v>561</v>
      </c>
      <c r="O230">
        <v>2</v>
      </c>
      <c r="P230" t="s">
        <v>162</v>
      </c>
      <c r="Q230">
        <v>24</v>
      </c>
      <c r="R230" t="s">
        <v>345</v>
      </c>
      <c r="S230" t="s">
        <v>344</v>
      </c>
      <c r="T230" s="5" t="s">
        <v>346</v>
      </c>
      <c r="U230" t="s">
        <v>581</v>
      </c>
      <c r="V230">
        <v>3000</v>
      </c>
      <c r="W230" t="s">
        <v>53</v>
      </c>
      <c r="X230">
        <v>3500</v>
      </c>
      <c r="Y230" t="s">
        <v>135</v>
      </c>
      <c r="Z230">
        <v>3540</v>
      </c>
      <c r="AA230" t="s">
        <v>53</v>
      </c>
      <c r="AB230">
        <v>3541</v>
      </c>
      <c r="AC230" t="s">
        <v>349</v>
      </c>
      <c r="AD230">
        <v>0</v>
      </c>
      <c r="AE230" t="s">
        <v>55</v>
      </c>
      <c r="AF230" s="1">
        <v>700000</v>
      </c>
      <c r="AG230" s="1">
        <v>700000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700000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U230" s="4">
        <f t="shared" si="9"/>
        <v>0</v>
      </c>
      <c r="AV230" s="1">
        <f t="shared" si="10"/>
        <v>700000</v>
      </c>
      <c r="AW230" s="1">
        <f t="shared" si="11"/>
        <v>700000</v>
      </c>
    </row>
    <row r="231" spans="1:49" x14ac:dyDescent="0.35">
      <c r="A231" t="s">
        <v>93</v>
      </c>
      <c r="B231" t="s">
        <v>98</v>
      </c>
      <c r="C231" t="s">
        <v>43</v>
      </c>
      <c r="D231" t="s">
        <v>553</v>
      </c>
      <c r="E231">
        <v>1</v>
      </c>
      <c r="F231" t="s">
        <v>44</v>
      </c>
      <c r="G231">
        <v>1.3</v>
      </c>
      <c r="H231" t="s">
        <v>45</v>
      </c>
      <c r="I231" t="s">
        <v>46</v>
      </c>
      <c r="J231" t="s">
        <v>47</v>
      </c>
      <c r="K231" t="s">
        <v>62</v>
      </c>
      <c r="L231" t="s">
        <v>63</v>
      </c>
      <c r="M231" t="s">
        <v>64</v>
      </c>
      <c r="N231" t="s">
        <v>71</v>
      </c>
      <c r="O231">
        <v>5</v>
      </c>
      <c r="P231" t="s">
        <v>58</v>
      </c>
      <c r="Q231">
        <v>9</v>
      </c>
      <c r="R231" t="s">
        <v>182</v>
      </c>
      <c r="S231" t="s">
        <v>65</v>
      </c>
      <c r="T231" s="5" t="s">
        <v>72</v>
      </c>
      <c r="U231" t="s">
        <v>573</v>
      </c>
      <c r="V231">
        <v>3000</v>
      </c>
      <c r="W231" t="s">
        <v>53</v>
      </c>
      <c r="X231">
        <v>3500</v>
      </c>
      <c r="Y231" t="s">
        <v>135</v>
      </c>
      <c r="Z231">
        <v>3550</v>
      </c>
      <c r="AA231" t="s">
        <v>53</v>
      </c>
      <c r="AB231">
        <v>3551</v>
      </c>
      <c r="AC231" t="s">
        <v>208</v>
      </c>
      <c r="AD231">
        <v>0</v>
      </c>
      <c r="AE231" t="s">
        <v>55</v>
      </c>
      <c r="AF231" s="1">
        <v>20000000</v>
      </c>
      <c r="AG231" s="1">
        <v>20000000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20000000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U231" s="4">
        <f t="shared" si="9"/>
        <v>0</v>
      </c>
      <c r="AV231" s="1">
        <f t="shared" si="10"/>
        <v>20000000</v>
      </c>
      <c r="AW231" s="1">
        <f t="shared" si="11"/>
        <v>20000000</v>
      </c>
    </row>
    <row r="232" spans="1:49" x14ac:dyDescent="0.35">
      <c r="A232" t="s">
        <v>93</v>
      </c>
      <c r="B232" t="s">
        <v>98</v>
      </c>
      <c r="C232" t="s">
        <v>43</v>
      </c>
      <c r="D232" t="s">
        <v>553</v>
      </c>
      <c r="E232">
        <v>2</v>
      </c>
      <c r="F232" t="s">
        <v>306</v>
      </c>
      <c r="G232">
        <v>2.2999999999999998</v>
      </c>
      <c r="H232" t="s">
        <v>341</v>
      </c>
      <c r="I232" t="s">
        <v>342</v>
      </c>
      <c r="J232" t="s">
        <v>343</v>
      </c>
      <c r="K232" t="s">
        <v>62</v>
      </c>
      <c r="L232" t="s">
        <v>63</v>
      </c>
      <c r="M232" t="s">
        <v>279</v>
      </c>
      <c r="N232" s="5" t="s">
        <v>561</v>
      </c>
      <c r="O232">
        <v>2</v>
      </c>
      <c r="P232" t="s">
        <v>162</v>
      </c>
      <c r="Q232">
        <v>24</v>
      </c>
      <c r="R232" t="s">
        <v>345</v>
      </c>
      <c r="S232" t="s">
        <v>344</v>
      </c>
      <c r="T232" s="5" t="s">
        <v>346</v>
      </c>
      <c r="U232" t="s">
        <v>581</v>
      </c>
      <c r="V232">
        <v>3000</v>
      </c>
      <c r="W232" t="s">
        <v>53</v>
      </c>
      <c r="X232">
        <v>3500</v>
      </c>
      <c r="Y232" t="s">
        <v>135</v>
      </c>
      <c r="Z232">
        <v>3560</v>
      </c>
      <c r="AA232" t="s">
        <v>53</v>
      </c>
      <c r="AB232">
        <v>3561</v>
      </c>
      <c r="AC232" t="s">
        <v>350</v>
      </c>
      <c r="AD232">
        <v>0</v>
      </c>
      <c r="AE232" t="s">
        <v>55</v>
      </c>
      <c r="AF232" s="1">
        <v>50000</v>
      </c>
      <c r="AG232" s="1">
        <v>50000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50000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U232" s="4">
        <f t="shared" si="9"/>
        <v>0</v>
      </c>
      <c r="AV232" s="1">
        <f t="shared" si="10"/>
        <v>50000</v>
      </c>
      <c r="AW232" s="1">
        <f t="shared" si="11"/>
        <v>50000</v>
      </c>
    </row>
    <row r="233" spans="1:49" x14ac:dyDescent="0.35">
      <c r="A233" t="s">
        <v>93</v>
      </c>
      <c r="B233" t="s">
        <v>98</v>
      </c>
      <c r="C233" t="s">
        <v>43</v>
      </c>
      <c r="D233" t="s">
        <v>553</v>
      </c>
      <c r="E233">
        <v>1</v>
      </c>
      <c r="F233" t="s">
        <v>44</v>
      </c>
      <c r="G233">
        <v>1.3</v>
      </c>
      <c r="H233" t="s">
        <v>45</v>
      </c>
      <c r="I233" t="s">
        <v>46</v>
      </c>
      <c r="J233" t="s">
        <v>47</v>
      </c>
      <c r="K233" t="s">
        <v>62</v>
      </c>
      <c r="L233" t="s">
        <v>63</v>
      </c>
      <c r="M233" t="s">
        <v>64</v>
      </c>
      <c r="N233" t="s">
        <v>71</v>
      </c>
      <c r="O233">
        <v>5</v>
      </c>
      <c r="P233" t="s">
        <v>58</v>
      </c>
      <c r="Q233">
        <v>9</v>
      </c>
      <c r="R233" t="s">
        <v>182</v>
      </c>
      <c r="S233" t="s">
        <v>65</v>
      </c>
      <c r="T233" s="5" t="s">
        <v>72</v>
      </c>
      <c r="U233" t="s">
        <v>573</v>
      </c>
      <c r="V233">
        <v>3000</v>
      </c>
      <c r="W233" t="s">
        <v>53</v>
      </c>
      <c r="X233">
        <v>3500</v>
      </c>
      <c r="Y233" t="s">
        <v>135</v>
      </c>
      <c r="Z233">
        <v>3570</v>
      </c>
      <c r="AA233" t="s">
        <v>53</v>
      </c>
      <c r="AB233">
        <v>3571</v>
      </c>
      <c r="AC233" t="s">
        <v>209</v>
      </c>
      <c r="AD233">
        <v>0</v>
      </c>
      <c r="AE233" t="s">
        <v>55</v>
      </c>
      <c r="AF233" s="1">
        <v>20000000</v>
      </c>
      <c r="AG233" s="1">
        <v>20000000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20000000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U233" s="4">
        <f t="shared" si="9"/>
        <v>0</v>
      </c>
      <c r="AV233" s="1">
        <f t="shared" si="10"/>
        <v>20000000</v>
      </c>
      <c r="AW233" s="1">
        <f t="shared" si="11"/>
        <v>20000000</v>
      </c>
    </row>
    <row r="234" spans="1:49" x14ac:dyDescent="0.35">
      <c r="A234" t="s">
        <v>93</v>
      </c>
      <c r="B234" t="s">
        <v>98</v>
      </c>
      <c r="C234" t="s">
        <v>43</v>
      </c>
      <c r="D234" t="s">
        <v>553</v>
      </c>
      <c r="E234">
        <v>1</v>
      </c>
      <c r="F234" t="s">
        <v>44</v>
      </c>
      <c r="G234">
        <v>1.3</v>
      </c>
      <c r="H234" t="s">
        <v>45</v>
      </c>
      <c r="I234" t="s">
        <v>46</v>
      </c>
      <c r="J234" t="s">
        <v>47</v>
      </c>
      <c r="K234" t="s">
        <v>62</v>
      </c>
      <c r="L234" t="s">
        <v>63</v>
      </c>
      <c r="M234" t="s">
        <v>253</v>
      </c>
      <c r="N234" s="5" t="s">
        <v>592</v>
      </c>
      <c r="O234">
        <v>2</v>
      </c>
      <c r="P234" t="s">
        <v>162</v>
      </c>
      <c r="Q234">
        <v>28</v>
      </c>
      <c r="R234" t="s">
        <v>263</v>
      </c>
      <c r="S234" t="s">
        <v>261</v>
      </c>
      <c r="T234" t="s">
        <v>264</v>
      </c>
      <c r="U234" t="s">
        <v>264</v>
      </c>
      <c r="V234">
        <v>3000</v>
      </c>
      <c r="W234" t="s">
        <v>53</v>
      </c>
      <c r="X234">
        <v>3500</v>
      </c>
      <c r="Y234" t="s">
        <v>135</v>
      </c>
      <c r="Z234">
        <v>3570</v>
      </c>
      <c r="AA234" t="s">
        <v>53</v>
      </c>
      <c r="AB234">
        <v>3571</v>
      </c>
      <c r="AC234" t="s">
        <v>209</v>
      </c>
      <c r="AD234">
        <v>0</v>
      </c>
      <c r="AE234" t="s">
        <v>55</v>
      </c>
      <c r="AF234" s="1">
        <v>400000</v>
      </c>
      <c r="AG234" s="1">
        <v>400000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400000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U234" s="4">
        <f t="shared" si="9"/>
        <v>0</v>
      </c>
      <c r="AV234" s="1">
        <f t="shared" si="10"/>
        <v>400000</v>
      </c>
      <c r="AW234" s="1">
        <f t="shared" si="11"/>
        <v>400000</v>
      </c>
    </row>
    <row r="235" spans="1:49" x14ac:dyDescent="0.35">
      <c r="A235" t="s">
        <v>93</v>
      </c>
      <c r="B235" t="s">
        <v>98</v>
      </c>
      <c r="C235" t="s">
        <v>43</v>
      </c>
      <c r="D235" t="s">
        <v>553</v>
      </c>
      <c r="E235">
        <v>1</v>
      </c>
      <c r="F235" t="s">
        <v>44</v>
      </c>
      <c r="G235">
        <v>1.7</v>
      </c>
      <c r="H235" t="s">
        <v>83</v>
      </c>
      <c r="I235" t="s">
        <v>289</v>
      </c>
      <c r="J235" t="s">
        <v>290</v>
      </c>
      <c r="K235" t="s">
        <v>62</v>
      </c>
      <c r="L235" t="s">
        <v>63</v>
      </c>
      <c r="M235" t="s">
        <v>279</v>
      </c>
      <c r="N235" s="5" t="s">
        <v>561</v>
      </c>
      <c r="O235">
        <v>6</v>
      </c>
      <c r="P235" t="s">
        <v>91</v>
      </c>
      <c r="Q235">
        <v>21</v>
      </c>
      <c r="R235" t="s">
        <v>294</v>
      </c>
      <c r="S235" t="s">
        <v>292</v>
      </c>
      <c r="T235" s="5" t="s">
        <v>295</v>
      </c>
      <c r="U235" t="s">
        <v>580</v>
      </c>
      <c r="V235">
        <v>3000</v>
      </c>
      <c r="W235" t="s">
        <v>53</v>
      </c>
      <c r="X235">
        <v>3500</v>
      </c>
      <c r="Y235" t="s">
        <v>135</v>
      </c>
      <c r="Z235">
        <v>3570</v>
      </c>
      <c r="AA235" t="s">
        <v>53</v>
      </c>
      <c r="AB235">
        <v>3571</v>
      </c>
      <c r="AC235" t="s">
        <v>209</v>
      </c>
      <c r="AD235">
        <v>0</v>
      </c>
      <c r="AE235" t="s">
        <v>55</v>
      </c>
      <c r="AF235" s="1">
        <v>100000</v>
      </c>
      <c r="AG235" s="1">
        <v>100000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100000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U235" s="4">
        <f t="shared" si="9"/>
        <v>0</v>
      </c>
      <c r="AV235" s="1">
        <f t="shared" si="10"/>
        <v>100000</v>
      </c>
      <c r="AW235" s="1">
        <f t="shared" si="11"/>
        <v>100000</v>
      </c>
    </row>
    <row r="236" spans="1:49" x14ac:dyDescent="0.35">
      <c r="A236" t="s">
        <v>93</v>
      </c>
      <c r="B236" t="s">
        <v>98</v>
      </c>
      <c r="C236" t="s">
        <v>43</v>
      </c>
      <c r="D236" t="s">
        <v>553</v>
      </c>
      <c r="E236">
        <v>2</v>
      </c>
      <c r="F236" t="s">
        <v>306</v>
      </c>
      <c r="G236">
        <v>2.2000000000000002</v>
      </c>
      <c r="H236" t="s">
        <v>322</v>
      </c>
      <c r="I236" t="s">
        <v>323</v>
      </c>
      <c r="J236" t="s">
        <v>324</v>
      </c>
      <c r="K236" t="s">
        <v>62</v>
      </c>
      <c r="L236" t="s">
        <v>63</v>
      </c>
      <c r="M236" t="s">
        <v>253</v>
      </c>
      <c r="N236" s="5" t="s">
        <v>592</v>
      </c>
      <c r="O236">
        <v>1</v>
      </c>
      <c r="P236" t="s">
        <v>326</v>
      </c>
      <c r="Q236">
        <v>29</v>
      </c>
      <c r="R236" t="s">
        <v>327</v>
      </c>
      <c r="S236" t="s">
        <v>325</v>
      </c>
      <c r="T236" s="5" t="s">
        <v>328</v>
      </c>
      <c r="U236" t="s">
        <v>588</v>
      </c>
      <c r="V236">
        <v>3000</v>
      </c>
      <c r="W236" t="s">
        <v>53</v>
      </c>
      <c r="X236">
        <v>3500</v>
      </c>
      <c r="Y236" t="s">
        <v>135</v>
      </c>
      <c r="Z236">
        <v>3570</v>
      </c>
      <c r="AA236" t="s">
        <v>53</v>
      </c>
      <c r="AB236">
        <v>3571</v>
      </c>
      <c r="AC236" t="s">
        <v>209</v>
      </c>
      <c r="AD236">
        <v>11</v>
      </c>
      <c r="AE236" t="s">
        <v>333</v>
      </c>
      <c r="AF236" s="1">
        <v>100000000</v>
      </c>
      <c r="AG236" s="1">
        <v>99999994.560000002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100000000</v>
      </c>
      <c r="AN236" s="1">
        <v>0</v>
      </c>
      <c r="AO236" s="1">
        <v>5.44</v>
      </c>
      <c r="AP236" s="1">
        <v>0</v>
      </c>
      <c r="AQ236" s="1">
        <v>0</v>
      </c>
      <c r="AR236" s="1">
        <v>5.44</v>
      </c>
      <c r="AU236" s="4">
        <f t="shared" si="9"/>
        <v>0</v>
      </c>
      <c r="AV236" s="1">
        <f t="shared" si="10"/>
        <v>100000000</v>
      </c>
      <c r="AW236" s="1">
        <f t="shared" si="11"/>
        <v>100000000</v>
      </c>
    </row>
    <row r="237" spans="1:49" x14ac:dyDescent="0.35">
      <c r="A237" t="s">
        <v>93</v>
      </c>
      <c r="B237" t="s">
        <v>98</v>
      </c>
      <c r="C237" t="s">
        <v>43</v>
      </c>
      <c r="D237" t="s">
        <v>553</v>
      </c>
      <c r="E237">
        <v>2</v>
      </c>
      <c r="F237" t="s">
        <v>306</v>
      </c>
      <c r="G237">
        <v>2.2000000000000002</v>
      </c>
      <c r="H237" t="s">
        <v>322</v>
      </c>
      <c r="I237" t="s">
        <v>323</v>
      </c>
      <c r="J237" t="s">
        <v>324</v>
      </c>
      <c r="K237" t="s">
        <v>62</v>
      </c>
      <c r="L237" t="s">
        <v>63</v>
      </c>
      <c r="M237" t="s">
        <v>253</v>
      </c>
      <c r="N237" s="5" t="s">
        <v>592</v>
      </c>
      <c r="O237">
        <v>1</v>
      </c>
      <c r="P237" t="s">
        <v>326</v>
      </c>
      <c r="Q237">
        <v>29</v>
      </c>
      <c r="R237" t="s">
        <v>327</v>
      </c>
      <c r="S237" t="s">
        <v>325</v>
      </c>
      <c r="T237" s="5" t="s">
        <v>328</v>
      </c>
      <c r="U237" t="s">
        <v>588</v>
      </c>
      <c r="V237">
        <v>3000</v>
      </c>
      <c r="W237" t="s">
        <v>53</v>
      </c>
      <c r="X237">
        <v>3500</v>
      </c>
      <c r="Y237" t="s">
        <v>135</v>
      </c>
      <c r="Z237">
        <v>3570</v>
      </c>
      <c r="AA237" t="s">
        <v>53</v>
      </c>
      <c r="AB237">
        <v>3571</v>
      </c>
      <c r="AC237" t="s">
        <v>209</v>
      </c>
      <c r="AD237">
        <v>12</v>
      </c>
      <c r="AE237" t="s">
        <v>334</v>
      </c>
      <c r="AF237" s="1">
        <v>100000000</v>
      </c>
      <c r="AG237" s="1">
        <v>100000005.44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100000000</v>
      </c>
      <c r="AN237" s="1">
        <v>0</v>
      </c>
      <c r="AO237" s="1">
        <v>0</v>
      </c>
      <c r="AP237" s="1">
        <v>0</v>
      </c>
      <c r="AQ237" s="1">
        <v>5.44</v>
      </c>
      <c r="AR237" s="1">
        <v>-5.44</v>
      </c>
      <c r="AU237" s="4">
        <f t="shared" si="9"/>
        <v>0</v>
      </c>
      <c r="AV237" s="1">
        <f t="shared" si="10"/>
        <v>100000000</v>
      </c>
      <c r="AW237" s="1">
        <f t="shared" si="11"/>
        <v>100000000</v>
      </c>
    </row>
    <row r="238" spans="1:49" x14ac:dyDescent="0.35">
      <c r="A238" t="s">
        <v>93</v>
      </c>
      <c r="B238" t="s">
        <v>98</v>
      </c>
      <c r="C238" t="s">
        <v>43</v>
      </c>
      <c r="D238" t="s">
        <v>553</v>
      </c>
      <c r="E238">
        <v>1</v>
      </c>
      <c r="F238" t="s">
        <v>44</v>
      </c>
      <c r="G238">
        <v>1.3</v>
      </c>
      <c r="H238" t="s">
        <v>45</v>
      </c>
      <c r="I238" t="s">
        <v>46</v>
      </c>
      <c r="J238" t="s">
        <v>47</v>
      </c>
      <c r="K238" t="s">
        <v>62</v>
      </c>
      <c r="L238" t="s">
        <v>63</v>
      </c>
      <c r="M238" t="s">
        <v>220</v>
      </c>
      <c r="N238" t="s">
        <v>222</v>
      </c>
      <c r="O238">
        <v>5</v>
      </c>
      <c r="P238" t="s">
        <v>58</v>
      </c>
      <c r="Q238">
        <v>16</v>
      </c>
      <c r="R238" t="s">
        <v>242</v>
      </c>
      <c r="S238" t="s">
        <v>241</v>
      </c>
      <c r="T238" s="5" t="s">
        <v>243</v>
      </c>
      <c r="U238" t="s">
        <v>571</v>
      </c>
      <c r="V238">
        <v>3000</v>
      </c>
      <c r="W238" t="s">
        <v>53</v>
      </c>
      <c r="X238">
        <v>3500</v>
      </c>
      <c r="Y238" t="s">
        <v>135</v>
      </c>
      <c r="Z238">
        <v>3580</v>
      </c>
      <c r="AA238" t="s">
        <v>53</v>
      </c>
      <c r="AB238">
        <v>3581</v>
      </c>
      <c r="AC238" t="s">
        <v>245</v>
      </c>
      <c r="AD238">
        <v>0</v>
      </c>
      <c r="AE238" t="s">
        <v>55</v>
      </c>
      <c r="AF238" s="1">
        <v>10000</v>
      </c>
      <c r="AG238" s="1">
        <v>10000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10000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U238" s="4">
        <f t="shared" si="9"/>
        <v>0</v>
      </c>
      <c r="AV238" s="1">
        <f t="shared" si="10"/>
        <v>10000</v>
      </c>
      <c r="AW238" s="1">
        <f t="shared" si="11"/>
        <v>10000</v>
      </c>
    </row>
    <row r="239" spans="1:49" x14ac:dyDescent="0.35">
      <c r="A239" t="s">
        <v>93</v>
      </c>
      <c r="B239" t="s">
        <v>98</v>
      </c>
      <c r="C239" t="s">
        <v>43</v>
      </c>
      <c r="D239" t="s">
        <v>553</v>
      </c>
      <c r="E239">
        <v>2</v>
      </c>
      <c r="F239" t="s">
        <v>306</v>
      </c>
      <c r="G239">
        <v>2.2999999999999998</v>
      </c>
      <c r="H239" t="s">
        <v>341</v>
      </c>
      <c r="I239" t="s">
        <v>342</v>
      </c>
      <c r="J239" t="s">
        <v>343</v>
      </c>
      <c r="K239" t="s">
        <v>62</v>
      </c>
      <c r="L239" t="s">
        <v>63</v>
      </c>
      <c r="M239" t="s">
        <v>279</v>
      </c>
      <c r="N239" s="5" t="s">
        <v>561</v>
      </c>
      <c r="O239">
        <v>2</v>
      </c>
      <c r="P239" t="s">
        <v>162</v>
      </c>
      <c r="Q239">
        <v>24</v>
      </c>
      <c r="R239" t="s">
        <v>345</v>
      </c>
      <c r="S239" t="s">
        <v>344</v>
      </c>
      <c r="T239" s="5" t="s">
        <v>346</v>
      </c>
      <c r="U239" t="s">
        <v>581</v>
      </c>
      <c r="V239">
        <v>3000</v>
      </c>
      <c r="W239" t="s">
        <v>53</v>
      </c>
      <c r="X239">
        <v>3500</v>
      </c>
      <c r="Y239" t="s">
        <v>135</v>
      </c>
      <c r="Z239">
        <v>3580</v>
      </c>
      <c r="AA239" t="s">
        <v>53</v>
      </c>
      <c r="AB239">
        <v>3581</v>
      </c>
      <c r="AC239" t="s">
        <v>245</v>
      </c>
      <c r="AD239">
        <v>0</v>
      </c>
      <c r="AE239" t="s">
        <v>55</v>
      </c>
      <c r="AF239" s="1">
        <v>1200000</v>
      </c>
      <c r="AG239" s="1">
        <v>1200000</v>
      </c>
      <c r="AH239" s="1">
        <v>268820.53999999998</v>
      </c>
      <c r="AI239" s="1">
        <v>0</v>
      </c>
      <c r="AJ239" s="1">
        <v>0</v>
      </c>
      <c r="AK239" s="1">
        <v>0</v>
      </c>
      <c r="AL239" s="1">
        <v>0</v>
      </c>
      <c r="AM239" s="1">
        <v>1200000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U239" s="4">
        <f t="shared" si="9"/>
        <v>0</v>
      </c>
      <c r="AV239" s="1">
        <f t="shared" si="10"/>
        <v>1200000</v>
      </c>
      <c r="AW239" s="1">
        <f t="shared" si="11"/>
        <v>931179.46</v>
      </c>
    </row>
    <row r="240" spans="1:49" x14ac:dyDescent="0.35">
      <c r="A240" t="s">
        <v>507</v>
      </c>
      <c r="B240" t="s">
        <v>509</v>
      </c>
      <c r="C240" t="s">
        <v>508</v>
      </c>
      <c r="D240" t="s">
        <v>553</v>
      </c>
      <c r="E240">
        <v>2</v>
      </c>
      <c r="F240" t="s">
        <v>306</v>
      </c>
      <c r="G240">
        <v>2.1</v>
      </c>
      <c r="H240" t="s">
        <v>307</v>
      </c>
      <c r="I240" t="s">
        <v>308</v>
      </c>
      <c r="J240" t="s">
        <v>309</v>
      </c>
      <c r="K240" t="s">
        <v>62</v>
      </c>
      <c r="L240" t="s">
        <v>63</v>
      </c>
      <c r="M240" t="s">
        <v>253</v>
      </c>
      <c r="N240" s="5" t="s">
        <v>592</v>
      </c>
      <c r="O240">
        <v>2</v>
      </c>
      <c r="P240" t="s">
        <v>162</v>
      </c>
      <c r="Q240">
        <v>27</v>
      </c>
      <c r="R240" t="s">
        <v>311</v>
      </c>
      <c r="S240" t="s">
        <v>310</v>
      </c>
      <c r="T240" t="s">
        <v>312</v>
      </c>
      <c r="U240" t="s">
        <v>312</v>
      </c>
      <c r="V240">
        <v>3000</v>
      </c>
      <c r="W240" t="s">
        <v>53</v>
      </c>
      <c r="X240">
        <v>3500</v>
      </c>
      <c r="Y240" t="s">
        <v>135</v>
      </c>
      <c r="Z240">
        <v>3580</v>
      </c>
      <c r="AA240" t="s">
        <v>53</v>
      </c>
      <c r="AB240">
        <v>3581</v>
      </c>
      <c r="AC240" t="s">
        <v>245</v>
      </c>
      <c r="AD240">
        <v>0</v>
      </c>
      <c r="AE240" t="s">
        <v>55</v>
      </c>
      <c r="AF240" s="1">
        <v>260000000</v>
      </c>
      <c r="AG240" s="1">
        <v>260000000</v>
      </c>
      <c r="AH240" s="1">
        <v>21249006.530000001</v>
      </c>
      <c r="AI240" s="1">
        <v>21249006.530000001</v>
      </c>
      <c r="AJ240" s="1">
        <v>21249006.530000001</v>
      </c>
      <c r="AK240" s="1">
        <v>21249006.530000001</v>
      </c>
      <c r="AL240" s="1">
        <v>21249006.530000001</v>
      </c>
      <c r="AM240" s="1">
        <v>238750993.47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U240" s="4">
        <f t="shared" si="9"/>
        <v>0</v>
      </c>
      <c r="AV240" s="1">
        <f t="shared" si="10"/>
        <v>260000000</v>
      </c>
      <c r="AW240" s="1">
        <f t="shared" si="11"/>
        <v>238750993.47</v>
      </c>
    </row>
    <row r="241" spans="1:49" x14ac:dyDescent="0.35">
      <c r="A241" t="s">
        <v>93</v>
      </c>
      <c r="B241" t="s">
        <v>98</v>
      </c>
      <c r="C241" t="s">
        <v>43</v>
      </c>
      <c r="D241" t="s">
        <v>553</v>
      </c>
      <c r="E241">
        <v>1</v>
      </c>
      <c r="F241" t="s">
        <v>44</v>
      </c>
      <c r="G241">
        <v>1.3</v>
      </c>
      <c r="H241" t="s">
        <v>45</v>
      </c>
      <c r="I241" t="s">
        <v>46</v>
      </c>
      <c r="J241" t="s">
        <v>47</v>
      </c>
      <c r="K241" t="s">
        <v>62</v>
      </c>
      <c r="L241" t="s">
        <v>63</v>
      </c>
      <c r="M241" t="s">
        <v>220</v>
      </c>
      <c r="N241" t="s">
        <v>222</v>
      </c>
      <c r="O241">
        <v>5</v>
      </c>
      <c r="P241" t="s">
        <v>58</v>
      </c>
      <c r="Q241">
        <v>13</v>
      </c>
      <c r="R241" t="s">
        <v>223</v>
      </c>
      <c r="S241" t="s">
        <v>221</v>
      </c>
      <c r="T241" s="5" t="s">
        <v>224</v>
      </c>
      <c r="U241" t="s">
        <v>589</v>
      </c>
      <c r="V241">
        <v>3000</v>
      </c>
      <c r="W241" t="s">
        <v>53</v>
      </c>
      <c r="X241">
        <v>3600</v>
      </c>
      <c r="Y241" t="s">
        <v>225</v>
      </c>
      <c r="Z241">
        <v>3610</v>
      </c>
      <c r="AA241" t="s">
        <v>53</v>
      </c>
      <c r="AB241">
        <v>3611</v>
      </c>
      <c r="AC241" t="s">
        <v>226</v>
      </c>
      <c r="AD241">
        <v>0</v>
      </c>
      <c r="AE241" t="s">
        <v>55</v>
      </c>
      <c r="AF241" s="1">
        <v>30000000</v>
      </c>
      <c r="AG241" s="1">
        <v>30000000</v>
      </c>
      <c r="AH241" s="1">
        <v>13350000</v>
      </c>
      <c r="AI241" s="1">
        <v>0</v>
      </c>
      <c r="AJ241" s="1">
        <v>0</v>
      </c>
      <c r="AK241" s="1">
        <v>0</v>
      </c>
      <c r="AL241" s="1">
        <v>0</v>
      </c>
      <c r="AM241" s="1">
        <v>30000000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U241" s="4">
        <f t="shared" si="9"/>
        <v>0</v>
      </c>
      <c r="AV241" s="1">
        <f t="shared" si="10"/>
        <v>30000000</v>
      </c>
      <c r="AW241" s="1">
        <f t="shared" si="11"/>
        <v>16650000</v>
      </c>
    </row>
    <row r="242" spans="1:49" x14ac:dyDescent="0.35">
      <c r="A242" t="s">
        <v>93</v>
      </c>
      <c r="B242" t="s">
        <v>98</v>
      </c>
      <c r="C242" t="s">
        <v>43</v>
      </c>
      <c r="D242" t="s">
        <v>553</v>
      </c>
      <c r="E242">
        <v>1</v>
      </c>
      <c r="F242" t="s">
        <v>44</v>
      </c>
      <c r="G242">
        <v>1.3</v>
      </c>
      <c r="H242" t="s">
        <v>45</v>
      </c>
      <c r="I242" t="s">
        <v>46</v>
      </c>
      <c r="J242" t="s">
        <v>47</v>
      </c>
      <c r="K242" t="s">
        <v>62</v>
      </c>
      <c r="L242" t="s">
        <v>63</v>
      </c>
      <c r="M242" t="s">
        <v>220</v>
      </c>
      <c r="N242" t="s">
        <v>222</v>
      </c>
      <c r="O242">
        <v>5</v>
      </c>
      <c r="P242" t="s">
        <v>58</v>
      </c>
      <c r="Q242">
        <v>13</v>
      </c>
      <c r="R242" t="s">
        <v>223</v>
      </c>
      <c r="S242" t="s">
        <v>221</v>
      </c>
      <c r="T242" s="5" t="s">
        <v>224</v>
      </c>
      <c r="U242" t="s">
        <v>589</v>
      </c>
      <c r="V242">
        <v>3000</v>
      </c>
      <c r="W242" t="s">
        <v>53</v>
      </c>
      <c r="X242">
        <v>3600</v>
      </c>
      <c r="Y242" t="s">
        <v>225</v>
      </c>
      <c r="Z242">
        <v>3630</v>
      </c>
      <c r="AA242" t="s">
        <v>53</v>
      </c>
      <c r="AB242">
        <v>3631</v>
      </c>
      <c r="AC242" t="s">
        <v>227</v>
      </c>
      <c r="AD242">
        <v>0</v>
      </c>
      <c r="AE242" t="s">
        <v>55</v>
      </c>
      <c r="AF242" s="1">
        <v>4870000</v>
      </c>
      <c r="AG242" s="1">
        <v>4870000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4870000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U242" s="4">
        <f t="shared" si="9"/>
        <v>0</v>
      </c>
      <c r="AV242" s="1">
        <f t="shared" si="10"/>
        <v>4870000</v>
      </c>
      <c r="AW242" s="1">
        <f t="shared" si="11"/>
        <v>4870000</v>
      </c>
    </row>
    <row r="243" spans="1:49" x14ac:dyDescent="0.35">
      <c r="A243" t="s">
        <v>93</v>
      </c>
      <c r="B243" t="s">
        <v>98</v>
      </c>
      <c r="C243" t="s">
        <v>43</v>
      </c>
      <c r="D243" t="s">
        <v>553</v>
      </c>
      <c r="E243">
        <v>1</v>
      </c>
      <c r="F243" t="s">
        <v>44</v>
      </c>
      <c r="G243">
        <v>1.3</v>
      </c>
      <c r="H243" t="s">
        <v>45</v>
      </c>
      <c r="I243" t="s">
        <v>46</v>
      </c>
      <c r="J243" t="s">
        <v>47</v>
      </c>
      <c r="K243" t="s">
        <v>62</v>
      </c>
      <c r="L243" t="s">
        <v>63</v>
      </c>
      <c r="M243" t="s">
        <v>220</v>
      </c>
      <c r="N243" t="s">
        <v>222</v>
      </c>
      <c r="O243">
        <v>5</v>
      </c>
      <c r="P243" t="s">
        <v>58</v>
      </c>
      <c r="Q243">
        <v>13</v>
      </c>
      <c r="R243" t="s">
        <v>223</v>
      </c>
      <c r="S243" t="s">
        <v>221</v>
      </c>
      <c r="T243" s="5" t="s">
        <v>224</v>
      </c>
      <c r="U243" t="s">
        <v>589</v>
      </c>
      <c r="V243">
        <v>3000</v>
      </c>
      <c r="W243" t="s">
        <v>53</v>
      </c>
      <c r="X243">
        <v>3600</v>
      </c>
      <c r="Y243" t="s">
        <v>225</v>
      </c>
      <c r="Z243">
        <v>3650</v>
      </c>
      <c r="AA243" t="s">
        <v>53</v>
      </c>
      <c r="AB243">
        <v>3651</v>
      </c>
      <c r="AC243" t="s">
        <v>228</v>
      </c>
      <c r="AD243">
        <v>0</v>
      </c>
      <c r="AE243" t="s">
        <v>55</v>
      </c>
      <c r="AF243" s="1">
        <v>3200000</v>
      </c>
      <c r="AG243" s="1">
        <v>3200000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3200000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U243" s="4">
        <f t="shared" si="9"/>
        <v>0</v>
      </c>
      <c r="AV243" s="1">
        <f t="shared" si="10"/>
        <v>3200000</v>
      </c>
      <c r="AW243" s="1">
        <f t="shared" si="11"/>
        <v>3200000</v>
      </c>
    </row>
    <row r="244" spans="1:49" x14ac:dyDescent="0.35">
      <c r="A244" t="s">
        <v>93</v>
      </c>
      <c r="B244" t="s">
        <v>98</v>
      </c>
      <c r="C244" t="s">
        <v>43</v>
      </c>
      <c r="D244" t="s">
        <v>553</v>
      </c>
      <c r="E244">
        <v>1</v>
      </c>
      <c r="F244" t="s">
        <v>44</v>
      </c>
      <c r="G244">
        <v>1.3</v>
      </c>
      <c r="H244" t="s">
        <v>45</v>
      </c>
      <c r="I244" t="s">
        <v>46</v>
      </c>
      <c r="J244" t="s">
        <v>47</v>
      </c>
      <c r="K244" t="s">
        <v>62</v>
      </c>
      <c r="L244" t="s">
        <v>63</v>
      </c>
      <c r="M244" t="s">
        <v>220</v>
      </c>
      <c r="N244" t="s">
        <v>222</v>
      </c>
      <c r="O244">
        <v>5</v>
      </c>
      <c r="P244" t="s">
        <v>58</v>
      </c>
      <c r="Q244">
        <v>13</v>
      </c>
      <c r="R244" t="s">
        <v>223</v>
      </c>
      <c r="S244" t="s">
        <v>221</v>
      </c>
      <c r="T244" s="5" t="s">
        <v>224</v>
      </c>
      <c r="U244" t="s">
        <v>589</v>
      </c>
      <c r="V244">
        <v>3000</v>
      </c>
      <c r="W244" t="s">
        <v>53</v>
      </c>
      <c r="X244">
        <v>3600</v>
      </c>
      <c r="Y244" t="s">
        <v>225</v>
      </c>
      <c r="Z244">
        <v>3660</v>
      </c>
      <c r="AA244" t="s">
        <v>53</v>
      </c>
      <c r="AB244">
        <v>3661</v>
      </c>
      <c r="AC244" t="s">
        <v>229</v>
      </c>
      <c r="AD244">
        <v>0</v>
      </c>
      <c r="AE244" t="s">
        <v>55</v>
      </c>
      <c r="AF244" s="1">
        <v>5823395</v>
      </c>
      <c r="AG244" s="1">
        <v>6200000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5823395</v>
      </c>
      <c r="AN244" s="1">
        <v>0</v>
      </c>
      <c r="AO244" s="1">
        <v>0</v>
      </c>
      <c r="AP244" s="1">
        <v>0</v>
      </c>
      <c r="AQ244" s="1">
        <v>376605</v>
      </c>
      <c r="AR244" s="1">
        <v>-376605</v>
      </c>
      <c r="AU244" s="4">
        <f t="shared" si="9"/>
        <v>0</v>
      </c>
      <c r="AV244" s="1">
        <f t="shared" si="10"/>
        <v>5823395</v>
      </c>
      <c r="AW244" s="1">
        <f t="shared" si="11"/>
        <v>5823395</v>
      </c>
    </row>
    <row r="245" spans="1:49" x14ac:dyDescent="0.35">
      <c r="A245" t="s">
        <v>93</v>
      </c>
      <c r="B245" t="s">
        <v>98</v>
      </c>
      <c r="C245" t="s">
        <v>43</v>
      </c>
      <c r="D245" t="s">
        <v>553</v>
      </c>
      <c r="E245">
        <v>1</v>
      </c>
      <c r="F245" t="s">
        <v>44</v>
      </c>
      <c r="G245">
        <v>1.3</v>
      </c>
      <c r="H245" t="s">
        <v>45</v>
      </c>
      <c r="I245" t="s">
        <v>46</v>
      </c>
      <c r="J245" t="s">
        <v>47</v>
      </c>
      <c r="K245" t="s">
        <v>48</v>
      </c>
      <c r="L245" t="s">
        <v>49</v>
      </c>
      <c r="M245" t="s">
        <v>50</v>
      </c>
      <c r="N245" t="s">
        <v>57</v>
      </c>
      <c r="O245">
        <v>5</v>
      </c>
      <c r="P245" t="s">
        <v>58</v>
      </c>
      <c r="Q245">
        <v>5</v>
      </c>
      <c r="R245" t="s">
        <v>99</v>
      </c>
      <c r="S245" t="s">
        <v>94</v>
      </c>
      <c r="T245" t="s">
        <v>100</v>
      </c>
      <c r="U245" t="s">
        <v>100</v>
      </c>
      <c r="V245">
        <v>3000</v>
      </c>
      <c r="W245" t="s">
        <v>53</v>
      </c>
      <c r="X245">
        <v>3700</v>
      </c>
      <c r="Y245" t="s">
        <v>137</v>
      </c>
      <c r="Z245">
        <v>3710</v>
      </c>
      <c r="AA245" t="s">
        <v>53</v>
      </c>
      <c r="AB245">
        <v>3711</v>
      </c>
      <c r="AC245" t="s">
        <v>138</v>
      </c>
      <c r="AD245">
        <v>0</v>
      </c>
      <c r="AE245" t="s">
        <v>55</v>
      </c>
      <c r="AF245" s="1">
        <v>25000</v>
      </c>
      <c r="AG245" s="1">
        <v>25000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25000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U245" s="4">
        <f t="shared" si="9"/>
        <v>0</v>
      </c>
      <c r="AV245" s="1">
        <f t="shared" si="10"/>
        <v>25000</v>
      </c>
      <c r="AW245" s="1">
        <f t="shared" si="11"/>
        <v>25000</v>
      </c>
    </row>
    <row r="246" spans="1:49" x14ac:dyDescent="0.35">
      <c r="A246" t="s">
        <v>93</v>
      </c>
      <c r="B246" t="s">
        <v>98</v>
      </c>
      <c r="C246" t="s">
        <v>43</v>
      </c>
      <c r="D246" t="s">
        <v>553</v>
      </c>
      <c r="E246">
        <v>1</v>
      </c>
      <c r="F246" t="s">
        <v>44</v>
      </c>
      <c r="G246">
        <v>1.3</v>
      </c>
      <c r="H246" t="s">
        <v>45</v>
      </c>
      <c r="I246" t="s">
        <v>46</v>
      </c>
      <c r="J246" t="s">
        <v>47</v>
      </c>
      <c r="K246" t="s">
        <v>62</v>
      </c>
      <c r="L246" t="s">
        <v>63</v>
      </c>
      <c r="M246" t="s">
        <v>169</v>
      </c>
      <c r="N246" t="s">
        <v>173</v>
      </c>
      <c r="O246">
        <v>5</v>
      </c>
      <c r="P246" t="s">
        <v>58</v>
      </c>
      <c r="Q246">
        <v>3</v>
      </c>
      <c r="R246" t="s">
        <v>174</v>
      </c>
      <c r="S246" t="s">
        <v>170</v>
      </c>
      <c r="T246" s="5" t="s">
        <v>175</v>
      </c>
      <c r="U246" t="s">
        <v>572</v>
      </c>
      <c r="V246">
        <v>3000</v>
      </c>
      <c r="W246" t="s">
        <v>53</v>
      </c>
      <c r="X246">
        <v>3700</v>
      </c>
      <c r="Y246" t="s">
        <v>137</v>
      </c>
      <c r="Z246">
        <v>3710</v>
      </c>
      <c r="AA246" t="s">
        <v>53</v>
      </c>
      <c r="AB246">
        <v>3711</v>
      </c>
      <c r="AC246" t="s">
        <v>138</v>
      </c>
      <c r="AD246">
        <v>0</v>
      </c>
      <c r="AE246" t="s">
        <v>55</v>
      </c>
      <c r="AF246" s="1">
        <v>7200</v>
      </c>
      <c r="AG246" s="1">
        <v>7200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7200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U246" s="4">
        <f t="shared" si="9"/>
        <v>0</v>
      </c>
      <c r="AV246" s="1">
        <f t="shared" si="10"/>
        <v>7200</v>
      </c>
      <c r="AW246" s="1">
        <f t="shared" si="11"/>
        <v>7200</v>
      </c>
    </row>
    <row r="247" spans="1:49" x14ac:dyDescent="0.35">
      <c r="A247" t="s">
        <v>93</v>
      </c>
      <c r="B247" t="s">
        <v>98</v>
      </c>
      <c r="C247" t="s">
        <v>43</v>
      </c>
      <c r="D247" t="s">
        <v>553</v>
      </c>
      <c r="E247">
        <v>1</v>
      </c>
      <c r="F247" t="s">
        <v>44</v>
      </c>
      <c r="G247">
        <v>1.3</v>
      </c>
      <c r="H247" t="s">
        <v>45</v>
      </c>
      <c r="I247" t="s">
        <v>46</v>
      </c>
      <c r="J247" t="s">
        <v>47</v>
      </c>
      <c r="K247" t="s">
        <v>62</v>
      </c>
      <c r="L247" t="s">
        <v>63</v>
      </c>
      <c r="M247" t="s">
        <v>220</v>
      </c>
      <c r="N247" t="s">
        <v>222</v>
      </c>
      <c r="O247">
        <v>5</v>
      </c>
      <c r="P247" t="s">
        <v>58</v>
      </c>
      <c r="Q247">
        <v>14</v>
      </c>
      <c r="R247" t="s">
        <v>232</v>
      </c>
      <c r="S247" t="s">
        <v>230</v>
      </c>
      <c r="T247" t="s">
        <v>233</v>
      </c>
      <c r="U247" t="s">
        <v>233</v>
      </c>
      <c r="V247">
        <v>3000</v>
      </c>
      <c r="W247" t="s">
        <v>53</v>
      </c>
      <c r="X247">
        <v>3700</v>
      </c>
      <c r="Y247" t="s">
        <v>137</v>
      </c>
      <c r="Z247">
        <v>3710</v>
      </c>
      <c r="AA247" t="s">
        <v>53</v>
      </c>
      <c r="AB247">
        <v>3711</v>
      </c>
      <c r="AC247" t="s">
        <v>138</v>
      </c>
      <c r="AD247">
        <v>0</v>
      </c>
      <c r="AE247" t="s">
        <v>55</v>
      </c>
      <c r="AF247" s="1">
        <v>25000</v>
      </c>
      <c r="AG247" s="1">
        <v>25000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25000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U247" s="4">
        <f t="shared" si="9"/>
        <v>0</v>
      </c>
      <c r="AV247" s="1">
        <f t="shared" si="10"/>
        <v>25000</v>
      </c>
      <c r="AW247" s="1">
        <f t="shared" si="11"/>
        <v>25000</v>
      </c>
    </row>
    <row r="248" spans="1:49" x14ac:dyDescent="0.35">
      <c r="A248" t="s">
        <v>93</v>
      </c>
      <c r="B248" t="s">
        <v>98</v>
      </c>
      <c r="C248" t="s">
        <v>43</v>
      </c>
      <c r="D248" t="s">
        <v>553</v>
      </c>
      <c r="E248">
        <v>1</v>
      </c>
      <c r="F248" t="s">
        <v>44</v>
      </c>
      <c r="G248">
        <v>1.7</v>
      </c>
      <c r="H248" t="s">
        <v>83</v>
      </c>
      <c r="I248" t="s">
        <v>84</v>
      </c>
      <c r="J248" t="s">
        <v>85</v>
      </c>
      <c r="K248" t="s">
        <v>86</v>
      </c>
      <c r="L248" t="s">
        <v>87</v>
      </c>
      <c r="M248" t="s">
        <v>279</v>
      </c>
      <c r="N248" s="5" t="s">
        <v>561</v>
      </c>
      <c r="O248">
        <v>6</v>
      </c>
      <c r="P248" t="s">
        <v>91</v>
      </c>
      <c r="Q248">
        <v>19</v>
      </c>
      <c r="R248" t="s">
        <v>285</v>
      </c>
      <c r="S248" t="s">
        <v>280</v>
      </c>
      <c r="T248" t="s">
        <v>283</v>
      </c>
      <c r="U248" t="s">
        <v>283</v>
      </c>
      <c r="V248">
        <v>3000</v>
      </c>
      <c r="W248" t="s">
        <v>53</v>
      </c>
      <c r="X248">
        <v>3700</v>
      </c>
      <c r="Y248" t="s">
        <v>137</v>
      </c>
      <c r="Z248">
        <v>3710</v>
      </c>
      <c r="AA248" t="s">
        <v>53</v>
      </c>
      <c r="AB248">
        <v>3711</v>
      </c>
      <c r="AC248" t="s">
        <v>138</v>
      </c>
      <c r="AD248">
        <v>0</v>
      </c>
      <c r="AE248" t="s">
        <v>55</v>
      </c>
      <c r="AF248" s="1">
        <v>35000</v>
      </c>
      <c r="AG248" s="1">
        <v>35000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35000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U248" s="4">
        <f t="shared" si="9"/>
        <v>0</v>
      </c>
      <c r="AV248" s="1">
        <f t="shared" si="10"/>
        <v>35000</v>
      </c>
      <c r="AW248" s="1">
        <f t="shared" si="11"/>
        <v>35000</v>
      </c>
    </row>
    <row r="249" spans="1:49" x14ac:dyDescent="0.35">
      <c r="A249" t="s">
        <v>93</v>
      </c>
      <c r="B249" t="s">
        <v>98</v>
      </c>
      <c r="C249" t="s">
        <v>43</v>
      </c>
      <c r="D249" t="s">
        <v>553</v>
      </c>
      <c r="E249">
        <v>3</v>
      </c>
      <c r="F249" t="s">
        <v>435</v>
      </c>
      <c r="G249">
        <v>3.8</v>
      </c>
      <c r="H249" t="s">
        <v>491</v>
      </c>
      <c r="I249" t="s">
        <v>492</v>
      </c>
      <c r="J249" t="s">
        <v>493</v>
      </c>
      <c r="K249" t="s">
        <v>62</v>
      </c>
      <c r="L249" t="s">
        <v>63</v>
      </c>
      <c r="M249" t="s">
        <v>494</v>
      </c>
      <c r="N249" t="s">
        <v>496</v>
      </c>
      <c r="O249">
        <v>5</v>
      </c>
      <c r="P249" t="s">
        <v>58</v>
      </c>
      <c r="Q249">
        <v>55</v>
      </c>
      <c r="R249" t="s">
        <v>497</v>
      </c>
      <c r="S249" t="s">
        <v>495</v>
      </c>
      <c r="T249" s="5" t="s">
        <v>498</v>
      </c>
      <c r="U249" t="s">
        <v>587</v>
      </c>
      <c r="V249">
        <v>3000</v>
      </c>
      <c r="W249" t="s">
        <v>53</v>
      </c>
      <c r="X249">
        <v>3700</v>
      </c>
      <c r="Y249" t="s">
        <v>137</v>
      </c>
      <c r="Z249">
        <v>3710</v>
      </c>
      <c r="AA249" t="s">
        <v>53</v>
      </c>
      <c r="AB249">
        <v>3711</v>
      </c>
      <c r="AC249" t="s">
        <v>138</v>
      </c>
      <c r="AD249">
        <v>0</v>
      </c>
      <c r="AE249" t="s">
        <v>55</v>
      </c>
      <c r="AF249" s="1">
        <v>35000</v>
      </c>
      <c r="AG249" s="1">
        <v>35000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35000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U249" s="4">
        <f t="shared" si="9"/>
        <v>0</v>
      </c>
      <c r="AV249" s="1">
        <f t="shared" si="10"/>
        <v>35000</v>
      </c>
      <c r="AW249" s="1">
        <f t="shared" si="11"/>
        <v>35000</v>
      </c>
    </row>
    <row r="250" spans="1:49" x14ac:dyDescent="0.35">
      <c r="A250" t="s">
        <v>93</v>
      </c>
      <c r="B250" t="s">
        <v>98</v>
      </c>
      <c r="C250" t="s">
        <v>43</v>
      </c>
      <c r="D250" t="s">
        <v>553</v>
      </c>
      <c r="E250">
        <v>1</v>
      </c>
      <c r="F250" t="s">
        <v>44</v>
      </c>
      <c r="G250">
        <v>1.7</v>
      </c>
      <c r="H250" t="s">
        <v>83</v>
      </c>
      <c r="I250" t="s">
        <v>84</v>
      </c>
      <c r="J250" t="s">
        <v>85</v>
      </c>
      <c r="K250" t="s">
        <v>86</v>
      </c>
      <c r="L250" t="s">
        <v>87</v>
      </c>
      <c r="M250" t="s">
        <v>279</v>
      </c>
      <c r="N250" s="5" t="s">
        <v>561</v>
      </c>
      <c r="O250">
        <v>6</v>
      </c>
      <c r="P250" t="s">
        <v>91</v>
      </c>
      <c r="Q250">
        <v>18</v>
      </c>
      <c r="R250" t="s">
        <v>282</v>
      </c>
      <c r="S250" t="s">
        <v>280</v>
      </c>
      <c r="T250" t="s">
        <v>283</v>
      </c>
      <c r="U250" t="s">
        <v>283</v>
      </c>
      <c r="V250">
        <v>3000</v>
      </c>
      <c r="W250" t="s">
        <v>53</v>
      </c>
      <c r="X250">
        <v>3700</v>
      </c>
      <c r="Y250" t="s">
        <v>137</v>
      </c>
      <c r="Z250">
        <v>3720</v>
      </c>
      <c r="AA250" t="s">
        <v>53</v>
      </c>
      <c r="AB250">
        <v>3721</v>
      </c>
      <c r="AC250" t="s">
        <v>284</v>
      </c>
      <c r="AD250">
        <v>0</v>
      </c>
      <c r="AE250" t="s">
        <v>55</v>
      </c>
      <c r="AF250" s="1">
        <v>15000</v>
      </c>
      <c r="AG250" s="1">
        <v>15000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15000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U250" s="4">
        <f t="shared" si="9"/>
        <v>0</v>
      </c>
      <c r="AV250" s="1">
        <f t="shared" si="10"/>
        <v>15000</v>
      </c>
      <c r="AW250" s="1">
        <f t="shared" si="11"/>
        <v>15000</v>
      </c>
    </row>
    <row r="251" spans="1:49" x14ac:dyDescent="0.35">
      <c r="A251" t="s">
        <v>93</v>
      </c>
      <c r="B251" t="s">
        <v>98</v>
      </c>
      <c r="C251" t="s">
        <v>43</v>
      </c>
      <c r="D251" t="s">
        <v>553</v>
      </c>
      <c r="E251">
        <v>2</v>
      </c>
      <c r="F251" t="s">
        <v>306</v>
      </c>
      <c r="G251">
        <v>2.1</v>
      </c>
      <c r="H251" t="s">
        <v>307</v>
      </c>
      <c r="I251" t="s">
        <v>313</v>
      </c>
      <c r="J251" t="s">
        <v>314</v>
      </c>
      <c r="K251" t="s">
        <v>86</v>
      </c>
      <c r="L251" t="s">
        <v>87</v>
      </c>
      <c r="M251" t="s">
        <v>253</v>
      </c>
      <c r="N251" s="5" t="s">
        <v>592</v>
      </c>
      <c r="O251">
        <v>3</v>
      </c>
      <c r="P251" t="s">
        <v>316</v>
      </c>
      <c r="Q251">
        <v>30</v>
      </c>
      <c r="R251" t="s">
        <v>317</v>
      </c>
      <c r="S251" t="s">
        <v>315</v>
      </c>
      <c r="T251" t="s">
        <v>318</v>
      </c>
      <c r="U251" t="s">
        <v>318</v>
      </c>
      <c r="V251">
        <v>3000</v>
      </c>
      <c r="W251" t="s">
        <v>53</v>
      </c>
      <c r="X251">
        <v>3700</v>
      </c>
      <c r="Y251" t="s">
        <v>137</v>
      </c>
      <c r="Z251">
        <v>3720</v>
      </c>
      <c r="AA251" t="s">
        <v>53</v>
      </c>
      <c r="AB251">
        <v>3721</v>
      </c>
      <c r="AC251" t="s">
        <v>284</v>
      </c>
      <c r="AD251">
        <v>0</v>
      </c>
      <c r="AE251" t="s">
        <v>55</v>
      </c>
      <c r="AF251" s="1">
        <v>3000</v>
      </c>
      <c r="AG251" s="1">
        <v>3000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3000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U251" s="4">
        <f t="shared" si="9"/>
        <v>0</v>
      </c>
      <c r="AV251" s="1">
        <f t="shared" si="10"/>
        <v>3000</v>
      </c>
      <c r="AW251" s="1">
        <f t="shared" si="11"/>
        <v>3000</v>
      </c>
    </row>
    <row r="252" spans="1:49" x14ac:dyDescent="0.35">
      <c r="A252" t="s">
        <v>93</v>
      </c>
      <c r="B252" t="s">
        <v>98</v>
      </c>
      <c r="C252" t="s">
        <v>43</v>
      </c>
      <c r="D252" t="s">
        <v>553</v>
      </c>
      <c r="E252">
        <v>1</v>
      </c>
      <c r="F252" t="s">
        <v>44</v>
      </c>
      <c r="G252">
        <v>1.3</v>
      </c>
      <c r="H252" t="s">
        <v>45</v>
      </c>
      <c r="I252" t="s">
        <v>46</v>
      </c>
      <c r="J252" t="s">
        <v>47</v>
      </c>
      <c r="K252" t="s">
        <v>48</v>
      </c>
      <c r="L252" t="s">
        <v>49</v>
      </c>
      <c r="M252" t="s">
        <v>50</v>
      </c>
      <c r="N252" t="s">
        <v>57</v>
      </c>
      <c r="O252">
        <v>5</v>
      </c>
      <c r="P252" t="s">
        <v>58</v>
      </c>
      <c r="Q252">
        <v>5</v>
      </c>
      <c r="R252" t="s">
        <v>99</v>
      </c>
      <c r="S252" t="s">
        <v>94</v>
      </c>
      <c r="T252" t="s">
        <v>100</v>
      </c>
      <c r="U252" t="s">
        <v>100</v>
      </c>
      <c r="V252">
        <v>3000</v>
      </c>
      <c r="W252" t="s">
        <v>53</v>
      </c>
      <c r="X252">
        <v>3700</v>
      </c>
      <c r="Y252" t="s">
        <v>137</v>
      </c>
      <c r="Z252">
        <v>3750</v>
      </c>
      <c r="AA252" t="s">
        <v>53</v>
      </c>
      <c r="AB252">
        <v>3751</v>
      </c>
      <c r="AC252" t="s">
        <v>139</v>
      </c>
      <c r="AD252">
        <v>0</v>
      </c>
      <c r="AE252" t="s">
        <v>55</v>
      </c>
      <c r="AF252" s="1">
        <v>20000</v>
      </c>
      <c r="AG252" s="1">
        <v>20000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20000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U252" s="4">
        <f t="shared" si="9"/>
        <v>0</v>
      </c>
      <c r="AV252" s="1">
        <f t="shared" si="10"/>
        <v>20000</v>
      </c>
      <c r="AW252" s="1">
        <f t="shared" si="11"/>
        <v>20000</v>
      </c>
    </row>
    <row r="253" spans="1:49" x14ac:dyDescent="0.35">
      <c r="A253" t="s">
        <v>93</v>
      </c>
      <c r="B253" t="s">
        <v>98</v>
      </c>
      <c r="C253" t="s">
        <v>43</v>
      </c>
      <c r="D253" t="s">
        <v>553</v>
      </c>
      <c r="E253">
        <v>1</v>
      </c>
      <c r="F253" t="s">
        <v>44</v>
      </c>
      <c r="G253">
        <v>1.3</v>
      </c>
      <c r="H253" t="s">
        <v>45</v>
      </c>
      <c r="I253" t="s">
        <v>46</v>
      </c>
      <c r="J253" t="s">
        <v>47</v>
      </c>
      <c r="K253" t="s">
        <v>62</v>
      </c>
      <c r="L253" t="s">
        <v>63</v>
      </c>
      <c r="M253" t="s">
        <v>169</v>
      </c>
      <c r="N253" t="s">
        <v>173</v>
      </c>
      <c r="O253">
        <v>5</v>
      </c>
      <c r="P253" t="s">
        <v>58</v>
      </c>
      <c r="Q253">
        <v>3</v>
      </c>
      <c r="R253" t="s">
        <v>174</v>
      </c>
      <c r="S253" t="s">
        <v>170</v>
      </c>
      <c r="T253" s="5" t="s">
        <v>175</v>
      </c>
      <c r="U253" t="s">
        <v>572</v>
      </c>
      <c r="V253">
        <v>3000</v>
      </c>
      <c r="W253" t="s">
        <v>53</v>
      </c>
      <c r="X253">
        <v>3700</v>
      </c>
      <c r="Y253" t="s">
        <v>137</v>
      </c>
      <c r="Z253">
        <v>3750</v>
      </c>
      <c r="AA253" t="s">
        <v>53</v>
      </c>
      <c r="AB253">
        <v>3751</v>
      </c>
      <c r="AC253" t="s">
        <v>139</v>
      </c>
      <c r="AD253">
        <v>0</v>
      </c>
      <c r="AE253" t="s">
        <v>55</v>
      </c>
      <c r="AF253" s="1">
        <v>5300</v>
      </c>
      <c r="AG253" s="1">
        <v>5300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5300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U253" s="4">
        <f t="shared" si="9"/>
        <v>0</v>
      </c>
      <c r="AV253" s="1">
        <f t="shared" si="10"/>
        <v>5300</v>
      </c>
      <c r="AW253" s="1">
        <f t="shared" si="11"/>
        <v>5300</v>
      </c>
    </row>
    <row r="254" spans="1:49" x14ac:dyDescent="0.35">
      <c r="A254" t="s">
        <v>93</v>
      </c>
      <c r="B254" t="s">
        <v>98</v>
      </c>
      <c r="C254" t="s">
        <v>43</v>
      </c>
      <c r="D254" t="s">
        <v>553</v>
      </c>
      <c r="E254">
        <v>1</v>
      </c>
      <c r="F254" t="s">
        <v>44</v>
      </c>
      <c r="G254">
        <v>1.3</v>
      </c>
      <c r="H254" t="s">
        <v>45</v>
      </c>
      <c r="I254" t="s">
        <v>46</v>
      </c>
      <c r="J254" t="s">
        <v>47</v>
      </c>
      <c r="K254" t="s">
        <v>62</v>
      </c>
      <c r="L254" t="s">
        <v>63</v>
      </c>
      <c r="M254" t="s">
        <v>220</v>
      </c>
      <c r="N254" t="s">
        <v>222</v>
      </c>
      <c r="O254">
        <v>5</v>
      </c>
      <c r="P254" t="s">
        <v>58</v>
      </c>
      <c r="Q254">
        <v>14</v>
      </c>
      <c r="R254" t="s">
        <v>232</v>
      </c>
      <c r="S254" t="s">
        <v>230</v>
      </c>
      <c r="T254" t="s">
        <v>233</v>
      </c>
      <c r="U254" t="s">
        <v>233</v>
      </c>
      <c r="V254">
        <v>3000</v>
      </c>
      <c r="W254" t="s">
        <v>53</v>
      </c>
      <c r="X254">
        <v>3700</v>
      </c>
      <c r="Y254" t="s">
        <v>137</v>
      </c>
      <c r="Z254">
        <v>3750</v>
      </c>
      <c r="AA254" t="s">
        <v>53</v>
      </c>
      <c r="AB254">
        <v>3751</v>
      </c>
      <c r="AC254" t="s">
        <v>139</v>
      </c>
      <c r="AD254">
        <v>0</v>
      </c>
      <c r="AE254" t="s">
        <v>55</v>
      </c>
      <c r="AF254" s="1">
        <v>20000</v>
      </c>
      <c r="AG254" s="1">
        <v>20000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20000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U254" s="4">
        <f t="shared" si="9"/>
        <v>0</v>
      </c>
      <c r="AV254" s="1">
        <f t="shared" si="10"/>
        <v>20000</v>
      </c>
      <c r="AW254" s="1">
        <f t="shared" si="11"/>
        <v>20000</v>
      </c>
    </row>
    <row r="255" spans="1:49" x14ac:dyDescent="0.35">
      <c r="A255" t="s">
        <v>93</v>
      </c>
      <c r="B255" t="s">
        <v>98</v>
      </c>
      <c r="C255" t="s">
        <v>43</v>
      </c>
      <c r="D255" t="s">
        <v>553</v>
      </c>
      <c r="E255">
        <v>1</v>
      </c>
      <c r="F255" t="s">
        <v>44</v>
      </c>
      <c r="G255">
        <v>1.7</v>
      </c>
      <c r="H255" t="s">
        <v>83</v>
      </c>
      <c r="I255" t="s">
        <v>84</v>
      </c>
      <c r="J255" t="s">
        <v>85</v>
      </c>
      <c r="K255" t="s">
        <v>86</v>
      </c>
      <c r="L255" t="s">
        <v>87</v>
      </c>
      <c r="M255" t="s">
        <v>279</v>
      </c>
      <c r="N255" s="5" t="s">
        <v>561</v>
      </c>
      <c r="O255">
        <v>6</v>
      </c>
      <c r="P255" t="s">
        <v>91</v>
      </c>
      <c r="Q255">
        <v>19</v>
      </c>
      <c r="R255" t="s">
        <v>285</v>
      </c>
      <c r="S255" t="s">
        <v>280</v>
      </c>
      <c r="T255" t="s">
        <v>283</v>
      </c>
      <c r="U255" t="s">
        <v>283</v>
      </c>
      <c r="V255">
        <v>3000</v>
      </c>
      <c r="W255" t="s">
        <v>53</v>
      </c>
      <c r="X255">
        <v>3700</v>
      </c>
      <c r="Y255" t="s">
        <v>137</v>
      </c>
      <c r="Z255">
        <v>3750</v>
      </c>
      <c r="AA255" t="s">
        <v>53</v>
      </c>
      <c r="AB255">
        <v>3751</v>
      </c>
      <c r="AC255" t="s">
        <v>139</v>
      </c>
      <c r="AD255">
        <v>0</v>
      </c>
      <c r="AE255" t="s">
        <v>55</v>
      </c>
      <c r="AF255" s="1">
        <v>35000</v>
      </c>
      <c r="AG255" s="1">
        <v>35000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35000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U255" s="4">
        <f t="shared" si="9"/>
        <v>0</v>
      </c>
      <c r="AV255" s="1">
        <f t="shared" si="10"/>
        <v>35000</v>
      </c>
      <c r="AW255" s="1">
        <f t="shared" si="11"/>
        <v>35000</v>
      </c>
    </row>
    <row r="256" spans="1:49" x14ac:dyDescent="0.35">
      <c r="A256" t="s">
        <v>93</v>
      </c>
      <c r="B256" t="s">
        <v>98</v>
      </c>
      <c r="C256" t="s">
        <v>43</v>
      </c>
      <c r="D256" t="s">
        <v>553</v>
      </c>
      <c r="E256">
        <v>1</v>
      </c>
      <c r="F256" t="s">
        <v>44</v>
      </c>
      <c r="G256">
        <v>1.7</v>
      </c>
      <c r="H256" t="s">
        <v>83</v>
      </c>
      <c r="I256" t="s">
        <v>289</v>
      </c>
      <c r="J256" t="s">
        <v>290</v>
      </c>
      <c r="K256" t="s">
        <v>62</v>
      </c>
      <c r="L256" t="s">
        <v>63</v>
      </c>
      <c r="M256" t="s">
        <v>279</v>
      </c>
      <c r="N256" s="5" t="s">
        <v>561</v>
      </c>
      <c r="O256">
        <v>6</v>
      </c>
      <c r="P256" t="s">
        <v>91</v>
      </c>
      <c r="Q256">
        <v>21</v>
      </c>
      <c r="R256" t="s">
        <v>294</v>
      </c>
      <c r="S256" t="s">
        <v>292</v>
      </c>
      <c r="T256" s="5" t="s">
        <v>295</v>
      </c>
      <c r="U256" t="s">
        <v>580</v>
      </c>
      <c r="V256">
        <v>3000</v>
      </c>
      <c r="W256" t="s">
        <v>53</v>
      </c>
      <c r="X256">
        <v>3700</v>
      </c>
      <c r="Y256" t="s">
        <v>137</v>
      </c>
      <c r="Z256">
        <v>3750</v>
      </c>
      <c r="AA256" t="s">
        <v>53</v>
      </c>
      <c r="AB256">
        <v>3751</v>
      </c>
      <c r="AC256" t="s">
        <v>139</v>
      </c>
      <c r="AD256">
        <v>0</v>
      </c>
      <c r="AE256" t="s">
        <v>55</v>
      </c>
      <c r="AF256" s="1">
        <v>50000</v>
      </c>
      <c r="AG256" s="1">
        <v>50000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50000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U256" s="4">
        <f t="shared" si="9"/>
        <v>0</v>
      </c>
      <c r="AV256" s="1">
        <f t="shared" si="10"/>
        <v>50000</v>
      </c>
      <c r="AW256" s="1">
        <f t="shared" si="11"/>
        <v>50000</v>
      </c>
    </row>
    <row r="257" spans="1:49" x14ac:dyDescent="0.35">
      <c r="A257" t="s">
        <v>93</v>
      </c>
      <c r="B257" t="s">
        <v>98</v>
      </c>
      <c r="C257" t="s">
        <v>43</v>
      </c>
      <c r="D257" t="s">
        <v>553</v>
      </c>
      <c r="E257">
        <v>3</v>
      </c>
      <c r="F257" t="s">
        <v>435</v>
      </c>
      <c r="G257">
        <v>3.1</v>
      </c>
      <c r="H257" t="s">
        <v>436</v>
      </c>
      <c r="I257" t="s">
        <v>437</v>
      </c>
      <c r="J257" t="s">
        <v>438</v>
      </c>
      <c r="K257" t="s">
        <v>62</v>
      </c>
      <c r="L257" t="s">
        <v>63</v>
      </c>
      <c r="M257" t="s">
        <v>439</v>
      </c>
      <c r="N257" t="s">
        <v>441</v>
      </c>
      <c r="O257">
        <v>7</v>
      </c>
      <c r="P257" t="s">
        <v>442</v>
      </c>
      <c r="Q257">
        <v>50</v>
      </c>
      <c r="R257" t="s">
        <v>443</v>
      </c>
      <c r="S257" t="s">
        <v>440</v>
      </c>
      <c r="T257" s="5" t="s">
        <v>444</v>
      </c>
      <c r="U257" t="s">
        <v>577</v>
      </c>
      <c r="V257">
        <v>3000</v>
      </c>
      <c r="W257" t="s">
        <v>53</v>
      </c>
      <c r="X257">
        <v>3700</v>
      </c>
      <c r="Y257" t="s">
        <v>137</v>
      </c>
      <c r="Z257">
        <v>3750</v>
      </c>
      <c r="AA257" t="s">
        <v>53</v>
      </c>
      <c r="AB257">
        <v>3751</v>
      </c>
      <c r="AC257" t="s">
        <v>139</v>
      </c>
      <c r="AD257">
        <v>0</v>
      </c>
      <c r="AE257" t="s">
        <v>55</v>
      </c>
      <c r="AF257" s="1">
        <v>30000</v>
      </c>
      <c r="AG257" s="1">
        <v>30000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30000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U257" s="4">
        <f t="shared" si="9"/>
        <v>0</v>
      </c>
      <c r="AV257" s="1">
        <f t="shared" si="10"/>
        <v>30000</v>
      </c>
      <c r="AW257" s="1">
        <f t="shared" si="11"/>
        <v>30000</v>
      </c>
    </row>
    <row r="258" spans="1:49" x14ac:dyDescent="0.35">
      <c r="A258" t="s">
        <v>93</v>
      </c>
      <c r="B258" t="s">
        <v>98</v>
      </c>
      <c r="C258" t="s">
        <v>43</v>
      </c>
      <c r="D258" t="s">
        <v>553</v>
      </c>
      <c r="E258">
        <v>3</v>
      </c>
      <c r="F258" t="s">
        <v>435</v>
      </c>
      <c r="G258">
        <v>3.8</v>
      </c>
      <c r="H258" t="s">
        <v>491</v>
      </c>
      <c r="I258" t="s">
        <v>492</v>
      </c>
      <c r="J258" t="s">
        <v>493</v>
      </c>
      <c r="K258" t="s">
        <v>62</v>
      </c>
      <c r="L258" t="s">
        <v>63</v>
      </c>
      <c r="M258" t="s">
        <v>494</v>
      </c>
      <c r="N258" t="s">
        <v>496</v>
      </c>
      <c r="O258">
        <v>5</v>
      </c>
      <c r="P258" t="s">
        <v>58</v>
      </c>
      <c r="Q258">
        <v>55</v>
      </c>
      <c r="R258" t="s">
        <v>497</v>
      </c>
      <c r="S258" t="s">
        <v>495</v>
      </c>
      <c r="T258" s="5" t="s">
        <v>498</v>
      </c>
      <c r="U258" t="s">
        <v>587</v>
      </c>
      <c r="V258">
        <v>3000</v>
      </c>
      <c r="W258" t="s">
        <v>53</v>
      </c>
      <c r="X258">
        <v>3700</v>
      </c>
      <c r="Y258" t="s">
        <v>137</v>
      </c>
      <c r="Z258">
        <v>3750</v>
      </c>
      <c r="AA258" t="s">
        <v>53</v>
      </c>
      <c r="AB258">
        <v>3751</v>
      </c>
      <c r="AC258" t="s">
        <v>139</v>
      </c>
      <c r="AD258">
        <v>0</v>
      </c>
      <c r="AE258" t="s">
        <v>55</v>
      </c>
      <c r="AF258" s="1">
        <v>35000</v>
      </c>
      <c r="AG258" s="1">
        <v>35000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35000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U258" s="4">
        <f t="shared" ref="AU258:AU321" si="12">AS258+AT258</f>
        <v>0</v>
      </c>
      <c r="AV258" s="1">
        <f t="shared" ref="AV258:AV321" si="13">AF258+AU258</f>
        <v>35000</v>
      </c>
      <c r="AW258" s="1">
        <f t="shared" ref="AW258:AW321" si="14">AV258-AH258</f>
        <v>35000</v>
      </c>
    </row>
    <row r="259" spans="1:49" x14ac:dyDescent="0.35">
      <c r="A259" t="s">
        <v>93</v>
      </c>
      <c r="B259" t="s">
        <v>98</v>
      </c>
      <c r="C259" t="s">
        <v>43</v>
      </c>
      <c r="D259" t="s">
        <v>553</v>
      </c>
      <c r="E259">
        <v>1</v>
      </c>
      <c r="F259" t="s">
        <v>44</v>
      </c>
      <c r="G259">
        <v>1.3</v>
      </c>
      <c r="H259" t="s">
        <v>45</v>
      </c>
      <c r="I259" t="s">
        <v>46</v>
      </c>
      <c r="J259" t="s">
        <v>47</v>
      </c>
      <c r="K259" t="s">
        <v>62</v>
      </c>
      <c r="L259" t="s">
        <v>63</v>
      </c>
      <c r="M259" t="s">
        <v>169</v>
      </c>
      <c r="N259" t="s">
        <v>173</v>
      </c>
      <c r="O259">
        <v>5</v>
      </c>
      <c r="P259" t="s">
        <v>58</v>
      </c>
      <c r="Q259">
        <v>3</v>
      </c>
      <c r="R259" t="s">
        <v>174</v>
      </c>
      <c r="S259" t="s">
        <v>170</v>
      </c>
      <c r="T259" s="5" t="s">
        <v>175</v>
      </c>
      <c r="U259" t="s">
        <v>572</v>
      </c>
      <c r="V259">
        <v>3000</v>
      </c>
      <c r="W259" t="s">
        <v>53</v>
      </c>
      <c r="X259">
        <v>3700</v>
      </c>
      <c r="Y259" t="s">
        <v>137</v>
      </c>
      <c r="Z259">
        <v>3790</v>
      </c>
      <c r="AA259" t="s">
        <v>53</v>
      </c>
      <c r="AB259">
        <v>3791</v>
      </c>
      <c r="AC259" t="s">
        <v>178</v>
      </c>
      <c r="AD259">
        <v>0</v>
      </c>
      <c r="AE259" t="s">
        <v>55</v>
      </c>
      <c r="AF259" s="1">
        <v>8000</v>
      </c>
      <c r="AG259" s="1">
        <v>8000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8000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U259" s="4">
        <f t="shared" si="12"/>
        <v>0</v>
      </c>
      <c r="AV259" s="1">
        <f t="shared" si="13"/>
        <v>8000</v>
      </c>
      <c r="AW259" s="1">
        <f t="shared" si="14"/>
        <v>8000</v>
      </c>
    </row>
    <row r="260" spans="1:49" x14ac:dyDescent="0.35">
      <c r="A260" t="s">
        <v>93</v>
      </c>
      <c r="B260" t="s">
        <v>98</v>
      </c>
      <c r="C260" t="s">
        <v>43</v>
      </c>
      <c r="D260" t="s">
        <v>553</v>
      </c>
      <c r="E260">
        <v>1</v>
      </c>
      <c r="F260" t="s">
        <v>44</v>
      </c>
      <c r="G260">
        <v>1.3</v>
      </c>
      <c r="H260" t="s">
        <v>45</v>
      </c>
      <c r="I260" t="s">
        <v>272</v>
      </c>
      <c r="J260" t="s">
        <v>273</v>
      </c>
      <c r="K260" t="s">
        <v>62</v>
      </c>
      <c r="L260" t="s">
        <v>63</v>
      </c>
      <c r="M260" t="s">
        <v>274</v>
      </c>
      <c r="N260" t="s">
        <v>276</v>
      </c>
      <c r="O260">
        <v>5</v>
      </c>
      <c r="P260" t="s">
        <v>58</v>
      </c>
      <c r="Q260">
        <v>4</v>
      </c>
      <c r="R260" t="s">
        <v>277</v>
      </c>
      <c r="S260" t="s">
        <v>275</v>
      </c>
      <c r="T260" t="s">
        <v>278</v>
      </c>
      <c r="U260" t="s">
        <v>278</v>
      </c>
      <c r="V260">
        <v>3000</v>
      </c>
      <c r="W260" t="s">
        <v>53</v>
      </c>
      <c r="X260">
        <v>3700</v>
      </c>
      <c r="Y260" t="s">
        <v>137</v>
      </c>
      <c r="Z260">
        <v>3790</v>
      </c>
      <c r="AA260" t="s">
        <v>53</v>
      </c>
      <c r="AB260">
        <v>3791</v>
      </c>
      <c r="AC260" t="s">
        <v>178</v>
      </c>
      <c r="AD260">
        <v>0</v>
      </c>
      <c r="AE260" t="s">
        <v>55</v>
      </c>
      <c r="AF260" s="1">
        <v>50000</v>
      </c>
      <c r="AG260" s="1">
        <v>50000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50000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U260" s="4">
        <f t="shared" si="12"/>
        <v>0</v>
      </c>
      <c r="AV260" s="1">
        <f t="shared" si="13"/>
        <v>50000</v>
      </c>
      <c r="AW260" s="1">
        <f t="shared" si="14"/>
        <v>50000</v>
      </c>
    </row>
    <row r="261" spans="1:49" x14ac:dyDescent="0.35">
      <c r="A261" t="s">
        <v>93</v>
      </c>
      <c r="B261" t="s">
        <v>98</v>
      </c>
      <c r="C261" t="s">
        <v>43</v>
      </c>
      <c r="D261" t="s">
        <v>553</v>
      </c>
      <c r="E261">
        <v>1</v>
      </c>
      <c r="F261" t="s">
        <v>44</v>
      </c>
      <c r="G261">
        <v>1.3</v>
      </c>
      <c r="H261" t="s">
        <v>45</v>
      </c>
      <c r="I261" t="s">
        <v>46</v>
      </c>
      <c r="J261" t="s">
        <v>47</v>
      </c>
      <c r="K261" t="s">
        <v>62</v>
      </c>
      <c r="L261" t="s">
        <v>63</v>
      </c>
      <c r="M261" t="s">
        <v>169</v>
      </c>
      <c r="N261" t="s">
        <v>173</v>
      </c>
      <c r="O261">
        <v>5</v>
      </c>
      <c r="P261" t="s">
        <v>58</v>
      </c>
      <c r="Q261">
        <v>3</v>
      </c>
      <c r="R261" t="s">
        <v>174</v>
      </c>
      <c r="S261" t="s">
        <v>170</v>
      </c>
      <c r="T261" s="5" t="s">
        <v>175</v>
      </c>
      <c r="U261" t="s">
        <v>572</v>
      </c>
      <c r="V261">
        <v>3000</v>
      </c>
      <c r="W261" t="s">
        <v>53</v>
      </c>
      <c r="X261">
        <v>3800</v>
      </c>
      <c r="Y261" t="s">
        <v>179</v>
      </c>
      <c r="Z261">
        <v>3820</v>
      </c>
      <c r="AA261" t="s">
        <v>53</v>
      </c>
      <c r="AB261">
        <v>3821</v>
      </c>
      <c r="AC261" t="s">
        <v>180</v>
      </c>
      <c r="AD261">
        <v>0</v>
      </c>
      <c r="AE261" t="s">
        <v>55</v>
      </c>
      <c r="AF261" s="1">
        <v>145000</v>
      </c>
      <c r="AG261" s="1">
        <v>145000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145000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U261" s="4">
        <f t="shared" si="12"/>
        <v>0</v>
      </c>
      <c r="AV261" s="1">
        <f t="shared" si="13"/>
        <v>145000</v>
      </c>
      <c r="AW261" s="1">
        <f t="shared" si="14"/>
        <v>145000</v>
      </c>
    </row>
    <row r="262" spans="1:49" x14ac:dyDescent="0.35">
      <c r="A262" t="s">
        <v>93</v>
      </c>
      <c r="B262" t="s">
        <v>98</v>
      </c>
      <c r="C262" t="s">
        <v>43</v>
      </c>
      <c r="D262" t="s">
        <v>553</v>
      </c>
      <c r="E262">
        <v>1</v>
      </c>
      <c r="F262" t="s">
        <v>44</v>
      </c>
      <c r="G262">
        <v>1.3</v>
      </c>
      <c r="H262" t="s">
        <v>45</v>
      </c>
      <c r="I262" t="s">
        <v>46</v>
      </c>
      <c r="J262" t="s">
        <v>47</v>
      </c>
      <c r="K262" t="s">
        <v>62</v>
      </c>
      <c r="L262" t="s">
        <v>63</v>
      </c>
      <c r="M262" t="s">
        <v>64</v>
      </c>
      <c r="N262" t="s">
        <v>71</v>
      </c>
      <c r="O262">
        <v>5</v>
      </c>
      <c r="P262" t="s">
        <v>58</v>
      </c>
      <c r="Q262">
        <v>9</v>
      </c>
      <c r="R262" t="s">
        <v>182</v>
      </c>
      <c r="S262" t="s">
        <v>65</v>
      </c>
      <c r="T262" s="5" t="s">
        <v>72</v>
      </c>
      <c r="U262" t="s">
        <v>573</v>
      </c>
      <c r="V262">
        <v>3000</v>
      </c>
      <c r="W262" t="s">
        <v>53</v>
      </c>
      <c r="X262">
        <v>3800</v>
      </c>
      <c r="Y262" t="s">
        <v>179</v>
      </c>
      <c r="Z262">
        <v>3820</v>
      </c>
      <c r="AA262" t="s">
        <v>53</v>
      </c>
      <c r="AB262">
        <v>3821</v>
      </c>
      <c r="AC262" t="s">
        <v>180</v>
      </c>
      <c r="AD262">
        <v>0</v>
      </c>
      <c r="AE262" t="s">
        <v>55</v>
      </c>
      <c r="AF262" s="1">
        <v>450000</v>
      </c>
      <c r="AG262" s="1">
        <v>450000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450000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U262" s="4">
        <f t="shared" si="12"/>
        <v>0</v>
      </c>
      <c r="AV262" s="1">
        <f t="shared" si="13"/>
        <v>450000</v>
      </c>
      <c r="AW262" s="1">
        <f t="shared" si="14"/>
        <v>450000</v>
      </c>
    </row>
    <row r="263" spans="1:49" x14ac:dyDescent="0.35">
      <c r="A263" t="s">
        <v>93</v>
      </c>
      <c r="B263" t="s">
        <v>98</v>
      </c>
      <c r="C263" t="s">
        <v>43</v>
      </c>
      <c r="D263" t="s">
        <v>553</v>
      </c>
      <c r="E263">
        <v>1</v>
      </c>
      <c r="F263" t="s">
        <v>44</v>
      </c>
      <c r="G263">
        <v>1.3</v>
      </c>
      <c r="H263" t="s">
        <v>45</v>
      </c>
      <c r="I263" t="s">
        <v>46</v>
      </c>
      <c r="J263" t="s">
        <v>47</v>
      </c>
      <c r="K263" t="s">
        <v>62</v>
      </c>
      <c r="L263" t="s">
        <v>63</v>
      </c>
      <c r="M263" t="s">
        <v>220</v>
      </c>
      <c r="N263" t="s">
        <v>222</v>
      </c>
      <c r="O263">
        <v>5</v>
      </c>
      <c r="P263" t="s">
        <v>58</v>
      </c>
      <c r="Q263">
        <v>16</v>
      </c>
      <c r="R263" t="s">
        <v>242</v>
      </c>
      <c r="S263" t="s">
        <v>241</v>
      </c>
      <c r="T263" s="5" t="s">
        <v>243</v>
      </c>
      <c r="U263" t="s">
        <v>571</v>
      </c>
      <c r="V263">
        <v>3000</v>
      </c>
      <c r="W263" t="s">
        <v>53</v>
      </c>
      <c r="X263">
        <v>3800</v>
      </c>
      <c r="Y263" t="s">
        <v>179</v>
      </c>
      <c r="Z263">
        <v>3820</v>
      </c>
      <c r="AA263" t="s">
        <v>53</v>
      </c>
      <c r="AB263">
        <v>3821</v>
      </c>
      <c r="AC263" t="s">
        <v>180</v>
      </c>
      <c r="AD263">
        <v>0</v>
      </c>
      <c r="AE263" t="s">
        <v>55</v>
      </c>
      <c r="AF263" s="1">
        <v>1000000</v>
      </c>
      <c r="AG263" s="1">
        <v>1000009.72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1000000</v>
      </c>
      <c r="AN263" s="1">
        <v>0</v>
      </c>
      <c r="AO263" s="1">
        <v>0</v>
      </c>
      <c r="AP263" s="1">
        <v>0</v>
      </c>
      <c r="AQ263" s="1">
        <v>9.7200000000000006</v>
      </c>
      <c r="AR263" s="1">
        <v>-9.7200000000000006</v>
      </c>
      <c r="AU263" s="4">
        <f t="shared" si="12"/>
        <v>0</v>
      </c>
      <c r="AV263" s="1">
        <f t="shared" si="13"/>
        <v>1000000</v>
      </c>
      <c r="AW263" s="1">
        <f t="shared" si="14"/>
        <v>1000000</v>
      </c>
    </row>
    <row r="264" spans="1:49" x14ac:dyDescent="0.35">
      <c r="A264" t="s">
        <v>93</v>
      </c>
      <c r="B264" t="s">
        <v>98</v>
      </c>
      <c r="C264" t="s">
        <v>43</v>
      </c>
      <c r="D264" t="s">
        <v>553</v>
      </c>
      <c r="E264">
        <v>1</v>
      </c>
      <c r="F264" t="s">
        <v>44</v>
      </c>
      <c r="G264">
        <v>1.3</v>
      </c>
      <c r="H264" t="s">
        <v>45</v>
      </c>
      <c r="I264" t="s">
        <v>46</v>
      </c>
      <c r="J264" t="s">
        <v>47</v>
      </c>
      <c r="K264" t="s">
        <v>62</v>
      </c>
      <c r="L264" t="s">
        <v>63</v>
      </c>
      <c r="M264" t="s">
        <v>220</v>
      </c>
      <c r="N264" t="s">
        <v>222</v>
      </c>
      <c r="O264">
        <v>5</v>
      </c>
      <c r="P264" t="s">
        <v>58</v>
      </c>
      <c r="Q264">
        <v>16</v>
      </c>
      <c r="R264" t="s">
        <v>242</v>
      </c>
      <c r="S264" t="s">
        <v>241</v>
      </c>
      <c r="T264" s="5" t="s">
        <v>243</v>
      </c>
      <c r="U264" t="s">
        <v>571</v>
      </c>
      <c r="V264">
        <v>3000</v>
      </c>
      <c r="W264" t="s">
        <v>53</v>
      </c>
      <c r="X264">
        <v>3800</v>
      </c>
      <c r="Y264" t="s">
        <v>179</v>
      </c>
      <c r="Z264">
        <v>3820</v>
      </c>
      <c r="AA264" t="s">
        <v>53</v>
      </c>
      <c r="AB264">
        <v>3821</v>
      </c>
      <c r="AC264" t="s">
        <v>180</v>
      </c>
      <c r="AD264">
        <v>13</v>
      </c>
      <c r="AE264" t="s">
        <v>246</v>
      </c>
      <c r="AF264" s="1">
        <v>750000</v>
      </c>
      <c r="AG264" s="1">
        <v>749980.56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750000</v>
      </c>
      <c r="AN264" s="1">
        <v>0</v>
      </c>
      <c r="AO264" s="1">
        <v>19.440000000000001</v>
      </c>
      <c r="AP264" s="1">
        <v>0</v>
      </c>
      <c r="AQ264" s="1">
        <v>0</v>
      </c>
      <c r="AR264" s="1">
        <v>19.440000000000001</v>
      </c>
      <c r="AU264" s="4">
        <f t="shared" si="12"/>
        <v>0</v>
      </c>
      <c r="AV264" s="1">
        <f t="shared" si="13"/>
        <v>750000</v>
      </c>
      <c r="AW264" s="1">
        <f t="shared" si="14"/>
        <v>750000</v>
      </c>
    </row>
    <row r="265" spans="1:49" x14ac:dyDescent="0.35">
      <c r="A265" t="s">
        <v>93</v>
      </c>
      <c r="B265" t="s">
        <v>98</v>
      </c>
      <c r="C265" t="s">
        <v>43</v>
      </c>
      <c r="D265" t="s">
        <v>553</v>
      </c>
      <c r="E265">
        <v>1</v>
      </c>
      <c r="F265" t="s">
        <v>44</v>
      </c>
      <c r="G265">
        <v>1.3</v>
      </c>
      <c r="H265" t="s">
        <v>45</v>
      </c>
      <c r="I265" t="s">
        <v>46</v>
      </c>
      <c r="J265" t="s">
        <v>47</v>
      </c>
      <c r="K265" t="s">
        <v>62</v>
      </c>
      <c r="L265" t="s">
        <v>63</v>
      </c>
      <c r="M265" t="s">
        <v>220</v>
      </c>
      <c r="N265" t="s">
        <v>222</v>
      </c>
      <c r="O265">
        <v>5</v>
      </c>
      <c r="P265" t="s">
        <v>58</v>
      </c>
      <c r="Q265">
        <v>16</v>
      </c>
      <c r="R265" t="s">
        <v>242</v>
      </c>
      <c r="S265" t="s">
        <v>241</v>
      </c>
      <c r="T265" s="5" t="s">
        <v>243</v>
      </c>
      <c r="U265" t="s">
        <v>571</v>
      </c>
      <c r="V265">
        <v>3000</v>
      </c>
      <c r="W265" t="s">
        <v>53</v>
      </c>
      <c r="X265">
        <v>3800</v>
      </c>
      <c r="Y265" t="s">
        <v>179</v>
      </c>
      <c r="Z265">
        <v>3820</v>
      </c>
      <c r="AA265" t="s">
        <v>53</v>
      </c>
      <c r="AB265">
        <v>3821</v>
      </c>
      <c r="AC265" t="s">
        <v>180</v>
      </c>
      <c r="AD265">
        <v>14</v>
      </c>
      <c r="AE265" t="s">
        <v>247</v>
      </c>
      <c r="AF265" s="1">
        <v>2500000</v>
      </c>
      <c r="AG265" s="1">
        <v>2500009.7200000002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2500000</v>
      </c>
      <c r="AN265" s="1">
        <v>0</v>
      </c>
      <c r="AO265" s="1">
        <v>0</v>
      </c>
      <c r="AP265" s="1">
        <v>0</v>
      </c>
      <c r="AQ265" s="1">
        <v>9.7200000000000006</v>
      </c>
      <c r="AR265" s="1">
        <v>-9.7200000000000006</v>
      </c>
      <c r="AU265" s="4">
        <f t="shared" si="12"/>
        <v>0</v>
      </c>
      <c r="AV265" s="1">
        <f t="shared" si="13"/>
        <v>2500000</v>
      </c>
      <c r="AW265" s="1">
        <f t="shared" si="14"/>
        <v>2500000</v>
      </c>
    </row>
    <row r="266" spans="1:49" x14ac:dyDescent="0.35">
      <c r="A266" t="s">
        <v>93</v>
      </c>
      <c r="B266" t="s">
        <v>98</v>
      </c>
      <c r="C266" t="s">
        <v>43</v>
      </c>
      <c r="D266" t="s">
        <v>553</v>
      </c>
      <c r="E266">
        <v>1</v>
      </c>
      <c r="F266" t="s">
        <v>44</v>
      </c>
      <c r="G266">
        <v>1.7</v>
      </c>
      <c r="H266" t="s">
        <v>83</v>
      </c>
      <c r="I266" t="s">
        <v>289</v>
      </c>
      <c r="J266" t="s">
        <v>290</v>
      </c>
      <c r="K266" t="s">
        <v>62</v>
      </c>
      <c r="L266" t="s">
        <v>63</v>
      </c>
      <c r="M266" t="s">
        <v>279</v>
      </c>
      <c r="N266" s="5" t="s">
        <v>561</v>
      </c>
      <c r="O266">
        <v>6</v>
      </c>
      <c r="P266" t="s">
        <v>91</v>
      </c>
      <c r="Q266">
        <v>21</v>
      </c>
      <c r="R266" t="s">
        <v>294</v>
      </c>
      <c r="S266" t="s">
        <v>292</v>
      </c>
      <c r="T266" s="5" t="s">
        <v>295</v>
      </c>
      <c r="U266" t="s">
        <v>580</v>
      </c>
      <c r="V266">
        <v>3000</v>
      </c>
      <c r="W266" t="s">
        <v>53</v>
      </c>
      <c r="X266">
        <v>3800</v>
      </c>
      <c r="Y266" t="s">
        <v>179</v>
      </c>
      <c r="Z266">
        <v>3820</v>
      </c>
      <c r="AA266" t="s">
        <v>53</v>
      </c>
      <c r="AB266">
        <v>3821</v>
      </c>
      <c r="AC266" t="s">
        <v>180</v>
      </c>
      <c r="AD266">
        <v>0</v>
      </c>
      <c r="AE266" t="s">
        <v>55</v>
      </c>
      <c r="AF266" s="1">
        <v>250000</v>
      </c>
      <c r="AG266" s="1">
        <v>250000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250000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U266" s="4">
        <f t="shared" si="12"/>
        <v>0</v>
      </c>
      <c r="AV266" s="1">
        <f t="shared" si="13"/>
        <v>250000</v>
      </c>
      <c r="AW266" s="1">
        <f t="shared" si="14"/>
        <v>250000</v>
      </c>
    </row>
    <row r="267" spans="1:49" x14ac:dyDescent="0.35">
      <c r="A267" t="s">
        <v>93</v>
      </c>
      <c r="B267" t="s">
        <v>98</v>
      </c>
      <c r="C267" t="s">
        <v>43</v>
      </c>
      <c r="D267" t="s">
        <v>553</v>
      </c>
      <c r="E267">
        <v>2</v>
      </c>
      <c r="F267" t="s">
        <v>306</v>
      </c>
      <c r="G267">
        <v>2.1</v>
      </c>
      <c r="H267" t="s">
        <v>307</v>
      </c>
      <c r="I267" t="s">
        <v>313</v>
      </c>
      <c r="J267" t="s">
        <v>314</v>
      </c>
      <c r="K267" t="s">
        <v>86</v>
      </c>
      <c r="L267" t="s">
        <v>87</v>
      </c>
      <c r="M267" t="s">
        <v>253</v>
      </c>
      <c r="N267" s="5" t="s">
        <v>592</v>
      </c>
      <c r="O267">
        <v>3</v>
      </c>
      <c r="P267" t="s">
        <v>316</v>
      </c>
      <c r="Q267">
        <v>30</v>
      </c>
      <c r="R267" t="s">
        <v>317</v>
      </c>
      <c r="S267" t="s">
        <v>315</v>
      </c>
      <c r="T267" t="s">
        <v>318</v>
      </c>
      <c r="U267" t="s">
        <v>318</v>
      </c>
      <c r="V267">
        <v>3000</v>
      </c>
      <c r="W267" t="s">
        <v>53</v>
      </c>
      <c r="X267">
        <v>3800</v>
      </c>
      <c r="Y267" t="s">
        <v>179</v>
      </c>
      <c r="Z267">
        <v>3820</v>
      </c>
      <c r="AA267" t="s">
        <v>53</v>
      </c>
      <c r="AB267">
        <v>3821</v>
      </c>
      <c r="AC267" t="s">
        <v>180</v>
      </c>
      <c r="AD267">
        <v>0</v>
      </c>
      <c r="AE267" t="s">
        <v>55</v>
      </c>
      <c r="AF267" s="1">
        <v>200000</v>
      </c>
      <c r="AG267" s="1">
        <v>200000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200000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U267" s="4">
        <f t="shared" si="12"/>
        <v>0</v>
      </c>
      <c r="AV267" s="1">
        <f t="shared" si="13"/>
        <v>200000</v>
      </c>
      <c r="AW267" s="1">
        <f t="shared" si="14"/>
        <v>200000</v>
      </c>
    </row>
    <row r="268" spans="1:49" x14ac:dyDescent="0.35">
      <c r="A268" t="s">
        <v>93</v>
      </c>
      <c r="B268" t="s">
        <v>98</v>
      </c>
      <c r="C268" t="s">
        <v>43</v>
      </c>
      <c r="D268" t="s">
        <v>553</v>
      </c>
      <c r="E268">
        <v>2</v>
      </c>
      <c r="F268" t="s">
        <v>306</v>
      </c>
      <c r="G268">
        <v>2.4</v>
      </c>
      <c r="H268" t="s">
        <v>351</v>
      </c>
      <c r="I268" t="s">
        <v>352</v>
      </c>
      <c r="J268" t="s">
        <v>353</v>
      </c>
      <c r="K268" t="s">
        <v>354</v>
      </c>
      <c r="L268" t="s">
        <v>355</v>
      </c>
      <c r="M268" t="s">
        <v>356</v>
      </c>
      <c r="N268" t="s">
        <v>358</v>
      </c>
      <c r="O268">
        <v>0</v>
      </c>
      <c r="P268" t="s">
        <v>359</v>
      </c>
      <c r="Q268">
        <v>37</v>
      </c>
      <c r="R268" t="s">
        <v>360</v>
      </c>
      <c r="S268" t="s">
        <v>357</v>
      </c>
      <c r="T268" s="5" t="s">
        <v>361</v>
      </c>
      <c r="U268" t="s">
        <v>584</v>
      </c>
      <c r="V268">
        <v>3000</v>
      </c>
      <c r="W268" t="s">
        <v>53</v>
      </c>
      <c r="X268">
        <v>3800</v>
      </c>
      <c r="Y268" t="s">
        <v>179</v>
      </c>
      <c r="Z268">
        <v>3820</v>
      </c>
      <c r="AA268" t="s">
        <v>53</v>
      </c>
      <c r="AB268">
        <v>3821</v>
      </c>
      <c r="AC268" t="s">
        <v>180</v>
      </c>
      <c r="AD268">
        <v>0</v>
      </c>
      <c r="AE268" t="s">
        <v>55</v>
      </c>
      <c r="AF268" s="1">
        <v>332000</v>
      </c>
      <c r="AG268" s="1">
        <v>332000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332000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U268" s="4">
        <f t="shared" si="12"/>
        <v>0</v>
      </c>
      <c r="AV268" s="1">
        <f t="shared" si="13"/>
        <v>332000</v>
      </c>
      <c r="AW268" s="1">
        <f t="shared" si="14"/>
        <v>332000</v>
      </c>
    </row>
    <row r="269" spans="1:49" x14ac:dyDescent="0.35">
      <c r="A269" t="s">
        <v>93</v>
      </c>
      <c r="B269" t="s">
        <v>98</v>
      </c>
      <c r="C269" t="s">
        <v>43</v>
      </c>
      <c r="D269" t="s">
        <v>553</v>
      </c>
      <c r="E269">
        <v>2</v>
      </c>
      <c r="F269" t="s">
        <v>306</v>
      </c>
      <c r="G269">
        <v>2.4</v>
      </c>
      <c r="H269" t="s">
        <v>351</v>
      </c>
      <c r="I269" t="s">
        <v>352</v>
      </c>
      <c r="J269" t="s">
        <v>353</v>
      </c>
      <c r="K269" t="s">
        <v>354</v>
      </c>
      <c r="L269" t="s">
        <v>355</v>
      </c>
      <c r="M269" t="s">
        <v>356</v>
      </c>
      <c r="N269" t="s">
        <v>358</v>
      </c>
      <c r="O269">
        <v>0</v>
      </c>
      <c r="P269" t="s">
        <v>359</v>
      </c>
      <c r="Q269">
        <v>37</v>
      </c>
      <c r="R269" t="s">
        <v>360</v>
      </c>
      <c r="S269" t="s">
        <v>357</v>
      </c>
      <c r="T269" s="5" t="s">
        <v>361</v>
      </c>
      <c r="U269" t="s">
        <v>584</v>
      </c>
      <c r="V269">
        <v>3000</v>
      </c>
      <c r="W269" t="s">
        <v>53</v>
      </c>
      <c r="X269">
        <v>3800</v>
      </c>
      <c r="Y269" t="s">
        <v>179</v>
      </c>
      <c r="Z269">
        <v>3820</v>
      </c>
      <c r="AA269" t="s">
        <v>53</v>
      </c>
      <c r="AB269">
        <v>3821</v>
      </c>
      <c r="AC269" t="s">
        <v>180</v>
      </c>
      <c r="AD269">
        <v>21</v>
      </c>
      <c r="AE269" t="s">
        <v>362</v>
      </c>
      <c r="AF269" s="1">
        <v>1500000</v>
      </c>
      <c r="AG269" s="1">
        <v>1500000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1500000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U269" s="4">
        <f t="shared" si="12"/>
        <v>0</v>
      </c>
      <c r="AV269" s="1">
        <f t="shared" si="13"/>
        <v>1500000</v>
      </c>
      <c r="AW269" s="1">
        <f t="shared" si="14"/>
        <v>1500000</v>
      </c>
    </row>
    <row r="270" spans="1:49" x14ac:dyDescent="0.35">
      <c r="A270" t="s">
        <v>93</v>
      </c>
      <c r="B270" t="s">
        <v>98</v>
      </c>
      <c r="C270" t="s">
        <v>43</v>
      </c>
      <c r="D270" t="s">
        <v>553</v>
      </c>
      <c r="E270">
        <v>2</v>
      </c>
      <c r="F270" t="s">
        <v>306</v>
      </c>
      <c r="G270">
        <v>2.4</v>
      </c>
      <c r="H270" t="s">
        <v>351</v>
      </c>
      <c r="I270" t="s">
        <v>352</v>
      </c>
      <c r="J270" t="s">
        <v>353</v>
      </c>
      <c r="K270" t="s">
        <v>354</v>
      </c>
      <c r="L270" t="s">
        <v>355</v>
      </c>
      <c r="M270" t="s">
        <v>356</v>
      </c>
      <c r="N270" t="s">
        <v>358</v>
      </c>
      <c r="O270">
        <v>0</v>
      </c>
      <c r="P270" t="s">
        <v>359</v>
      </c>
      <c r="Q270">
        <v>37</v>
      </c>
      <c r="R270" t="s">
        <v>360</v>
      </c>
      <c r="S270" t="s">
        <v>357</v>
      </c>
      <c r="T270" s="5" t="s">
        <v>361</v>
      </c>
      <c r="U270" t="s">
        <v>584</v>
      </c>
      <c r="V270">
        <v>3000</v>
      </c>
      <c r="W270" t="s">
        <v>53</v>
      </c>
      <c r="X270">
        <v>3800</v>
      </c>
      <c r="Y270" t="s">
        <v>179</v>
      </c>
      <c r="Z270">
        <v>3820</v>
      </c>
      <c r="AA270" t="s">
        <v>53</v>
      </c>
      <c r="AB270">
        <v>3821</v>
      </c>
      <c r="AC270" t="s">
        <v>180</v>
      </c>
      <c r="AD270">
        <v>22</v>
      </c>
      <c r="AE270" t="s">
        <v>363</v>
      </c>
      <c r="AF270" s="1">
        <v>600000</v>
      </c>
      <c r="AG270" s="1">
        <v>600000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600000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U270" s="4">
        <f t="shared" si="12"/>
        <v>0</v>
      </c>
      <c r="AV270" s="1">
        <f t="shared" si="13"/>
        <v>600000</v>
      </c>
      <c r="AW270" s="1">
        <f t="shared" si="14"/>
        <v>600000</v>
      </c>
    </row>
    <row r="271" spans="1:49" x14ac:dyDescent="0.35">
      <c r="A271" t="s">
        <v>93</v>
      </c>
      <c r="B271" t="s">
        <v>98</v>
      </c>
      <c r="C271" t="s">
        <v>43</v>
      </c>
      <c r="D271" t="s">
        <v>553</v>
      </c>
      <c r="E271">
        <v>2</v>
      </c>
      <c r="F271" t="s">
        <v>306</v>
      </c>
      <c r="G271">
        <v>2.7</v>
      </c>
      <c r="H271" t="s">
        <v>394</v>
      </c>
      <c r="I271" t="s">
        <v>395</v>
      </c>
      <c r="J271" t="s">
        <v>394</v>
      </c>
      <c r="K271" t="s">
        <v>354</v>
      </c>
      <c r="L271" t="s">
        <v>355</v>
      </c>
      <c r="M271" t="s">
        <v>356</v>
      </c>
      <c r="N271" t="s">
        <v>358</v>
      </c>
      <c r="O271">
        <v>0</v>
      </c>
      <c r="P271" t="s">
        <v>359</v>
      </c>
      <c r="Q271">
        <v>36</v>
      </c>
      <c r="R271" t="s">
        <v>400</v>
      </c>
      <c r="S271" t="s">
        <v>399</v>
      </c>
      <c r="T271" s="5" t="s">
        <v>401</v>
      </c>
      <c r="U271" t="s">
        <v>583</v>
      </c>
      <c r="V271">
        <v>3000</v>
      </c>
      <c r="W271" t="s">
        <v>53</v>
      </c>
      <c r="X271">
        <v>3800</v>
      </c>
      <c r="Y271" t="s">
        <v>179</v>
      </c>
      <c r="Z271">
        <v>3820</v>
      </c>
      <c r="AA271" t="s">
        <v>53</v>
      </c>
      <c r="AB271">
        <v>3821</v>
      </c>
      <c r="AC271" t="s">
        <v>180</v>
      </c>
      <c r="AD271">
        <v>0</v>
      </c>
      <c r="AE271" t="s">
        <v>55</v>
      </c>
      <c r="AF271" s="1">
        <v>2800000</v>
      </c>
      <c r="AG271" s="1">
        <v>2800000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2800000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U271" s="4">
        <f t="shared" si="12"/>
        <v>0</v>
      </c>
      <c r="AV271" s="1">
        <f t="shared" si="13"/>
        <v>2800000</v>
      </c>
      <c r="AW271" s="1">
        <f t="shared" si="14"/>
        <v>2800000</v>
      </c>
    </row>
    <row r="272" spans="1:49" x14ac:dyDescent="0.35">
      <c r="A272" t="s">
        <v>93</v>
      </c>
      <c r="B272" t="s">
        <v>98</v>
      </c>
      <c r="C272" t="s">
        <v>43</v>
      </c>
      <c r="D272" t="s">
        <v>553</v>
      </c>
      <c r="E272">
        <v>2</v>
      </c>
      <c r="F272" t="s">
        <v>306</v>
      </c>
      <c r="G272">
        <v>2.7</v>
      </c>
      <c r="H272" t="s">
        <v>394</v>
      </c>
      <c r="I272" t="s">
        <v>395</v>
      </c>
      <c r="J272" t="s">
        <v>394</v>
      </c>
      <c r="K272" t="s">
        <v>354</v>
      </c>
      <c r="L272" t="s">
        <v>355</v>
      </c>
      <c r="M272" t="s">
        <v>356</v>
      </c>
      <c r="N272" t="s">
        <v>358</v>
      </c>
      <c r="O272">
        <v>0</v>
      </c>
      <c r="P272" t="s">
        <v>359</v>
      </c>
      <c r="Q272">
        <v>38</v>
      </c>
      <c r="R272" t="s">
        <v>405</v>
      </c>
      <c r="S272" t="s">
        <v>404</v>
      </c>
      <c r="T272" s="5" t="s">
        <v>406</v>
      </c>
      <c r="U272" t="s">
        <v>585</v>
      </c>
      <c r="V272">
        <v>3000</v>
      </c>
      <c r="W272" t="s">
        <v>53</v>
      </c>
      <c r="X272">
        <v>3800</v>
      </c>
      <c r="Y272" t="s">
        <v>179</v>
      </c>
      <c r="Z272">
        <v>3820</v>
      </c>
      <c r="AA272" t="s">
        <v>53</v>
      </c>
      <c r="AB272">
        <v>3821</v>
      </c>
      <c r="AC272" t="s">
        <v>180</v>
      </c>
      <c r="AD272">
        <v>0</v>
      </c>
      <c r="AE272" t="s">
        <v>55</v>
      </c>
      <c r="AF272" s="1">
        <v>4000000</v>
      </c>
      <c r="AG272" s="1">
        <v>4000000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4000000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U272" s="4">
        <f t="shared" si="12"/>
        <v>0</v>
      </c>
      <c r="AV272" s="1">
        <f t="shared" si="13"/>
        <v>4000000</v>
      </c>
      <c r="AW272" s="1">
        <f t="shared" si="14"/>
        <v>4000000</v>
      </c>
    </row>
    <row r="273" spans="1:49" x14ac:dyDescent="0.35">
      <c r="A273" t="s">
        <v>93</v>
      </c>
      <c r="B273" t="s">
        <v>98</v>
      </c>
      <c r="C273" t="s">
        <v>43</v>
      </c>
      <c r="D273" t="s">
        <v>553</v>
      </c>
      <c r="E273">
        <v>2</v>
      </c>
      <c r="F273" t="s">
        <v>306</v>
      </c>
      <c r="G273">
        <v>2.7</v>
      </c>
      <c r="H273" t="s">
        <v>394</v>
      </c>
      <c r="I273" t="s">
        <v>395</v>
      </c>
      <c r="J273" t="s">
        <v>394</v>
      </c>
      <c r="K273" t="s">
        <v>374</v>
      </c>
      <c r="L273" t="s">
        <v>375</v>
      </c>
      <c r="M273" t="s">
        <v>356</v>
      </c>
      <c r="N273" t="s">
        <v>358</v>
      </c>
      <c r="O273">
        <v>0</v>
      </c>
      <c r="P273" t="s">
        <v>359</v>
      </c>
      <c r="Q273">
        <v>43</v>
      </c>
      <c r="R273" t="s">
        <v>412</v>
      </c>
      <c r="S273" t="s">
        <v>376</v>
      </c>
      <c r="T273" s="5" t="s">
        <v>378</v>
      </c>
      <c r="U273" t="s">
        <v>586</v>
      </c>
      <c r="V273">
        <v>3000</v>
      </c>
      <c r="W273" t="s">
        <v>53</v>
      </c>
      <c r="X273">
        <v>3800</v>
      </c>
      <c r="Y273" t="s">
        <v>179</v>
      </c>
      <c r="Z273">
        <v>3820</v>
      </c>
      <c r="AA273" t="s">
        <v>53</v>
      </c>
      <c r="AB273">
        <v>3821</v>
      </c>
      <c r="AC273" t="s">
        <v>180</v>
      </c>
      <c r="AD273">
        <v>0</v>
      </c>
      <c r="AE273" t="s">
        <v>55</v>
      </c>
      <c r="AF273" s="1">
        <v>75000</v>
      </c>
      <c r="AG273" s="1">
        <v>75000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75000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U273" s="4">
        <f t="shared" si="12"/>
        <v>0</v>
      </c>
      <c r="AV273" s="1">
        <f t="shared" si="13"/>
        <v>75000</v>
      </c>
      <c r="AW273" s="1">
        <f t="shared" si="14"/>
        <v>75000</v>
      </c>
    </row>
    <row r="274" spans="1:49" x14ac:dyDescent="0.35">
      <c r="A274" t="s">
        <v>93</v>
      </c>
      <c r="B274" t="s">
        <v>98</v>
      </c>
      <c r="C274" t="s">
        <v>43</v>
      </c>
      <c r="D274" t="s">
        <v>553</v>
      </c>
      <c r="E274">
        <v>3</v>
      </c>
      <c r="F274" t="s">
        <v>435</v>
      </c>
      <c r="G274">
        <v>3.1</v>
      </c>
      <c r="H274" t="s">
        <v>436</v>
      </c>
      <c r="I274" t="s">
        <v>437</v>
      </c>
      <c r="J274" t="s">
        <v>438</v>
      </c>
      <c r="K274" t="s">
        <v>62</v>
      </c>
      <c r="L274" t="s">
        <v>63</v>
      </c>
      <c r="M274" t="s">
        <v>439</v>
      </c>
      <c r="N274" t="s">
        <v>441</v>
      </c>
      <c r="O274">
        <v>7</v>
      </c>
      <c r="P274" t="s">
        <v>442</v>
      </c>
      <c r="Q274">
        <v>50</v>
      </c>
      <c r="R274" t="s">
        <v>443</v>
      </c>
      <c r="S274" t="s">
        <v>440</v>
      </c>
      <c r="T274" s="5" t="s">
        <v>444</v>
      </c>
      <c r="U274" t="s">
        <v>577</v>
      </c>
      <c r="V274">
        <v>3000</v>
      </c>
      <c r="W274" t="s">
        <v>53</v>
      </c>
      <c r="X274">
        <v>3800</v>
      </c>
      <c r="Y274" t="s">
        <v>179</v>
      </c>
      <c r="Z274">
        <v>3820</v>
      </c>
      <c r="AA274" t="s">
        <v>53</v>
      </c>
      <c r="AB274">
        <v>3821</v>
      </c>
      <c r="AC274" t="s">
        <v>180</v>
      </c>
      <c r="AD274">
        <v>0</v>
      </c>
      <c r="AE274" t="s">
        <v>55</v>
      </c>
      <c r="AF274" s="1">
        <v>50000</v>
      </c>
      <c r="AG274" s="1">
        <v>49990.2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50000</v>
      </c>
      <c r="AN274" s="1">
        <v>0</v>
      </c>
      <c r="AO274" s="1">
        <v>9.8000000000000007</v>
      </c>
      <c r="AP274" s="1">
        <v>0</v>
      </c>
      <c r="AQ274" s="1">
        <v>0</v>
      </c>
      <c r="AR274" s="1">
        <v>9.8000000000000007</v>
      </c>
      <c r="AU274" s="4">
        <f t="shared" si="12"/>
        <v>0</v>
      </c>
      <c r="AV274" s="1">
        <f t="shared" si="13"/>
        <v>50000</v>
      </c>
      <c r="AW274" s="1">
        <f t="shared" si="14"/>
        <v>50000</v>
      </c>
    </row>
    <row r="275" spans="1:49" x14ac:dyDescent="0.35">
      <c r="A275" t="s">
        <v>93</v>
      </c>
      <c r="B275" t="s">
        <v>98</v>
      </c>
      <c r="C275" t="s">
        <v>43</v>
      </c>
      <c r="D275" t="s">
        <v>553</v>
      </c>
      <c r="E275">
        <v>3</v>
      </c>
      <c r="F275" t="s">
        <v>435</v>
      </c>
      <c r="G275">
        <v>3.1</v>
      </c>
      <c r="H275" t="s">
        <v>436</v>
      </c>
      <c r="I275" t="s">
        <v>437</v>
      </c>
      <c r="J275" t="s">
        <v>438</v>
      </c>
      <c r="K275" t="s">
        <v>62</v>
      </c>
      <c r="L275" t="s">
        <v>63</v>
      </c>
      <c r="M275" t="s">
        <v>439</v>
      </c>
      <c r="N275" t="s">
        <v>441</v>
      </c>
      <c r="O275">
        <v>7</v>
      </c>
      <c r="P275" t="s">
        <v>442</v>
      </c>
      <c r="Q275">
        <v>50</v>
      </c>
      <c r="R275" t="s">
        <v>443</v>
      </c>
      <c r="S275" t="s">
        <v>440</v>
      </c>
      <c r="T275" s="5" t="s">
        <v>444</v>
      </c>
      <c r="U275" t="s">
        <v>577</v>
      </c>
      <c r="V275">
        <v>3000</v>
      </c>
      <c r="W275" t="s">
        <v>53</v>
      </c>
      <c r="X275">
        <v>3800</v>
      </c>
      <c r="Y275" t="s">
        <v>179</v>
      </c>
      <c r="Z275">
        <v>3820</v>
      </c>
      <c r="AA275" t="s">
        <v>53</v>
      </c>
      <c r="AB275">
        <v>3821</v>
      </c>
      <c r="AC275" t="s">
        <v>180</v>
      </c>
      <c r="AD275">
        <v>19</v>
      </c>
      <c r="AE275" t="s">
        <v>445</v>
      </c>
      <c r="AF275" s="1">
        <v>300000</v>
      </c>
      <c r="AG275" s="1">
        <v>300009.8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300000</v>
      </c>
      <c r="AN275" s="1">
        <v>0</v>
      </c>
      <c r="AO275" s="1">
        <v>0</v>
      </c>
      <c r="AP275" s="1">
        <v>0</v>
      </c>
      <c r="AQ275" s="1">
        <v>9.8000000000000007</v>
      </c>
      <c r="AR275" s="1">
        <v>-9.8000000000000007</v>
      </c>
      <c r="AU275" s="4">
        <f t="shared" si="12"/>
        <v>0</v>
      </c>
      <c r="AV275" s="1">
        <f t="shared" si="13"/>
        <v>300000</v>
      </c>
      <c r="AW275" s="1">
        <f t="shared" si="14"/>
        <v>300000</v>
      </c>
    </row>
    <row r="276" spans="1:49" x14ac:dyDescent="0.35">
      <c r="A276" t="s">
        <v>93</v>
      </c>
      <c r="B276" t="s">
        <v>98</v>
      </c>
      <c r="C276" t="s">
        <v>43</v>
      </c>
      <c r="D276" t="s">
        <v>553</v>
      </c>
      <c r="E276">
        <v>3</v>
      </c>
      <c r="F276" t="s">
        <v>435</v>
      </c>
      <c r="G276">
        <v>3.2</v>
      </c>
      <c r="H276" t="s">
        <v>454</v>
      </c>
      <c r="I276" t="s">
        <v>455</v>
      </c>
      <c r="J276" t="s">
        <v>456</v>
      </c>
      <c r="K276" t="s">
        <v>374</v>
      </c>
      <c r="L276" t="s">
        <v>375</v>
      </c>
      <c r="M276" t="s">
        <v>439</v>
      </c>
      <c r="N276" t="s">
        <v>441</v>
      </c>
      <c r="O276">
        <v>7</v>
      </c>
      <c r="P276" t="s">
        <v>442</v>
      </c>
      <c r="Q276">
        <v>51</v>
      </c>
      <c r="R276" t="s">
        <v>458</v>
      </c>
      <c r="S276" t="s">
        <v>457</v>
      </c>
      <c r="T276" s="5" t="s">
        <v>459</v>
      </c>
      <c r="U276" t="s">
        <v>579</v>
      </c>
      <c r="V276">
        <v>3000</v>
      </c>
      <c r="W276" t="s">
        <v>53</v>
      </c>
      <c r="X276">
        <v>3800</v>
      </c>
      <c r="Y276" t="s">
        <v>179</v>
      </c>
      <c r="Z276">
        <v>3820</v>
      </c>
      <c r="AA276" t="s">
        <v>53</v>
      </c>
      <c r="AB276">
        <v>3821</v>
      </c>
      <c r="AC276" t="s">
        <v>180</v>
      </c>
      <c r="AD276">
        <v>16</v>
      </c>
      <c r="AE276" t="s">
        <v>463</v>
      </c>
      <c r="AF276" s="1">
        <v>500000</v>
      </c>
      <c r="AG276" s="1">
        <v>500000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500000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U276" s="4">
        <f t="shared" si="12"/>
        <v>0</v>
      </c>
      <c r="AV276" s="1">
        <f t="shared" si="13"/>
        <v>500000</v>
      </c>
      <c r="AW276" s="1">
        <f t="shared" si="14"/>
        <v>500000</v>
      </c>
    </row>
    <row r="277" spans="1:49" x14ac:dyDescent="0.35">
      <c r="A277" t="s">
        <v>516</v>
      </c>
      <c r="B277" t="s">
        <v>521</v>
      </c>
      <c r="C277" t="s">
        <v>43</v>
      </c>
      <c r="D277" t="s">
        <v>553</v>
      </c>
      <c r="E277">
        <v>1</v>
      </c>
      <c r="F277" t="s">
        <v>44</v>
      </c>
      <c r="G277">
        <v>1.3</v>
      </c>
      <c r="H277" t="s">
        <v>45</v>
      </c>
      <c r="I277" t="s">
        <v>46</v>
      </c>
      <c r="J277" t="s">
        <v>47</v>
      </c>
      <c r="K277" t="s">
        <v>62</v>
      </c>
      <c r="L277" t="s">
        <v>63</v>
      </c>
      <c r="M277" t="s">
        <v>64</v>
      </c>
      <c r="N277" t="s">
        <v>71</v>
      </c>
      <c r="O277">
        <v>5</v>
      </c>
      <c r="P277" t="s">
        <v>58</v>
      </c>
      <c r="Q277">
        <v>12</v>
      </c>
      <c r="R277" t="s">
        <v>67</v>
      </c>
      <c r="S277" t="s">
        <v>65</v>
      </c>
      <c r="T277" s="5" t="s">
        <v>72</v>
      </c>
      <c r="U277" t="s">
        <v>573</v>
      </c>
      <c r="V277">
        <v>1000</v>
      </c>
      <c r="W277" t="s">
        <v>67</v>
      </c>
      <c r="X277">
        <v>1400</v>
      </c>
      <c r="Y277" t="s">
        <v>78</v>
      </c>
      <c r="Z277">
        <v>1431</v>
      </c>
      <c r="AA277" t="s">
        <v>67</v>
      </c>
      <c r="AB277" s="31">
        <v>1431</v>
      </c>
      <c r="AC277" s="31" t="s">
        <v>82</v>
      </c>
      <c r="AD277">
        <v>1</v>
      </c>
      <c r="AE277" t="s">
        <v>77</v>
      </c>
      <c r="AF277" s="1">
        <v>13676878</v>
      </c>
      <c r="AG277" s="1">
        <v>13676882.960000001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13676878</v>
      </c>
      <c r="AN277" s="1">
        <v>0</v>
      </c>
      <c r="AO277" s="1">
        <v>0</v>
      </c>
      <c r="AP277" s="1">
        <v>0</v>
      </c>
      <c r="AQ277" s="1">
        <v>4.96</v>
      </c>
      <c r="AR277" s="1">
        <v>-4.96</v>
      </c>
      <c r="AS277" s="4">
        <v>-37008</v>
      </c>
      <c r="AU277" s="4">
        <f t="shared" si="12"/>
        <v>-37008</v>
      </c>
      <c r="AV277" s="1">
        <f t="shared" si="13"/>
        <v>13639870</v>
      </c>
      <c r="AW277" s="1">
        <f t="shared" si="14"/>
        <v>13639870</v>
      </c>
    </row>
    <row r="278" spans="1:49" x14ac:dyDescent="0.35">
      <c r="A278" t="s">
        <v>93</v>
      </c>
      <c r="B278" t="s">
        <v>98</v>
      </c>
      <c r="C278" t="s">
        <v>43</v>
      </c>
      <c r="D278" t="s">
        <v>553</v>
      </c>
      <c r="E278">
        <v>3</v>
      </c>
      <c r="F278" t="s">
        <v>435</v>
      </c>
      <c r="G278">
        <v>3.7</v>
      </c>
      <c r="H278" t="s">
        <v>469</v>
      </c>
      <c r="I278" t="s">
        <v>470</v>
      </c>
      <c r="J278" t="s">
        <v>469</v>
      </c>
      <c r="K278" t="s">
        <v>62</v>
      </c>
      <c r="L278" t="s">
        <v>63</v>
      </c>
      <c r="M278" t="s">
        <v>439</v>
      </c>
      <c r="N278" t="s">
        <v>441</v>
      </c>
      <c r="O278">
        <v>7</v>
      </c>
      <c r="P278" t="s">
        <v>442</v>
      </c>
      <c r="Q278">
        <v>53</v>
      </c>
      <c r="R278" t="s">
        <v>474</v>
      </c>
      <c r="S278" t="s">
        <v>471</v>
      </c>
      <c r="T278" s="5" t="s">
        <v>475</v>
      </c>
      <c r="U278" t="s">
        <v>576</v>
      </c>
      <c r="V278">
        <v>3000</v>
      </c>
      <c r="W278" t="s">
        <v>53</v>
      </c>
      <c r="X278">
        <v>3800</v>
      </c>
      <c r="Y278" t="s">
        <v>179</v>
      </c>
      <c r="Z278">
        <v>3820</v>
      </c>
      <c r="AA278" t="s">
        <v>53</v>
      </c>
      <c r="AB278">
        <v>3821</v>
      </c>
      <c r="AC278" t="s">
        <v>180</v>
      </c>
      <c r="AD278">
        <v>17</v>
      </c>
      <c r="AE278" t="s">
        <v>480</v>
      </c>
      <c r="AF278" s="1">
        <v>250000</v>
      </c>
      <c r="AG278" s="1">
        <v>250009.68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250000</v>
      </c>
      <c r="AN278" s="1">
        <v>0</v>
      </c>
      <c r="AO278" s="1">
        <v>0</v>
      </c>
      <c r="AP278" s="1">
        <v>0</v>
      </c>
      <c r="AQ278" s="1">
        <v>9.68</v>
      </c>
      <c r="AR278" s="1">
        <v>-9.68</v>
      </c>
      <c r="AU278" s="4">
        <f t="shared" si="12"/>
        <v>0</v>
      </c>
      <c r="AV278" s="1">
        <f t="shared" si="13"/>
        <v>250000</v>
      </c>
      <c r="AW278" s="1">
        <f t="shared" si="14"/>
        <v>250000</v>
      </c>
    </row>
    <row r="279" spans="1:49" x14ac:dyDescent="0.35">
      <c r="A279" t="s">
        <v>93</v>
      </c>
      <c r="B279" t="s">
        <v>98</v>
      </c>
      <c r="C279" t="s">
        <v>43</v>
      </c>
      <c r="D279" t="s">
        <v>553</v>
      </c>
      <c r="E279">
        <v>3</v>
      </c>
      <c r="F279" t="s">
        <v>435</v>
      </c>
      <c r="G279">
        <v>3.7</v>
      </c>
      <c r="H279" t="s">
        <v>469</v>
      </c>
      <c r="I279" t="s">
        <v>470</v>
      </c>
      <c r="J279" t="s">
        <v>469</v>
      </c>
      <c r="K279" t="s">
        <v>62</v>
      </c>
      <c r="L279" t="s">
        <v>63</v>
      </c>
      <c r="M279" t="s">
        <v>439</v>
      </c>
      <c r="N279" t="s">
        <v>441</v>
      </c>
      <c r="O279">
        <v>7</v>
      </c>
      <c r="P279" t="s">
        <v>442</v>
      </c>
      <c r="Q279">
        <v>53</v>
      </c>
      <c r="R279" t="s">
        <v>474</v>
      </c>
      <c r="S279" t="s">
        <v>471</v>
      </c>
      <c r="T279" s="5" t="s">
        <v>475</v>
      </c>
      <c r="U279" t="s">
        <v>576</v>
      </c>
      <c r="V279">
        <v>3000</v>
      </c>
      <c r="W279" t="s">
        <v>53</v>
      </c>
      <c r="X279">
        <v>3800</v>
      </c>
      <c r="Y279" t="s">
        <v>179</v>
      </c>
      <c r="Z279">
        <v>3820</v>
      </c>
      <c r="AA279" t="s">
        <v>53</v>
      </c>
      <c r="AB279">
        <v>3821</v>
      </c>
      <c r="AC279" t="s">
        <v>180</v>
      </c>
      <c r="AD279">
        <v>18</v>
      </c>
      <c r="AE279" t="s">
        <v>481</v>
      </c>
      <c r="AF279" s="1">
        <v>200000</v>
      </c>
      <c r="AG279" s="1">
        <v>199990.32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200000</v>
      </c>
      <c r="AN279" s="1">
        <v>0</v>
      </c>
      <c r="AO279" s="1">
        <v>9.68</v>
      </c>
      <c r="AP279" s="1">
        <v>0</v>
      </c>
      <c r="AQ279" s="1">
        <v>0</v>
      </c>
      <c r="AR279" s="1">
        <v>9.68</v>
      </c>
      <c r="AU279" s="4">
        <f t="shared" si="12"/>
        <v>0</v>
      </c>
      <c r="AV279" s="1">
        <f t="shared" si="13"/>
        <v>200000</v>
      </c>
      <c r="AW279" s="1">
        <f t="shared" si="14"/>
        <v>200000</v>
      </c>
    </row>
    <row r="280" spans="1:49" x14ac:dyDescent="0.35">
      <c r="A280" t="s">
        <v>93</v>
      </c>
      <c r="B280" t="s">
        <v>98</v>
      </c>
      <c r="C280" t="s">
        <v>43</v>
      </c>
      <c r="D280" t="s">
        <v>553</v>
      </c>
      <c r="E280">
        <v>3</v>
      </c>
      <c r="F280" t="s">
        <v>435</v>
      </c>
      <c r="G280">
        <v>3.7</v>
      </c>
      <c r="H280" t="s">
        <v>469</v>
      </c>
      <c r="I280" t="s">
        <v>470</v>
      </c>
      <c r="J280" t="s">
        <v>469</v>
      </c>
      <c r="K280" t="s">
        <v>62</v>
      </c>
      <c r="L280" t="s">
        <v>63</v>
      </c>
      <c r="M280" t="s">
        <v>439</v>
      </c>
      <c r="N280" t="s">
        <v>441</v>
      </c>
      <c r="O280">
        <v>7</v>
      </c>
      <c r="P280" t="s">
        <v>442</v>
      </c>
      <c r="Q280">
        <v>53</v>
      </c>
      <c r="R280" t="s">
        <v>474</v>
      </c>
      <c r="S280" t="s">
        <v>471</v>
      </c>
      <c r="T280" s="5" t="s">
        <v>475</v>
      </c>
      <c r="U280" t="s">
        <v>576</v>
      </c>
      <c r="V280">
        <v>3000</v>
      </c>
      <c r="W280" t="s">
        <v>53</v>
      </c>
      <c r="X280">
        <v>3800</v>
      </c>
      <c r="Y280" t="s">
        <v>179</v>
      </c>
      <c r="Z280">
        <v>3820</v>
      </c>
      <c r="AA280" t="s">
        <v>53</v>
      </c>
      <c r="AB280">
        <v>3821</v>
      </c>
      <c r="AC280" t="s">
        <v>180</v>
      </c>
      <c r="AD280">
        <v>20</v>
      </c>
      <c r="AE280" t="s">
        <v>482</v>
      </c>
      <c r="AF280" s="1">
        <v>300000</v>
      </c>
      <c r="AG280" s="1">
        <v>300000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300000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U280" s="4">
        <f t="shared" si="12"/>
        <v>0</v>
      </c>
      <c r="AV280" s="1">
        <f t="shared" si="13"/>
        <v>300000</v>
      </c>
      <c r="AW280" s="1">
        <f t="shared" si="14"/>
        <v>300000</v>
      </c>
    </row>
    <row r="281" spans="1:49" x14ac:dyDescent="0.35">
      <c r="A281" t="s">
        <v>93</v>
      </c>
      <c r="B281" t="s">
        <v>98</v>
      </c>
      <c r="C281" t="s">
        <v>43</v>
      </c>
      <c r="D281" t="s">
        <v>553</v>
      </c>
      <c r="E281">
        <v>3</v>
      </c>
      <c r="F281" t="s">
        <v>435</v>
      </c>
      <c r="G281">
        <v>3.7</v>
      </c>
      <c r="H281" t="s">
        <v>469</v>
      </c>
      <c r="I281" t="s">
        <v>470</v>
      </c>
      <c r="J281" t="s">
        <v>469</v>
      </c>
      <c r="K281" t="s">
        <v>62</v>
      </c>
      <c r="L281" t="s">
        <v>63</v>
      </c>
      <c r="M281" t="s">
        <v>439</v>
      </c>
      <c r="N281" t="s">
        <v>441</v>
      </c>
      <c r="O281">
        <v>7</v>
      </c>
      <c r="P281" t="s">
        <v>442</v>
      </c>
      <c r="Q281">
        <v>53</v>
      </c>
      <c r="R281" t="s">
        <v>474</v>
      </c>
      <c r="S281" t="s">
        <v>471</v>
      </c>
      <c r="T281" s="5" t="s">
        <v>475</v>
      </c>
      <c r="U281" t="s">
        <v>576</v>
      </c>
      <c r="V281">
        <v>3000</v>
      </c>
      <c r="W281" t="s">
        <v>53</v>
      </c>
      <c r="X281">
        <v>3800</v>
      </c>
      <c r="Y281" t="s">
        <v>179</v>
      </c>
      <c r="Z281">
        <v>3820</v>
      </c>
      <c r="AA281" t="s">
        <v>53</v>
      </c>
      <c r="AB281">
        <v>3821</v>
      </c>
      <c r="AC281" t="s">
        <v>180</v>
      </c>
      <c r="AD281">
        <v>29</v>
      </c>
      <c r="AE281" t="s">
        <v>483</v>
      </c>
      <c r="AF281" s="1">
        <v>200000</v>
      </c>
      <c r="AG281" s="1">
        <v>199990.32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200000</v>
      </c>
      <c r="AN281" s="1">
        <v>0</v>
      </c>
      <c r="AO281" s="1">
        <v>9.68</v>
      </c>
      <c r="AP281" s="1">
        <v>0</v>
      </c>
      <c r="AQ281" s="1">
        <v>0</v>
      </c>
      <c r="AR281" s="1">
        <v>9.68</v>
      </c>
      <c r="AU281" s="4">
        <f t="shared" si="12"/>
        <v>0</v>
      </c>
      <c r="AV281" s="1">
        <f t="shared" si="13"/>
        <v>200000</v>
      </c>
      <c r="AW281" s="1">
        <f t="shared" si="14"/>
        <v>200000</v>
      </c>
    </row>
    <row r="282" spans="1:49" x14ac:dyDescent="0.35">
      <c r="A282" t="s">
        <v>93</v>
      </c>
      <c r="B282" t="s">
        <v>98</v>
      </c>
      <c r="C282" t="s">
        <v>43</v>
      </c>
      <c r="D282" t="s">
        <v>553</v>
      </c>
      <c r="E282">
        <v>3</v>
      </c>
      <c r="F282" t="s">
        <v>435</v>
      </c>
      <c r="G282">
        <v>3.7</v>
      </c>
      <c r="H282" t="s">
        <v>469</v>
      </c>
      <c r="I282" t="s">
        <v>470</v>
      </c>
      <c r="J282" t="s">
        <v>469</v>
      </c>
      <c r="K282" t="s">
        <v>62</v>
      </c>
      <c r="L282" t="s">
        <v>63</v>
      </c>
      <c r="M282" t="s">
        <v>439</v>
      </c>
      <c r="N282" t="s">
        <v>441</v>
      </c>
      <c r="O282">
        <v>7</v>
      </c>
      <c r="P282" t="s">
        <v>442</v>
      </c>
      <c r="Q282">
        <v>53</v>
      </c>
      <c r="R282" t="s">
        <v>474</v>
      </c>
      <c r="S282" t="s">
        <v>471</v>
      </c>
      <c r="T282" s="5" t="s">
        <v>475</v>
      </c>
      <c r="U282" t="s">
        <v>576</v>
      </c>
      <c r="V282">
        <v>3000</v>
      </c>
      <c r="W282" t="s">
        <v>53</v>
      </c>
      <c r="X282">
        <v>3800</v>
      </c>
      <c r="Y282" t="s">
        <v>179</v>
      </c>
      <c r="Z282">
        <v>3820</v>
      </c>
      <c r="AA282" t="s">
        <v>53</v>
      </c>
      <c r="AB282">
        <v>3821</v>
      </c>
      <c r="AC282" t="s">
        <v>180</v>
      </c>
      <c r="AD282">
        <v>30</v>
      </c>
      <c r="AE282" t="s">
        <v>484</v>
      </c>
      <c r="AF282" s="1">
        <v>150000</v>
      </c>
      <c r="AG282" s="1">
        <v>150000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150000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U282" s="4">
        <f t="shared" si="12"/>
        <v>0</v>
      </c>
      <c r="AV282" s="1">
        <f t="shared" si="13"/>
        <v>150000</v>
      </c>
      <c r="AW282" s="1">
        <f t="shared" si="14"/>
        <v>150000</v>
      </c>
    </row>
    <row r="283" spans="1:49" x14ac:dyDescent="0.35">
      <c r="A283" t="s">
        <v>93</v>
      </c>
      <c r="B283" t="s">
        <v>98</v>
      </c>
      <c r="C283" t="s">
        <v>43</v>
      </c>
      <c r="D283" t="s">
        <v>553</v>
      </c>
      <c r="E283">
        <v>3</v>
      </c>
      <c r="F283" t="s">
        <v>435</v>
      </c>
      <c r="G283">
        <v>3.7</v>
      </c>
      <c r="H283" t="s">
        <v>469</v>
      </c>
      <c r="I283" t="s">
        <v>470</v>
      </c>
      <c r="J283" t="s">
        <v>469</v>
      </c>
      <c r="K283" t="s">
        <v>62</v>
      </c>
      <c r="L283" t="s">
        <v>63</v>
      </c>
      <c r="M283" t="s">
        <v>439</v>
      </c>
      <c r="N283" t="s">
        <v>441</v>
      </c>
      <c r="O283">
        <v>7</v>
      </c>
      <c r="P283" t="s">
        <v>442</v>
      </c>
      <c r="Q283">
        <v>53</v>
      </c>
      <c r="R283" t="s">
        <v>474</v>
      </c>
      <c r="S283" t="s">
        <v>471</v>
      </c>
      <c r="T283" s="5" t="s">
        <v>475</v>
      </c>
      <c r="U283" t="s">
        <v>576</v>
      </c>
      <c r="V283">
        <v>3000</v>
      </c>
      <c r="W283" t="s">
        <v>53</v>
      </c>
      <c r="X283">
        <v>3800</v>
      </c>
      <c r="Y283" t="s">
        <v>179</v>
      </c>
      <c r="Z283">
        <v>3820</v>
      </c>
      <c r="AA283" t="s">
        <v>53</v>
      </c>
      <c r="AB283">
        <v>3821</v>
      </c>
      <c r="AC283" t="s">
        <v>180</v>
      </c>
      <c r="AD283">
        <v>31</v>
      </c>
      <c r="AE283" t="s">
        <v>485</v>
      </c>
      <c r="AF283" s="1">
        <v>100000</v>
      </c>
      <c r="AG283" s="1">
        <v>100009.68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100000</v>
      </c>
      <c r="AN283" s="1">
        <v>0</v>
      </c>
      <c r="AO283" s="1">
        <v>0</v>
      </c>
      <c r="AP283" s="1">
        <v>0</v>
      </c>
      <c r="AQ283" s="1">
        <v>9.68</v>
      </c>
      <c r="AR283" s="1">
        <v>-9.68</v>
      </c>
      <c r="AU283" s="4">
        <f t="shared" si="12"/>
        <v>0</v>
      </c>
      <c r="AV283" s="1">
        <f t="shared" si="13"/>
        <v>100000</v>
      </c>
      <c r="AW283" s="1">
        <f t="shared" si="14"/>
        <v>100000</v>
      </c>
    </row>
    <row r="284" spans="1:49" x14ac:dyDescent="0.35">
      <c r="A284" t="s">
        <v>93</v>
      </c>
      <c r="B284" t="s">
        <v>98</v>
      </c>
      <c r="C284" t="s">
        <v>43</v>
      </c>
      <c r="D284" t="s">
        <v>553</v>
      </c>
      <c r="E284">
        <v>3</v>
      </c>
      <c r="F284" t="s">
        <v>435</v>
      </c>
      <c r="G284">
        <v>3.7</v>
      </c>
      <c r="H284" t="s">
        <v>469</v>
      </c>
      <c r="I284" t="s">
        <v>470</v>
      </c>
      <c r="J284" t="s">
        <v>469</v>
      </c>
      <c r="K284" t="s">
        <v>62</v>
      </c>
      <c r="L284" t="s">
        <v>63</v>
      </c>
      <c r="M284" t="s">
        <v>439</v>
      </c>
      <c r="N284" t="s">
        <v>441</v>
      </c>
      <c r="O284">
        <v>7</v>
      </c>
      <c r="P284" t="s">
        <v>442</v>
      </c>
      <c r="Q284">
        <v>53</v>
      </c>
      <c r="R284" t="s">
        <v>474</v>
      </c>
      <c r="S284" t="s">
        <v>471</v>
      </c>
      <c r="T284" s="5" t="s">
        <v>475</v>
      </c>
      <c r="U284" t="s">
        <v>576</v>
      </c>
      <c r="V284">
        <v>3000</v>
      </c>
      <c r="W284" t="s">
        <v>53</v>
      </c>
      <c r="X284">
        <v>3800</v>
      </c>
      <c r="Y284" t="s">
        <v>179</v>
      </c>
      <c r="Z284">
        <v>3820</v>
      </c>
      <c r="AA284" t="s">
        <v>53</v>
      </c>
      <c r="AB284">
        <v>3821</v>
      </c>
      <c r="AC284" t="s">
        <v>180</v>
      </c>
      <c r="AD284">
        <v>32</v>
      </c>
      <c r="AE284" t="s">
        <v>486</v>
      </c>
      <c r="AF284" s="1">
        <v>500000</v>
      </c>
      <c r="AG284" s="1">
        <v>500000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500000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U284" s="4">
        <f t="shared" si="12"/>
        <v>0</v>
      </c>
      <c r="AV284" s="1">
        <f t="shared" si="13"/>
        <v>500000</v>
      </c>
      <c r="AW284" s="1">
        <f t="shared" si="14"/>
        <v>500000</v>
      </c>
    </row>
    <row r="285" spans="1:49" x14ac:dyDescent="0.35">
      <c r="A285" t="s">
        <v>93</v>
      </c>
      <c r="B285" t="s">
        <v>98</v>
      </c>
      <c r="C285" t="s">
        <v>43</v>
      </c>
      <c r="D285" t="s">
        <v>553</v>
      </c>
      <c r="E285">
        <v>3</v>
      </c>
      <c r="F285" t="s">
        <v>435</v>
      </c>
      <c r="G285">
        <v>3.7</v>
      </c>
      <c r="H285" t="s">
        <v>469</v>
      </c>
      <c r="I285" t="s">
        <v>470</v>
      </c>
      <c r="J285" t="s">
        <v>469</v>
      </c>
      <c r="K285" t="s">
        <v>62</v>
      </c>
      <c r="L285" t="s">
        <v>63</v>
      </c>
      <c r="M285" t="s">
        <v>439</v>
      </c>
      <c r="N285" t="s">
        <v>441</v>
      </c>
      <c r="O285">
        <v>7</v>
      </c>
      <c r="P285" t="s">
        <v>442</v>
      </c>
      <c r="Q285">
        <v>53</v>
      </c>
      <c r="R285" t="s">
        <v>474</v>
      </c>
      <c r="S285" t="s">
        <v>471</v>
      </c>
      <c r="T285" s="5" t="s">
        <v>475</v>
      </c>
      <c r="U285" t="s">
        <v>576</v>
      </c>
      <c r="V285">
        <v>3000</v>
      </c>
      <c r="W285" t="s">
        <v>53</v>
      </c>
      <c r="X285">
        <v>3800</v>
      </c>
      <c r="Y285" t="s">
        <v>179</v>
      </c>
      <c r="Z285">
        <v>3820</v>
      </c>
      <c r="AA285" t="s">
        <v>53</v>
      </c>
      <c r="AB285">
        <v>3821</v>
      </c>
      <c r="AC285" t="s">
        <v>180</v>
      </c>
      <c r="AD285">
        <v>33</v>
      </c>
      <c r="AE285" t="s">
        <v>487</v>
      </c>
      <c r="AF285" s="1">
        <v>1300000</v>
      </c>
      <c r="AG285" s="1">
        <v>1300009.68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1300000</v>
      </c>
      <c r="AN285" s="1">
        <v>0</v>
      </c>
      <c r="AO285" s="1">
        <v>0</v>
      </c>
      <c r="AP285" s="1">
        <v>0</v>
      </c>
      <c r="AQ285" s="1">
        <v>9.68</v>
      </c>
      <c r="AR285" s="1">
        <v>-9.68</v>
      </c>
      <c r="AU285" s="4">
        <f t="shared" si="12"/>
        <v>0</v>
      </c>
      <c r="AV285" s="1">
        <f t="shared" si="13"/>
        <v>1300000</v>
      </c>
      <c r="AW285" s="1">
        <f t="shared" si="14"/>
        <v>1300000</v>
      </c>
    </row>
    <row r="286" spans="1:49" x14ac:dyDescent="0.35">
      <c r="A286" t="s">
        <v>516</v>
      </c>
      <c r="B286" t="s">
        <v>521</v>
      </c>
      <c r="C286" t="s">
        <v>43</v>
      </c>
      <c r="D286" t="s">
        <v>553</v>
      </c>
      <c r="E286">
        <v>1</v>
      </c>
      <c r="F286" t="s">
        <v>44</v>
      </c>
      <c r="G286">
        <v>1.3</v>
      </c>
      <c r="H286" t="s">
        <v>45</v>
      </c>
      <c r="I286" t="s">
        <v>46</v>
      </c>
      <c r="J286" t="s">
        <v>47</v>
      </c>
      <c r="K286" t="s">
        <v>62</v>
      </c>
      <c r="L286" t="s">
        <v>63</v>
      </c>
      <c r="M286" t="s">
        <v>64</v>
      </c>
      <c r="N286" t="s">
        <v>71</v>
      </c>
      <c r="O286">
        <v>5</v>
      </c>
      <c r="P286" t="s">
        <v>58</v>
      </c>
      <c r="Q286">
        <v>12</v>
      </c>
      <c r="R286" t="s">
        <v>67</v>
      </c>
      <c r="S286" t="s">
        <v>65</v>
      </c>
      <c r="T286" s="5" t="s">
        <v>72</v>
      </c>
      <c r="U286" t="s">
        <v>573</v>
      </c>
      <c r="V286">
        <v>1000</v>
      </c>
      <c r="W286" t="s">
        <v>67</v>
      </c>
      <c r="X286">
        <v>1300</v>
      </c>
      <c r="Y286" t="s">
        <v>73</v>
      </c>
      <c r="Z286">
        <v>1321</v>
      </c>
      <c r="AA286" t="s">
        <v>67</v>
      </c>
      <c r="AB286" s="31">
        <v>1321</v>
      </c>
      <c r="AC286" s="31" t="s">
        <v>74</v>
      </c>
      <c r="AD286">
        <v>1</v>
      </c>
      <c r="AE286" t="s">
        <v>77</v>
      </c>
      <c r="AF286" s="1">
        <v>9497833</v>
      </c>
      <c r="AG286" s="1">
        <v>9497844.4000000004</v>
      </c>
      <c r="AH286" s="1">
        <v>26817.96</v>
      </c>
      <c r="AI286" s="1">
        <v>26817.96</v>
      </c>
      <c r="AJ286" s="1">
        <v>26817.96</v>
      </c>
      <c r="AK286" s="1">
        <v>0</v>
      </c>
      <c r="AL286" s="1">
        <v>0</v>
      </c>
      <c r="AM286" s="1">
        <v>9471015.0399999991</v>
      </c>
      <c r="AN286" s="1">
        <v>0</v>
      </c>
      <c r="AO286" s="1">
        <v>0</v>
      </c>
      <c r="AP286" s="1">
        <v>0</v>
      </c>
      <c r="AQ286" s="1">
        <v>11.4</v>
      </c>
      <c r="AR286" s="1">
        <v>-11.4</v>
      </c>
      <c r="AS286" s="4">
        <v>-25804.6</v>
      </c>
      <c r="AU286" s="4">
        <f t="shared" si="12"/>
        <v>-25804.6</v>
      </c>
      <c r="AV286" s="1">
        <f t="shared" si="13"/>
        <v>9472028.4000000004</v>
      </c>
      <c r="AW286" s="1">
        <f t="shared" si="14"/>
        <v>9445210.4399999995</v>
      </c>
    </row>
    <row r="287" spans="1:49" x14ac:dyDescent="0.35">
      <c r="A287" t="s">
        <v>93</v>
      </c>
      <c r="B287" t="s">
        <v>98</v>
      </c>
      <c r="C287" t="s">
        <v>43</v>
      </c>
      <c r="D287" t="s">
        <v>553</v>
      </c>
      <c r="E287">
        <v>3</v>
      </c>
      <c r="F287" t="s">
        <v>435</v>
      </c>
      <c r="G287">
        <v>3.7</v>
      </c>
      <c r="H287" t="s">
        <v>469</v>
      </c>
      <c r="I287" t="s">
        <v>470</v>
      </c>
      <c r="J287" t="s">
        <v>469</v>
      </c>
      <c r="K287" t="s">
        <v>62</v>
      </c>
      <c r="L287" t="s">
        <v>63</v>
      </c>
      <c r="M287" t="s">
        <v>439</v>
      </c>
      <c r="N287" t="s">
        <v>441</v>
      </c>
      <c r="O287">
        <v>7</v>
      </c>
      <c r="P287" t="s">
        <v>442</v>
      </c>
      <c r="Q287">
        <v>53</v>
      </c>
      <c r="R287" t="s">
        <v>474</v>
      </c>
      <c r="S287" t="s">
        <v>471</v>
      </c>
      <c r="T287" s="5" t="s">
        <v>475</v>
      </c>
      <c r="U287" t="s">
        <v>576</v>
      </c>
      <c r="V287">
        <v>3000</v>
      </c>
      <c r="W287" t="s">
        <v>53</v>
      </c>
      <c r="X287">
        <v>3800</v>
      </c>
      <c r="Y287" t="s">
        <v>179</v>
      </c>
      <c r="Z287">
        <v>3820</v>
      </c>
      <c r="AA287" t="s">
        <v>53</v>
      </c>
      <c r="AB287">
        <v>3821</v>
      </c>
      <c r="AC287" t="s">
        <v>180</v>
      </c>
      <c r="AD287">
        <v>35</v>
      </c>
      <c r="AE287" t="s">
        <v>489</v>
      </c>
      <c r="AF287" s="1">
        <v>200000</v>
      </c>
      <c r="AG287" s="1">
        <v>199990.32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200000</v>
      </c>
      <c r="AN287" s="1">
        <v>0</v>
      </c>
      <c r="AO287" s="1">
        <v>9.68</v>
      </c>
      <c r="AP287" s="1">
        <v>0</v>
      </c>
      <c r="AQ287" s="1">
        <v>0</v>
      </c>
      <c r="AR287" s="1">
        <v>9.68</v>
      </c>
      <c r="AU287" s="4">
        <f t="shared" si="12"/>
        <v>0</v>
      </c>
      <c r="AV287" s="1">
        <f t="shared" si="13"/>
        <v>200000</v>
      </c>
      <c r="AW287" s="1">
        <f t="shared" si="14"/>
        <v>200000</v>
      </c>
    </row>
    <row r="288" spans="1:49" x14ac:dyDescent="0.35">
      <c r="A288" t="s">
        <v>93</v>
      </c>
      <c r="B288" t="s">
        <v>98</v>
      </c>
      <c r="C288" t="s">
        <v>43</v>
      </c>
      <c r="D288" t="s">
        <v>553</v>
      </c>
      <c r="E288">
        <v>2</v>
      </c>
      <c r="F288" t="s">
        <v>306</v>
      </c>
      <c r="G288">
        <v>2.4</v>
      </c>
      <c r="H288" t="s">
        <v>351</v>
      </c>
      <c r="I288" t="s">
        <v>352</v>
      </c>
      <c r="J288" t="s">
        <v>353</v>
      </c>
      <c r="K288" t="s">
        <v>354</v>
      </c>
      <c r="L288" t="s">
        <v>355</v>
      </c>
      <c r="M288" t="s">
        <v>356</v>
      </c>
      <c r="N288" t="s">
        <v>358</v>
      </c>
      <c r="O288">
        <v>0</v>
      </c>
      <c r="P288" t="s">
        <v>359</v>
      </c>
      <c r="Q288">
        <v>37</v>
      </c>
      <c r="R288" t="s">
        <v>360</v>
      </c>
      <c r="S288" t="s">
        <v>357</v>
      </c>
      <c r="T288" s="5" t="s">
        <v>361</v>
      </c>
      <c r="U288" t="s">
        <v>584</v>
      </c>
      <c r="V288">
        <v>3000</v>
      </c>
      <c r="W288" t="s">
        <v>53</v>
      </c>
      <c r="X288">
        <v>3800</v>
      </c>
      <c r="Y288" t="s">
        <v>179</v>
      </c>
      <c r="Z288">
        <v>384</v>
      </c>
      <c r="AA288" t="s">
        <v>364</v>
      </c>
      <c r="AB288">
        <v>3841</v>
      </c>
      <c r="AC288" t="s">
        <v>364</v>
      </c>
      <c r="AD288">
        <v>0</v>
      </c>
      <c r="AE288" t="s">
        <v>55</v>
      </c>
      <c r="AF288" s="1">
        <v>566000</v>
      </c>
      <c r="AG288" s="1">
        <v>566000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566000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U288" s="4">
        <f t="shared" si="12"/>
        <v>0</v>
      </c>
      <c r="AV288" s="1">
        <f t="shared" si="13"/>
        <v>566000</v>
      </c>
      <c r="AW288" s="1">
        <f t="shared" si="14"/>
        <v>566000</v>
      </c>
    </row>
    <row r="289" spans="1:49" x14ac:dyDescent="0.35">
      <c r="A289" t="s">
        <v>93</v>
      </c>
      <c r="B289" t="s">
        <v>98</v>
      </c>
      <c r="C289" t="s">
        <v>43</v>
      </c>
      <c r="D289" t="s">
        <v>553</v>
      </c>
      <c r="E289">
        <v>1</v>
      </c>
      <c r="F289" t="s">
        <v>44</v>
      </c>
      <c r="G289">
        <v>1.3</v>
      </c>
      <c r="H289" t="s">
        <v>45</v>
      </c>
      <c r="I289" t="s">
        <v>46</v>
      </c>
      <c r="J289" t="s">
        <v>47</v>
      </c>
      <c r="K289" t="s">
        <v>62</v>
      </c>
      <c r="L289" t="s">
        <v>63</v>
      </c>
      <c r="M289" t="s">
        <v>64</v>
      </c>
      <c r="N289" t="s">
        <v>71</v>
      </c>
      <c r="O289">
        <v>5</v>
      </c>
      <c r="P289" t="s">
        <v>58</v>
      </c>
      <c r="Q289">
        <v>9</v>
      </c>
      <c r="R289" t="s">
        <v>182</v>
      </c>
      <c r="S289" t="s">
        <v>65</v>
      </c>
      <c r="T289" s="5" t="s">
        <v>72</v>
      </c>
      <c r="U289" t="s">
        <v>573</v>
      </c>
      <c r="V289">
        <v>3000</v>
      </c>
      <c r="W289" t="s">
        <v>53</v>
      </c>
      <c r="X289">
        <v>3900</v>
      </c>
      <c r="Y289" t="s">
        <v>52</v>
      </c>
      <c r="Z289">
        <v>3910</v>
      </c>
      <c r="AA289" t="s">
        <v>53</v>
      </c>
      <c r="AB289">
        <v>3911</v>
      </c>
      <c r="AC289" t="s">
        <v>210</v>
      </c>
      <c r="AD289">
        <v>0</v>
      </c>
      <c r="AE289" t="s">
        <v>55</v>
      </c>
      <c r="AF289" s="1">
        <v>500000</v>
      </c>
      <c r="AG289" s="1">
        <v>500000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500000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U289" s="4">
        <f t="shared" si="12"/>
        <v>0</v>
      </c>
      <c r="AV289" s="1">
        <f t="shared" si="13"/>
        <v>500000</v>
      </c>
      <c r="AW289" s="1">
        <f t="shared" si="14"/>
        <v>500000</v>
      </c>
    </row>
    <row r="290" spans="1:49" x14ac:dyDescent="0.35">
      <c r="A290" t="s">
        <v>42</v>
      </c>
      <c r="B290" t="s">
        <v>56</v>
      </c>
      <c r="C290" t="s">
        <v>43</v>
      </c>
      <c r="D290" t="s">
        <v>553</v>
      </c>
      <c r="E290">
        <v>1</v>
      </c>
      <c r="F290" t="s">
        <v>44</v>
      </c>
      <c r="G290">
        <v>1.3</v>
      </c>
      <c r="H290" t="s">
        <v>45</v>
      </c>
      <c r="I290" t="s">
        <v>46</v>
      </c>
      <c r="J290" t="s">
        <v>47</v>
      </c>
      <c r="K290" t="s">
        <v>48</v>
      </c>
      <c r="L290" t="s">
        <v>49</v>
      </c>
      <c r="M290" t="s">
        <v>50</v>
      </c>
      <c r="N290" t="s">
        <v>57</v>
      </c>
      <c r="O290">
        <v>5</v>
      </c>
      <c r="P290" t="s">
        <v>58</v>
      </c>
      <c r="Q290">
        <v>7</v>
      </c>
      <c r="R290" t="s">
        <v>59</v>
      </c>
      <c r="S290" t="s">
        <v>51</v>
      </c>
      <c r="T290" s="5" t="s">
        <v>60</v>
      </c>
      <c r="U290" t="s">
        <v>569</v>
      </c>
      <c r="V290">
        <v>3000</v>
      </c>
      <c r="W290" t="s">
        <v>53</v>
      </c>
      <c r="X290">
        <v>3900</v>
      </c>
      <c r="Y290" t="s">
        <v>52</v>
      </c>
      <c r="Z290">
        <v>3920</v>
      </c>
      <c r="AA290" t="s">
        <v>53</v>
      </c>
      <c r="AB290">
        <v>3921</v>
      </c>
      <c r="AC290" t="s">
        <v>54</v>
      </c>
      <c r="AD290">
        <v>0</v>
      </c>
      <c r="AE290" t="s">
        <v>55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U290" s="4">
        <f t="shared" si="12"/>
        <v>0</v>
      </c>
      <c r="AV290" s="1">
        <f t="shared" si="13"/>
        <v>0</v>
      </c>
      <c r="AW290" s="1">
        <f t="shared" si="14"/>
        <v>0</v>
      </c>
    </row>
    <row r="291" spans="1:49" x14ac:dyDescent="0.35">
      <c r="A291" t="s">
        <v>512</v>
      </c>
      <c r="B291" t="s">
        <v>513</v>
      </c>
      <c r="C291" t="s">
        <v>43</v>
      </c>
      <c r="D291" t="s">
        <v>553</v>
      </c>
      <c r="E291">
        <v>1</v>
      </c>
      <c r="F291" t="s">
        <v>44</v>
      </c>
      <c r="G291">
        <v>1.3</v>
      </c>
      <c r="H291" t="s">
        <v>45</v>
      </c>
      <c r="I291" t="s">
        <v>46</v>
      </c>
      <c r="J291" t="s">
        <v>47</v>
      </c>
      <c r="K291" t="s">
        <v>48</v>
      </c>
      <c r="L291" t="s">
        <v>49</v>
      </c>
      <c r="M291" t="s">
        <v>50</v>
      </c>
      <c r="N291" t="s">
        <v>57</v>
      </c>
      <c r="O291">
        <v>5</v>
      </c>
      <c r="P291" t="s">
        <v>58</v>
      </c>
      <c r="Q291">
        <v>7</v>
      </c>
      <c r="R291" t="s">
        <v>59</v>
      </c>
      <c r="S291" t="s">
        <v>51</v>
      </c>
      <c r="T291" s="5" t="s">
        <v>60</v>
      </c>
      <c r="U291" t="s">
        <v>569</v>
      </c>
      <c r="V291">
        <v>3000</v>
      </c>
      <c r="W291" t="s">
        <v>53</v>
      </c>
      <c r="X291">
        <v>3900</v>
      </c>
      <c r="Y291" t="s">
        <v>52</v>
      </c>
      <c r="Z291">
        <v>3920</v>
      </c>
      <c r="AA291" t="s">
        <v>53</v>
      </c>
      <c r="AB291">
        <v>3921</v>
      </c>
      <c r="AC291" t="s">
        <v>54</v>
      </c>
      <c r="AD291">
        <v>0</v>
      </c>
      <c r="AE291" t="s">
        <v>55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U291" s="4">
        <f t="shared" si="12"/>
        <v>0</v>
      </c>
      <c r="AV291" s="1">
        <f t="shared" si="13"/>
        <v>0</v>
      </c>
      <c r="AW291" s="1">
        <f t="shared" si="14"/>
        <v>0</v>
      </c>
    </row>
    <row r="292" spans="1:49" x14ac:dyDescent="0.35">
      <c r="A292" t="s">
        <v>514</v>
      </c>
      <c r="B292" t="s">
        <v>515</v>
      </c>
      <c r="C292" t="s">
        <v>508</v>
      </c>
      <c r="D292" t="s">
        <v>553</v>
      </c>
      <c r="E292">
        <v>1</v>
      </c>
      <c r="F292" t="s">
        <v>44</v>
      </c>
      <c r="G292">
        <v>1.3</v>
      </c>
      <c r="H292" t="s">
        <v>45</v>
      </c>
      <c r="I292" t="s">
        <v>46</v>
      </c>
      <c r="J292" t="s">
        <v>47</v>
      </c>
      <c r="K292" t="s">
        <v>48</v>
      </c>
      <c r="L292" t="s">
        <v>49</v>
      </c>
      <c r="M292" t="s">
        <v>50</v>
      </c>
      <c r="N292" t="s">
        <v>57</v>
      </c>
      <c r="O292">
        <v>5</v>
      </c>
      <c r="P292" t="s">
        <v>58</v>
      </c>
      <c r="Q292">
        <v>7</v>
      </c>
      <c r="R292" t="s">
        <v>59</v>
      </c>
      <c r="S292" t="s">
        <v>51</v>
      </c>
      <c r="T292" s="5" t="s">
        <v>60</v>
      </c>
      <c r="U292" t="s">
        <v>569</v>
      </c>
      <c r="V292">
        <v>3000</v>
      </c>
      <c r="W292" t="s">
        <v>53</v>
      </c>
      <c r="X292">
        <v>3900</v>
      </c>
      <c r="Y292" t="s">
        <v>52</v>
      </c>
      <c r="Z292">
        <v>3920</v>
      </c>
      <c r="AA292" t="s">
        <v>53</v>
      </c>
      <c r="AB292">
        <v>3921</v>
      </c>
      <c r="AC292" t="s">
        <v>54</v>
      </c>
      <c r="AD292">
        <v>0</v>
      </c>
      <c r="AE292" t="s">
        <v>55</v>
      </c>
      <c r="AF292" s="1">
        <v>0</v>
      </c>
      <c r="AG292" s="1">
        <v>0</v>
      </c>
      <c r="AH292" s="1">
        <v>483753.88</v>
      </c>
      <c r="AI292" s="1">
        <v>483753.88</v>
      </c>
      <c r="AJ292" s="1">
        <v>483753.88</v>
      </c>
      <c r="AK292" s="1">
        <v>483753.88</v>
      </c>
      <c r="AL292" s="1">
        <v>483753.88</v>
      </c>
      <c r="AM292" s="1">
        <v>-483753.88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T292" s="4">
        <v>483753.88</v>
      </c>
      <c r="AU292" s="4">
        <f t="shared" si="12"/>
        <v>483753.88</v>
      </c>
      <c r="AV292" s="1">
        <f t="shared" si="13"/>
        <v>483753.88</v>
      </c>
      <c r="AW292" s="1">
        <f t="shared" si="14"/>
        <v>0</v>
      </c>
    </row>
    <row r="293" spans="1:49" x14ac:dyDescent="0.35">
      <c r="A293" t="s">
        <v>525</v>
      </c>
      <c r="B293" t="s">
        <v>526</v>
      </c>
      <c r="C293" t="s">
        <v>508</v>
      </c>
      <c r="D293" t="s">
        <v>553</v>
      </c>
      <c r="E293">
        <v>1</v>
      </c>
      <c r="F293" t="s">
        <v>44</v>
      </c>
      <c r="G293">
        <v>1.3</v>
      </c>
      <c r="H293" t="s">
        <v>45</v>
      </c>
      <c r="I293" t="s">
        <v>46</v>
      </c>
      <c r="J293" t="s">
        <v>47</v>
      </c>
      <c r="K293" t="s">
        <v>48</v>
      </c>
      <c r="L293" t="s">
        <v>49</v>
      </c>
      <c r="M293" t="s">
        <v>50</v>
      </c>
      <c r="N293" t="s">
        <v>57</v>
      </c>
      <c r="O293">
        <v>5</v>
      </c>
      <c r="P293" t="s">
        <v>58</v>
      </c>
      <c r="Q293">
        <v>7</v>
      </c>
      <c r="R293" t="s">
        <v>59</v>
      </c>
      <c r="S293" t="s">
        <v>51</v>
      </c>
      <c r="T293" s="5" t="s">
        <v>60</v>
      </c>
      <c r="U293" t="s">
        <v>569</v>
      </c>
      <c r="V293">
        <v>3000</v>
      </c>
      <c r="W293" t="s">
        <v>53</v>
      </c>
      <c r="X293">
        <v>3900</v>
      </c>
      <c r="Y293" t="s">
        <v>52</v>
      </c>
      <c r="Z293">
        <v>3920</v>
      </c>
      <c r="AA293" t="s">
        <v>53</v>
      </c>
      <c r="AB293">
        <v>3921</v>
      </c>
      <c r="AC293" t="s">
        <v>54</v>
      </c>
      <c r="AD293">
        <v>0</v>
      </c>
      <c r="AE293" t="s">
        <v>55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T293" s="4">
        <v>9100000</v>
      </c>
      <c r="AU293" s="4">
        <f t="shared" si="12"/>
        <v>9100000</v>
      </c>
      <c r="AV293" s="1">
        <f t="shared" si="13"/>
        <v>9100000</v>
      </c>
      <c r="AW293" s="1">
        <f t="shared" si="14"/>
        <v>9100000</v>
      </c>
    </row>
    <row r="294" spans="1:49" x14ac:dyDescent="0.35">
      <c r="A294" t="s">
        <v>527</v>
      </c>
      <c r="B294" t="s">
        <v>528</v>
      </c>
      <c r="C294" t="s">
        <v>508</v>
      </c>
      <c r="D294" t="s">
        <v>553</v>
      </c>
      <c r="E294">
        <v>1</v>
      </c>
      <c r="F294" t="s">
        <v>44</v>
      </c>
      <c r="G294">
        <v>1.3</v>
      </c>
      <c r="H294" t="s">
        <v>45</v>
      </c>
      <c r="I294" t="s">
        <v>46</v>
      </c>
      <c r="J294" t="s">
        <v>47</v>
      </c>
      <c r="K294" t="s">
        <v>48</v>
      </c>
      <c r="L294" t="s">
        <v>49</v>
      </c>
      <c r="M294" t="s">
        <v>50</v>
      </c>
      <c r="N294" t="s">
        <v>57</v>
      </c>
      <c r="O294">
        <v>5</v>
      </c>
      <c r="P294" t="s">
        <v>58</v>
      </c>
      <c r="Q294">
        <v>7</v>
      </c>
      <c r="R294" t="s">
        <v>59</v>
      </c>
      <c r="S294" t="s">
        <v>51</v>
      </c>
      <c r="T294" s="5" t="s">
        <v>60</v>
      </c>
      <c r="U294" t="s">
        <v>569</v>
      </c>
      <c r="V294">
        <v>3000</v>
      </c>
      <c r="W294" t="s">
        <v>53</v>
      </c>
      <c r="X294">
        <v>3900</v>
      </c>
      <c r="Y294" t="s">
        <v>52</v>
      </c>
      <c r="Z294">
        <v>3920</v>
      </c>
      <c r="AA294" t="s">
        <v>53</v>
      </c>
      <c r="AB294">
        <v>3921</v>
      </c>
      <c r="AC294" t="s">
        <v>54</v>
      </c>
      <c r="AD294">
        <v>0</v>
      </c>
      <c r="AE294" t="s">
        <v>55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U294" s="4">
        <f t="shared" si="12"/>
        <v>0</v>
      </c>
      <c r="AV294" s="1">
        <f t="shared" si="13"/>
        <v>0</v>
      </c>
      <c r="AW294" s="1">
        <f t="shared" si="14"/>
        <v>0</v>
      </c>
    </row>
    <row r="295" spans="1:49" x14ac:dyDescent="0.35">
      <c r="A295" t="s">
        <v>529</v>
      </c>
      <c r="B295" t="s">
        <v>530</v>
      </c>
      <c r="C295" t="s">
        <v>508</v>
      </c>
      <c r="D295" t="s">
        <v>553</v>
      </c>
      <c r="E295">
        <v>1</v>
      </c>
      <c r="F295" t="s">
        <v>44</v>
      </c>
      <c r="G295">
        <v>1.3</v>
      </c>
      <c r="H295" t="s">
        <v>45</v>
      </c>
      <c r="I295" t="s">
        <v>46</v>
      </c>
      <c r="J295" t="s">
        <v>47</v>
      </c>
      <c r="K295" t="s">
        <v>48</v>
      </c>
      <c r="L295" t="s">
        <v>49</v>
      </c>
      <c r="M295" t="s">
        <v>50</v>
      </c>
      <c r="N295" t="s">
        <v>57</v>
      </c>
      <c r="O295">
        <v>5</v>
      </c>
      <c r="P295" t="s">
        <v>58</v>
      </c>
      <c r="Q295">
        <v>7</v>
      </c>
      <c r="R295" t="s">
        <v>59</v>
      </c>
      <c r="S295" t="s">
        <v>51</v>
      </c>
      <c r="T295" s="5" t="s">
        <v>60</v>
      </c>
      <c r="U295" t="s">
        <v>569</v>
      </c>
      <c r="V295">
        <v>3000</v>
      </c>
      <c r="W295" t="s">
        <v>53</v>
      </c>
      <c r="X295">
        <v>3900</v>
      </c>
      <c r="Y295" t="s">
        <v>52</v>
      </c>
      <c r="Z295">
        <v>3920</v>
      </c>
      <c r="AA295" t="s">
        <v>53</v>
      </c>
      <c r="AB295">
        <v>3921</v>
      </c>
      <c r="AC295" t="s">
        <v>54</v>
      </c>
      <c r="AD295">
        <v>0</v>
      </c>
      <c r="AE295" t="s">
        <v>55</v>
      </c>
      <c r="AF295" s="1">
        <v>0</v>
      </c>
      <c r="AG295" s="1">
        <v>0</v>
      </c>
      <c r="AH295" s="1">
        <v>588323.12</v>
      </c>
      <c r="AI295" s="1">
        <v>588323.12</v>
      </c>
      <c r="AJ295" s="1">
        <v>588323.12</v>
      </c>
      <c r="AK295" s="1">
        <v>588323.12</v>
      </c>
      <c r="AL295" s="1">
        <v>588323.12</v>
      </c>
      <c r="AM295" s="1">
        <v>-588323.12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T295" s="4">
        <v>588323.12</v>
      </c>
      <c r="AU295" s="4">
        <f t="shared" si="12"/>
        <v>588323.12</v>
      </c>
      <c r="AV295" s="1">
        <f t="shared" si="13"/>
        <v>588323.12</v>
      </c>
      <c r="AW295" s="1">
        <f t="shared" si="14"/>
        <v>0</v>
      </c>
    </row>
    <row r="296" spans="1:49" x14ac:dyDescent="0.35">
      <c r="A296" t="s">
        <v>531</v>
      </c>
      <c r="B296" t="s">
        <v>532</v>
      </c>
      <c r="C296" t="s">
        <v>508</v>
      </c>
      <c r="D296" t="s">
        <v>553</v>
      </c>
      <c r="E296">
        <v>1</v>
      </c>
      <c r="F296" t="s">
        <v>44</v>
      </c>
      <c r="G296">
        <v>1.3</v>
      </c>
      <c r="H296" t="s">
        <v>45</v>
      </c>
      <c r="I296" t="s">
        <v>46</v>
      </c>
      <c r="J296" t="s">
        <v>47</v>
      </c>
      <c r="K296" t="s">
        <v>48</v>
      </c>
      <c r="L296" t="s">
        <v>49</v>
      </c>
      <c r="M296" t="s">
        <v>50</v>
      </c>
      <c r="N296" t="s">
        <v>57</v>
      </c>
      <c r="O296">
        <v>5</v>
      </c>
      <c r="P296" t="s">
        <v>58</v>
      </c>
      <c r="Q296">
        <v>7</v>
      </c>
      <c r="R296" t="s">
        <v>59</v>
      </c>
      <c r="S296" t="s">
        <v>51</v>
      </c>
      <c r="T296" s="5" t="s">
        <v>60</v>
      </c>
      <c r="U296" t="s">
        <v>569</v>
      </c>
      <c r="V296">
        <v>3000</v>
      </c>
      <c r="W296" t="s">
        <v>53</v>
      </c>
      <c r="X296">
        <v>3900</v>
      </c>
      <c r="Y296" t="s">
        <v>52</v>
      </c>
      <c r="Z296">
        <v>3920</v>
      </c>
      <c r="AA296" t="s">
        <v>53</v>
      </c>
      <c r="AB296">
        <v>3921</v>
      </c>
      <c r="AC296" t="s">
        <v>54</v>
      </c>
      <c r="AD296">
        <v>0</v>
      </c>
      <c r="AE296" t="s">
        <v>55</v>
      </c>
      <c r="AF296" s="1">
        <v>0</v>
      </c>
      <c r="AG296" s="1">
        <v>0</v>
      </c>
      <c r="AH296" s="1">
        <v>13546.77</v>
      </c>
      <c r="AI296" s="1">
        <v>13546.77</v>
      </c>
      <c r="AJ296" s="1">
        <v>13546.77</v>
      </c>
      <c r="AK296" s="1">
        <v>13546.77</v>
      </c>
      <c r="AL296" s="1">
        <v>13546.77</v>
      </c>
      <c r="AM296" s="1">
        <v>-13546.77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T296" s="4">
        <v>13546.77</v>
      </c>
      <c r="AU296" s="4">
        <f t="shared" si="12"/>
        <v>13546.77</v>
      </c>
      <c r="AV296" s="1">
        <f t="shared" si="13"/>
        <v>13546.77</v>
      </c>
      <c r="AW296" s="1">
        <f t="shared" si="14"/>
        <v>0</v>
      </c>
    </row>
    <row r="297" spans="1:49" x14ac:dyDescent="0.35">
      <c r="A297" t="s">
        <v>533</v>
      </c>
      <c r="B297" t="s">
        <v>534</v>
      </c>
      <c r="C297" t="s">
        <v>508</v>
      </c>
      <c r="D297" t="s">
        <v>553</v>
      </c>
      <c r="E297">
        <v>1</v>
      </c>
      <c r="F297" t="s">
        <v>44</v>
      </c>
      <c r="G297">
        <v>1.3</v>
      </c>
      <c r="H297" t="s">
        <v>45</v>
      </c>
      <c r="I297" t="s">
        <v>46</v>
      </c>
      <c r="J297" t="s">
        <v>47</v>
      </c>
      <c r="K297" t="s">
        <v>48</v>
      </c>
      <c r="L297" t="s">
        <v>49</v>
      </c>
      <c r="M297" t="s">
        <v>50</v>
      </c>
      <c r="N297" t="s">
        <v>57</v>
      </c>
      <c r="O297">
        <v>5</v>
      </c>
      <c r="P297" t="s">
        <v>58</v>
      </c>
      <c r="Q297">
        <v>7</v>
      </c>
      <c r="R297" t="s">
        <v>59</v>
      </c>
      <c r="S297" t="s">
        <v>51</v>
      </c>
      <c r="T297" s="5" t="s">
        <v>60</v>
      </c>
      <c r="U297" t="s">
        <v>569</v>
      </c>
      <c r="V297">
        <v>3000</v>
      </c>
      <c r="W297" t="s">
        <v>53</v>
      </c>
      <c r="X297">
        <v>3900</v>
      </c>
      <c r="Y297" t="s">
        <v>52</v>
      </c>
      <c r="Z297">
        <v>3920</v>
      </c>
      <c r="AA297" t="s">
        <v>53</v>
      </c>
      <c r="AB297">
        <v>3921</v>
      </c>
      <c r="AC297" t="s">
        <v>54</v>
      </c>
      <c r="AD297">
        <v>0</v>
      </c>
      <c r="AE297" t="s">
        <v>55</v>
      </c>
      <c r="AF297" s="1">
        <v>0</v>
      </c>
      <c r="AG297" s="1">
        <v>0</v>
      </c>
      <c r="AH297" s="1">
        <v>10392681.76</v>
      </c>
      <c r="AI297" s="1">
        <v>10392681.76</v>
      </c>
      <c r="AJ297" s="1">
        <v>10392681.76</v>
      </c>
      <c r="AK297" s="1">
        <v>10392681.76</v>
      </c>
      <c r="AL297" s="1">
        <v>10392681.76</v>
      </c>
      <c r="AM297" s="1">
        <v>-10392681.76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T297" s="4">
        <v>10392681.76</v>
      </c>
      <c r="AU297" s="4">
        <f t="shared" si="12"/>
        <v>10392681.76</v>
      </c>
      <c r="AV297" s="1">
        <f t="shared" si="13"/>
        <v>10392681.76</v>
      </c>
      <c r="AW297" s="1">
        <f t="shared" si="14"/>
        <v>0</v>
      </c>
    </row>
    <row r="298" spans="1:49" x14ac:dyDescent="0.35">
      <c r="A298" t="s">
        <v>93</v>
      </c>
      <c r="B298" t="s">
        <v>98</v>
      </c>
      <c r="C298" t="s">
        <v>43</v>
      </c>
      <c r="D298" t="s">
        <v>553</v>
      </c>
      <c r="E298">
        <v>1</v>
      </c>
      <c r="F298" t="s">
        <v>44</v>
      </c>
      <c r="G298">
        <v>1.3</v>
      </c>
      <c r="H298" t="s">
        <v>45</v>
      </c>
      <c r="I298" t="s">
        <v>46</v>
      </c>
      <c r="J298" t="s">
        <v>47</v>
      </c>
      <c r="K298" t="s">
        <v>62</v>
      </c>
      <c r="L298" t="s">
        <v>63</v>
      </c>
      <c r="M298" t="s">
        <v>169</v>
      </c>
      <c r="N298" t="s">
        <v>173</v>
      </c>
      <c r="O298">
        <v>5</v>
      </c>
      <c r="P298" t="s">
        <v>58</v>
      </c>
      <c r="Q298">
        <v>3</v>
      </c>
      <c r="R298" t="s">
        <v>174</v>
      </c>
      <c r="S298" t="s">
        <v>170</v>
      </c>
      <c r="T298" s="5" t="s">
        <v>175</v>
      </c>
      <c r="U298" t="s">
        <v>572</v>
      </c>
      <c r="V298">
        <v>3000</v>
      </c>
      <c r="W298" t="s">
        <v>53</v>
      </c>
      <c r="X298">
        <v>3900</v>
      </c>
      <c r="Y298" t="s">
        <v>52</v>
      </c>
      <c r="Z298">
        <v>3920</v>
      </c>
      <c r="AA298" t="s">
        <v>53</v>
      </c>
      <c r="AB298">
        <v>3922</v>
      </c>
      <c r="AC298" t="s">
        <v>181</v>
      </c>
      <c r="AD298">
        <v>0</v>
      </c>
      <c r="AE298" t="s">
        <v>55</v>
      </c>
      <c r="AF298" s="1">
        <v>1000000</v>
      </c>
      <c r="AG298" s="1">
        <v>1000000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1000000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U298" s="4">
        <f t="shared" si="12"/>
        <v>0</v>
      </c>
      <c r="AV298" s="1">
        <f t="shared" si="13"/>
        <v>1000000</v>
      </c>
      <c r="AW298" s="1">
        <f t="shared" si="14"/>
        <v>1000000</v>
      </c>
    </row>
    <row r="299" spans="1:49" x14ac:dyDescent="0.35">
      <c r="A299" t="s">
        <v>93</v>
      </c>
      <c r="B299" t="s">
        <v>98</v>
      </c>
      <c r="C299" t="s">
        <v>43</v>
      </c>
      <c r="D299" t="s">
        <v>553</v>
      </c>
      <c r="E299">
        <v>1</v>
      </c>
      <c r="F299" t="s">
        <v>44</v>
      </c>
      <c r="G299">
        <v>1.3</v>
      </c>
      <c r="H299" t="s">
        <v>45</v>
      </c>
      <c r="I299" t="s">
        <v>46</v>
      </c>
      <c r="J299" t="s">
        <v>47</v>
      </c>
      <c r="K299" t="s">
        <v>62</v>
      </c>
      <c r="L299" t="s">
        <v>63</v>
      </c>
      <c r="M299" t="s">
        <v>64</v>
      </c>
      <c r="N299" t="s">
        <v>71</v>
      </c>
      <c r="O299">
        <v>5</v>
      </c>
      <c r="P299" t="s">
        <v>58</v>
      </c>
      <c r="Q299">
        <v>9</v>
      </c>
      <c r="R299" t="s">
        <v>182</v>
      </c>
      <c r="S299" t="s">
        <v>65</v>
      </c>
      <c r="T299" s="5" t="s">
        <v>72</v>
      </c>
      <c r="U299" t="s">
        <v>573</v>
      </c>
      <c r="V299">
        <v>3000</v>
      </c>
      <c r="W299" t="s">
        <v>53</v>
      </c>
      <c r="X299">
        <v>3900</v>
      </c>
      <c r="Y299" t="s">
        <v>52</v>
      </c>
      <c r="Z299">
        <v>3920</v>
      </c>
      <c r="AA299" t="s">
        <v>53</v>
      </c>
      <c r="AB299">
        <v>3922</v>
      </c>
      <c r="AC299" t="s">
        <v>181</v>
      </c>
      <c r="AD299">
        <v>0</v>
      </c>
      <c r="AE299" t="s">
        <v>55</v>
      </c>
      <c r="AF299" s="1">
        <v>1000000</v>
      </c>
      <c r="AG299" s="1">
        <v>1000000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1000000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U299" s="4">
        <f t="shared" si="12"/>
        <v>0</v>
      </c>
      <c r="AV299" s="1">
        <f t="shared" si="13"/>
        <v>1000000</v>
      </c>
      <c r="AW299" s="1">
        <f t="shared" si="14"/>
        <v>1000000</v>
      </c>
    </row>
    <row r="300" spans="1:49" x14ac:dyDescent="0.35">
      <c r="A300" t="s">
        <v>93</v>
      </c>
      <c r="B300" t="s">
        <v>98</v>
      </c>
      <c r="C300" t="s">
        <v>43</v>
      </c>
      <c r="D300" t="s">
        <v>553</v>
      </c>
      <c r="E300">
        <v>2</v>
      </c>
      <c r="F300" t="s">
        <v>306</v>
      </c>
      <c r="G300">
        <v>2.2000000000000002</v>
      </c>
      <c r="H300" t="s">
        <v>322</v>
      </c>
      <c r="I300" t="s">
        <v>323</v>
      </c>
      <c r="J300" t="s">
        <v>324</v>
      </c>
      <c r="K300" t="s">
        <v>62</v>
      </c>
      <c r="L300" t="s">
        <v>63</v>
      </c>
      <c r="M300" t="s">
        <v>253</v>
      </c>
      <c r="N300" s="5" t="s">
        <v>592</v>
      </c>
      <c r="O300">
        <v>1</v>
      </c>
      <c r="P300" t="s">
        <v>326</v>
      </c>
      <c r="Q300">
        <v>29</v>
      </c>
      <c r="R300" t="s">
        <v>327</v>
      </c>
      <c r="S300" t="s">
        <v>325</v>
      </c>
      <c r="T300" s="5" t="s">
        <v>328</v>
      </c>
      <c r="U300" t="s">
        <v>588</v>
      </c>
      <c r="V300">
        <v>3000</v>
      </c>
      <c r="W300" t="s">
        <v>53</v>
      </c>
      <c r="X300">
        <v>3900</v>
      </c>
      <c r="Y300" t="s">
        <v>52</v>
      </c>
      <c r="Z300">
        <v>3920</v>
      </c>
      <c r="AA300" t="s">
        <v>53</v>
      </c>
      <c r="AB300">
        <v>3922</v>
      </c>
      <c r="AC300" t="s">
        <v>181</v>
      </c>
      <c r="AD300">
        <v>0</v>
      </c>
      <c r="AE300" t="s">
        <v>55</v>
      </c>
      <c r="AF300" s="1">
        <v>11000000</v>
      </c>
      <c r="AG300" s="1">
        <v>11000000</v>
      </c>
      <c r="AH300" s="1">
        <v>720284</v>
      </c>
      <c r="AI300" s="1">
        <v>720284</v>
      </c>
      <c r="AJ300" s="1">
        <v>720284</v>
      </c>
      <c r="AK300" s="1">
        <v>0</v>
      </c>
      <c r="AL300" s="1">
        <v>0</v>
      </c>
      <c r="AM300" s="1">
        <v>10279716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U300" s="4">
        <f t="shared" si="12"/>
        <v>0</v>
      </c>
      <c r="AV300" s="1">
        <f t="shared" si="13"/>
        <v>11000000</v>
      </c>
      <c r="AW300" s="1">
        <f t="shared" si="14"/>
        <v>10279716</v>
      </c>
    </row>
    <row r="301" spans="1:49" x14ac:dyDescent="0.35">
      <c r="A301" t="s">
        <v>93</v>
      </c>
      <c r="B301" t="s">
        <v>98</v>
      </c>
      <c r="C301" t="s">
        <v>43</v>
      </c>
      <c r="D301" t="s">
        <v>553</v>
      </c>
      <c r="E301">
        <v>1</v>
      </c>
      <c r="F301" t="s">
        <v>44</v>
      </c>
      <c r="G301">
        <v>1.3</v>
      </c>
      <c r="H301" t="s">
        <v>45</v>
      </c>
      <c r="I301" t="s">
        <v>46</v>
      </c>
      <c r="J301" t="s">
        <v>47</v>
      </c>
      <c r="K301" t="s">
        <v>48</v>
      </c>
      <c r="L301" t="s">
        <v>49</v>
      </c>
      <c r="M301" t="s">
        <v>50</v>
      </c>
      <c r="N301" t="s">
        <v>57</v>
      </c>
      <c r="O301">
        <v>5</v>
      </c>
      <c r="P301" t="s">
        <v>58</v>
      </c>
      <c r="Q301">
        <v>5</v>
      </c>
      <c r="R301" t="s">
        <v>99</v>
      </c>
      <c r="S301" t="s">
        <v>94</v>
      </c>
      <c r="T301" t="s">
        <v>100</v>
      </c>
      <c r="U301" t="s">
        <v>100</v>
      </c>
      <c r="V301">
        <v>3000</v>
      </c>
      <c r="W301" t="s">
        <v>53</v>
      </c>
      <c r="X301">
        <v>3900</v>
      </c>
      <c r="Y301" t="s">
        <v>52</v>
      </c>
      <c r="Z301">
        <v>3940</v>
      </c>
      <c r="AA301" t="s">
        <v>53</v>
      </c>
      <c r="AB301">
        <v>3941</v>
      </c>
      <c r="AC301" t="s">
        <v>140</v>
      </c>
      <c r="AD301">
        <v>0</v>
      </c>
      <c r="AE301" t="s">
        <v>55</v>
      </c>
      <c r="AF301" s="1">
        <v>1000000</v>
      </c>
      <c r="AG301" s="1">
        <v>1000000</v>
      </c>
      <c r="AH301" s="1">
        <v>22400</v>
      </c>
      <c r="AI301" s="1">
        <v>22400</v>
      </c>
      <c r="AJ301" s="1">
        <v>22400</v>
      </c>
      <c r="AK301" s="1">
        <v>22400</v>
      </c>
      <c r="AL301" s="1">
        <v>22400</v>
      </c>
      <c r="AM301" s="1">
        <v>977600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U301" s="4">
        <f t="shared" si="12"/>
        <v>0</v>
      </c>
      <c r="AV301" s="1">
        <f t="shared" si="13"/>
        <v>1000000</v>
      </c>
      <c r="AW301" s="1">
        <f t="shared" si="14"/>
        <v>977600</v>
      </c>
    </row>
    <row r="302" spans="1:49" x14ac:dyDescent="0.35">
      <c r="A302" t="s">
        <v>93</v>
      </c>
      <c r="B302" t="s">
        <v>98</v>
      </c>
      <c r="C302" t="s">
        <v>43</v>
      </c>
      <c r="D302" t="s">
        <v>553</v>
      </c>
      <c r="E302">
        <v>1</v>
      </c>
      <c r="F302" t="s">
        <v>44</v>
      </c>
      <c r="G302">
        <v>1.3</v>
      </c>
      <c r="H302" t="s">
        <v>45</v>
      </c>
      <c r="I302" t="s">
        <v>46</v>
      </c>
      <c r="J302" t="s">
        <v>47</v>
      </c>
      <c r="K302" t="s">
        <v>62</v>
      </c>
      <c r="L302" t="s">
        <v>63</v>
      </c>
      <c r="M302" t="s">
        <v>64</v>
      </c>
      <c r="N302" t="s">
        <v>71</v>
      </c>
      <c r="O302">
        <v>5</v>
      </c>
      <c r="P302" t="s">
        <v>58</v>
      </c>
      <c r="Q302">
        <v>9</v>
      </c>
      <c r="R302" t="s">
        <v>182</v>
      </c>
      <c r="S302" t="s">
        <v>65</v>
      </c>
      <c r="T302" s="5" t="s">
        <v>72</v>
      </c>
      <c r="U302" t="s">
        <v>573</v>
      </c>
      <c r="V302">
        <v>3000</v>
      </c>
      <c r="W302" t="s">
        <v>53</v>
      </c>
      <c r="X302">
        <v>3900</v>
      </c>
      <c r="Y302" t="s">
        <v>52</v>
      </c>
      <c r="Z302">
        <v>3940</v>
      </c>
      <c r="AA302" t="s">
        <v>53</v>
      </c>
      <c r="AB302">
        <v>3941</v>
      </c>
      <c r="AC302" t="s">
        <v>140</v>
      </c>
      <c r="AD302">
        <v>0</v>
      </c>
      <c r="AE302" t="s">
        <v>55</v>
      </c>
      <c r="AF302" s="1">
        <v>15000000</v>
      </c>
      <c r="AG302" s="1">
        <v>15000000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15000000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U302" s="4">
        <f t="shared" si="12"/>
        <v>0</v>
      </c>
      <c r="AV302" s="1">
        <f t="shared" si="13"/>
        <v>15000000</v>
      </c>
      <c r="AW302" s="1">
        <f t="shared" si="14"/>
        <v>15000000</v>
      </c>
    </row>
    <row r="303" spans="1:49" x14ac:dyDescent="0.35">
      <c r="A303" t="s">
        <v>93</v>
      </c>
      <c r="B303" t="s">
        <v>98</v>
      </c>
      <c r="C303" t="s">
        <v>43</v>
      </c>
      <c r="D303" t="s">
        <v>553</v>
      </c>
      <c r="E303">
        <v>1</v>
      </c>
      <c r="F303" t="s">
        <v>44</v>
      </c>
      <c r="G303">
        <v>1.7</v>
      </c>
      <c r="H303" t="s">
        <v>83</v>
      </c>
      <c r="I303" t="s">
        <v>84</v>
      </c>
      <c r="J303" t="s">
        <v>85</v>
      </c>
      <c r="K303" t="s">
        <v>86</v>
      </c>
      <c r="L303" t="s">
        <v>87</v>
      </c>
      <c r="M303" t="s">
        <v>279</v>
      </c>
      <c r="N303" s="5" t="s">
        <v>561</v>
      </c>
      <c r="O303">
        <v>6</v>
      </c>
      <c r="P303" t="s">
        <v>91</v>
      </c>
      <c r="Q303">
        <v>19</v>
      </c>
      <c r="R303" t="s">
        <v>285</v>
      </c>
      <c r="S303" t="s">
        <v>280</v>
      </c>
      <c r="T303" t="s">
        <v>283</v>
      </c>
      <c r="U303" t="s">
        <v>283</v>
      </c>
      <c r="V303">
        <v>3000</v>
      </c>
      <c r="W303" t="s">
        <v>53</v>
      </c>
      <c r="X303">
        <v>3900</v>
      </c>
      <c r="Y303" t="s">
        <v>52</v>
      </c>
      <c r="Z303">
        <v>3940</v>
      </c>
      <c r="AA303" t="s">
        <v>53</v>
      </c>
      <c r="AB303">
        <v>3941</v>
      </c>
      <c r="AC303" t="s">
        <v>140</v>
      </c>
      <c r="AD303">
        <v>0</v>
      </c>
      <c r="AE303" t="s">
        <v>55</v>
      </c>
      <c r="AF303" s="1">
        <v>50000</v>
      </c>
      <c r="AG303" s="1">
        <v>50000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50000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U303" s="4">
        <f t="shared" si="12"/>
        <v>0</v>
      </c>
      <c r="AV303" s="1">
        <f t="shared" si="13"/>
        <v>50000</v>
      </c>
      <c r="AW303" s="1">
        <f t="shared" si="14"/>
        <v>50000</v>
      </c>
    </row>
    <row r="304" spans="1:49" x14ac:dyDescent="0.35">
      <c r="A304" t="s">
        <v>93</v>
      </c>
      <c r="B304" t="s">
        <v>98</v>
      </c>
      <c r="C304" t="s">
        <v>43</v>
      </c>
      <c r="D304" t="s">
        <v>553</v>
      </c>
      <c r="E304">
        <v>1</v>
      </c>
      <c r="F304" t="s">
        <v>44</v>
      </c>
      <c r="G304">
        <v>1.3</v>
      </c>
      <c r="H304" t="s">
        <v>45</v>
      </c>
      <c r="I304" t="s">
        <v>46</v>
      </c>
      <c r="J304" t="s">
        <v>47</v>
      </c>
      <c r="K304" t="s">
        <v>48</v>
      </c>
      <c r="L304" t="s">
        <v>49</v>
      </c>
      <c r="M304" t="s">
        <v>50</v>
      </c>
      <c r="N304" t="s">
        <v>57</v>
      </c>
      <c r="O304">
        <v>5</v>
      </c>
      <c r="P304" t="s">
        <v>58</v>
      </c>
      <c r="Q304">
        <v>8</v>
      </c>
      <c r="R304" t="s">
        <v>152</v>
      </c>
      <c r="S304" t="s">
        <v>150</v>
      </c>
      <c r="T304" s="5" t="s">
        <v>153</v>
      </c>
      <c r="U304" t="s">
        <v>570</v>
      </c>
      <c r="V304">
        <v>3000</v>
      </c>
      <c r="W304" t="s">
        <v>53</v>
      </c>
      <c r="X304">
        <v>3900</v>
      </c>
      <c r="Y304" t="s">
        <v>52</v>
      </c>
      <c r="Z304">
        <v>3940</v>
      </c>
      <c r="AA304" t="s">
        <v>53</v>
      </c>
      <c r="AB304">
        <v>3942</v>
      </c>
      <c r="AC304" t="s">
        <v>154</v>
      </c>
      <c r="AD304">
        <v>0</v>
      </c>
      <c r="AE304" t="s">
        <v>55</v>
      </c>
      <c r="AF304" s="1">
        <v>700000</v>
      </c>
      <c r="AG304" s="1">
        <v>700000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700000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U304" s="4">
        <f t="shared" si="12"/>
        <v>0</v>
      </c>
      <c r="AV304" s="1">
        <f t="shared" si="13"/>
        <v>700000</v>
      </c>
      <c r="AW304" s="1">
        <f t="shared" si="14"/>
        <v>700000</v>
      </c>
    </row>
    <row r="305" spans="1:49" x14ac:dyDescent="0.35">
      <c r="A305" t="s">
        <v>93</v>
      </c>
      <c r="B305" t="s">
        <v>98</v>
      </c>
      <c r="C305" t="s">
        <v>43</v>
      </c>
      <c r="D305" t="s">
        <v>553</v>
      </c>
      <c r="E305">
        <v>1</v>
      </c>
      <c r="F305" t="s">
        <v>44</v>
      </c>
      <c r="G305">
        <v>1.3</v>
      </c>
      <c r="H305" t="s">
        <v>45</v>
      </c>
      <c r="I305" t="s">
        <v>46</v>
      </c>
      <c r="J305" t="s">
        <v>47</v>
      </c>
      <c r="K305" t="s">
        <v>48</v>
      </c>
      <c r="L305" t="s">
        <v>49</v>
      </c>
      <c r="M305" t="s">
        <v>50</v>
      </c>
      <c r="N305" t="s">
        <v>57</v>
      </c>
      <c r="O305">
        <v>5</v>
      </c>
      <c r="P305" t="s">
        <v>58</v>
      </c>
      <c r="Q305">
        <v>5</v>
      </c>
      <c r="R305" t="s">
        <v>99</v>
      </c>
      <c r="S305" t="s">
        <v>94</v>
      </c>
      <c r="T305" t="s">
        <v>100</v>
      </c>
      <c r="U305" t="s">
        <v>100</v>
      </c>
      <c r="V305">
        <v>3000</v>
      </c>
      <c r="W305" t="s">
        <v>53</v>
      </c>
      <c r="X305">
        <v>3900</v>
      </c>
      <c r="Y305" t="s">
        <v>52</v>
      </c>
      <c r="Z305">
        <v>3960</v>
      </c>
      <c r="AA305" t="s">
        <v>53</v>
      </c>
      <c r="AB305">
        <v>3961</v>
      </c>
      <c r="AC305" t="s">
        <v>141</v>
      </c>
      <c r="AD305">
        <v>0</v>
      </c>
      <c r="AE305" t="s">
        <v>55</v>
      </c>
      <c r="AF305" s="1">
        <v>80000</v>
      </c>
      <c r="AG305" s="1">
        <v>80000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80000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U305" s="4">
        <f t="shared" si="12"/>
        <v>0</v>
      </c>
      <c r="AV305" s="1">
        <f t="shared" si="13"/>
        <v>80000</v>
      </c>
      <c r="AW305" s="1">
        <f t="shared" si="14"/>
        <v>80000</v>
      </c>
    </row>
    <row r="306" spans="1:49" x14ac:dyDescent="0.35">
      <c r="A306" t="s">
        <v>93</v>
      </c>
      <c r="B306" t="s">
        <v>98</v>
      </c>
      <c r="C306" t="s">
        <v>43</v>
      </c>
      <c r="D306" t="s">
        <v>553</v>
      </c>
      <c r="E306">
        <v>1</v>
      </c>
      <c r="F306" t="s">
        <v>44</v>
      </c>
      <c r="G306">
        <v>1.3</v>
      </c>
      <c r="H306" t="s">
        <v>45</v>
      </c>
      <c r="I306" t="s">
        <v>46</v>
      </c>
      <c r="J306" t="s">
        <v>47</v>
      </c>
      <c r="K306" t="s">
        <v>62</v>
      </c>
      <c r="L306" t="s">
        <v>63</v>
      </c>
      <c r="M306" t="s">
        <v>64</v>
      </c>
      <c r="N306" t="s">
        <v>71</v>
      </c>
      <c r="O306">
        <v>5</v>
      </c>
      <c r="P306" t="s">
        <v>58</v>
      </c>
      <c r="Q306">
        <v>9</v>
      </c>
      <c r="R306" t="s">
        <v>182</v>
      </c>
      <c r="S306" t="s">
        <v>65</v>
      </c>
      <c r="T306" s="5" t="s">
        <v>72</v>
      </c>
      <c r="U306" t="s">
        <v>573</v>
      </c>
      <c r="V306">
        <v>3000</v>
      </c>
      <c r="W306" t="s">
        <v>53</v>
      </c>
      <c r="X306">
        <v>3900</v>
      </c>
      <c r="Y306" t="s">
        <v>52</v>
      </c>
      <c r="Z306">
        <v>396</v>
      </c>
      <c r="AA306" t="s">
        <v>141</v>
      </c>
      <c r="AB306">
        <v>3962</v>
      </c>
      <c r="AC306" t="s">
        <v>211</v>
      </c>
      <c r="AD306">
        <v>0</v>
      </c>
      <c r="AE306" t="s">
        <v>55</v>
      </c>
      <c r="AF306" s="1">
        <v>100000</v>
      </c>
      <c r="AG306" s="1">
        <v>100000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100000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U306" s="4">
        <f t="shared" si="12"/>
        <v>0</v>
      </c>
      <c r="AV306" s="1">
        <f t="shared" si="13"/>
        <v>100000</v>
      </c>
      <c r="AW306" s="1">
        <f t="shared" si="14"/>
        <v>100000</v>
      </c>
    </row>
    <row r="307" spans="1:49" x14ac:dyDescent="0.35">
      <c r="A307" t="s">
        <v>93</v>
      </c>
      <c r="B307" t="s">
        <v>98</v>
      </c>
      <c r="C307" t="s">
        <v>43</v>
      </c>
      <c r="D307" t="s">
        <v>553</v>
      </c>
      <c r="E307">
        <v>1</v>
      </c>
      <c r="F307" t="s">
        <v>44</v>
      </c>
      <c r="G307">
        <v>1.7</v>
      </c>
      <c r="H307" t="s">
        <v>83</v>
      </c>
      <c r="I307" t="s">
        <v>84</v>
      </c>
      <c r="J307" t="s">
        <v>85</v>
      </c>
      <c r="K307" t="s">
        <v>86</v>
      </c>
      <c r="L307" t="s">
        <v>87</v>
      </c>
      <c r="M307" t="s">
        <v>279</v>
      </c>
      <c r="N307" s="5" t="s">
        <v>561</v>
      </c>
      <c r="O307">
        <v>6</v>
      </c>
      <c r="P307" t="s">
        <v>91</v>
      </c>
      <c r="Q307">
        <v>19</v>
      </c>
      <c r="R307" t="s">
        <v>285</v>
      </c>
      <c r="S307" t="s">
        <v>280</v>
      </c>
      <c r="T307" t="s">
        <v>283</v>
      </c>
      <c r="U307" t="s">
        <v>283</v>
      </c>
      <c r="V307">
        <v>3000</v>
      </c>
      <c r="W307" t="s">
        <v>53</v>
      </c>
      <c r="X307">
        <v>3900</v>
      </c>
      <c r="Y307" t="s">
        <v>52</v>
      </c>
      <c r="Z307">
        <v>396</v>
      </c>
      <c r="AA307" t="s">
        <v>141</v>
      </c>
      <c r="AB307">
        <v>3962</v>
      </c>
      <c r="AC307" t="s">
        <v>211</v>
      </c>
      <c r="AD307">
        <v>0</v>
      </c>
      <c r="AE307" t="s">
        <v>55</v>
      </c>
      <c r="AF307" s="1">
        <v>300000</v>
      </c>
      <c r="AG307" s="1">
        <v>300000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300000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U307" s="4">
        <f t="shared" si="12"/>
        <v>0</v>
      </c>
      <c r="AV307" s="1">
        <f t="shared" si="13"/>
        <v>300000</v>
      </c>
      <c r="AW307" s="1">
        <f t="shared" si="14"/>
        <v>300000</v>
      </c>
    </row>
    <row r="308" spans="1:49" x14ac:dyDescent="0.35">
      <c r="A308" s="66" t="s">
        <v>93</v>
      </c>
      <c r="B308" s="66" t="s">
        <v>98</v>
      </c>
      <c r="C308" t="s">
        <v>43</v>
      </c>
      <c r="D308" t="s">
        <v>553</v>
      </c>
      <c r="E308">
        <v>2</v>
      </c>
      <c r="F308" t="s">
        <v>306</v>
      </c>
      <c r="G308">
        <v>2.7</v>
      </c>
      <c r="H308" t="s">
        <v>394</v>
      </c>
      <c r="I308" t="s">
        <v>395</v>
      </c>
      <c r="J308" t="s">
        <v>394</v>
      </c>
      <c r="K308" t="s">
        <v>62</v>
      </c>
      <c r="L308" t="s">
        <v>63</v>
      </c>
      <c r="M308" s="66" t="s">
        <v>416</v>
      </c>
      <c r="N308" s="66" t="s">
        <v>419</v>
      </c>
      <c r="O308">
        <v>4</v>
      </c>
      <c r="P308" t="s">
        <v>368</v>
      </c>
      <c r="Q308" s="66">
        <v>1</v>
      </c>
      <c r="R308" s="66" t="s">
        <v>422</v>
      </c>
      <c r="S308" s="66" t="s">
        <v>417</v>
      </c>
      <c r="T308" t="s">
        <v>421</v>
      </c>
      <c r="U308" s="66" t="s">
        <v>421</v>
      </c>
      <c r="V308" s="66">
        <v>4000</v>
      </c>
      <c r="W308" s="66" t="s">
        <v>148</v>
      </c>
      <c r="X308">
        <v>4400</v>
      </c>
      <c r="Y308" t="s">
        <v>235</v>
      </c>
      <c r="Z308">
        <v>4450</v>
      </c>
      <c r="AA308" t="s">
        <v>146</v>
      </c>
      <c r="AB308" s="66">
        <v>4451</v>
      </c>
      <c r="AC308" s="66" t="s">
        <v>236</v>
      </c>
      <c r="AD308" s="66">
        <v>0</v>
      </c>
      <c r="AE308" s="66" t="s">
        <v>55</v>
      </c>
      <c r="AF308" s="67">
        <v>910011.2</v>
      </c>
      <c r="AG308" s="1">
        <v>910011.2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910011.2</v>
      </c>
      <c r="AN308" s="1">
        <v>0</v>
      </c>
      <c r="AO308" s="1">
        <v>11.2</v>
      </c>
      <c r="AP308" s="1">
        <v>0</v>
      </c>
      <c r="AQ308" s="1">
        <v>11.2</v>
      </c>
      <c r="AR308" s="1">
        <v>0</v>
      </c>
      <c r="AS308" s="68">
        <v>-11.2</v>
      </c>
      <c r="AU308" s="4">
        <f t="shared" si="12"/>
        <v>-11.2</v>
      </c>
      <c r="AV308" s="1">
        <f t="shared" si="13"/>
        <v>910000</v>
      </c>
      <c r="AW308" s="1">
        <f t="shared" si="14"/>
        <v>910000</v>
      </c>
    </row>
    <row r="309" spans="1:49" x14ac:dyDescent="0.35">
      <c r="A309" t="s">
        <v>93</v>
      </c>
      <c r="B309" t="s">
        <v>98</v>
      </c>
      <c r="C309" t="s">
        <v>43</v>
      </c>
      <c r="D309" t="s">
        <v>553</v>
      </c>
      <c r="E309">
        <v>1</v>
      </c>
      <c r="F309" t="s">
        <v>44</v>
      </c>
      <c r="G309">
        <v>1.3</v>
      </c>
      <c r="H309" t="s">
        <v>45</v>
      </c>
      <c r="I309" t="s">
        <v>46</v>
      </c>
      <c r="J309" t="s">
        <v>47</v>
      </c>
      <c r="K309" t="s">
        <v>48</v>
      </c>
      <c r="L309" t="s">
        <v>49</v>
      </c>
      <c r="M309" t="s">
        <v>50</v>
      </c>
      <c r="N309" t="s">
        <v>57</v>
      </c>
      <c r="O309">
        <v>5</v>
      </c>
      <c r="P309" t="s">
        <v>58</v>
      </c>
      <c r="Q309">
        <v>7</v>
      </c>
      <c r="R309" t="s">
        <v>59</v>
      </c>
      <c r="S309" t="s">
        <v>51</v>
      </c>
      <c r="T309" s="5" t="s">
        <v>60</v>
      </c>
      <c r="U309" t="s">
        <v>569</v>
      </c>
      <c r="V309">
        <v>4000</v>
      </c>
      <c r="W309" t="s">
        <v>148</v>
      </c>
      <c r="X309">
        <v>4200</v>
      </c>
      <c r="Y309" t="s">
        <v>145</v>
      </c>
      <c r="Z309">
        <v>4210</v>
      </c>
      <c r="AA309" t="s">
        <v>146</v>
      </c>
      <c r="AB309">
        <v>4211</v>
      </c>
      <c r="AC309" t="s">
        <v>147</v>
      </c>
      <c r="AD309">
        <v>0</v>
      </c>
      <c r="AE309" t="s">
        <v>55</v>
      </c>
      <c r="AF309" s="1">
        <v>2500000</v>
      </c>
      <c r="AG309" s="1">
        <v>2500000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2500000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4">
        <v>0</v>
      </c>
      <c r="AU309" s="4">
        <f t="shared" si="12"/>
        <v>0</v>
      </c>
      <c r="AV309" s="1">
        <f t="shared" si="13"/>
        <v>2500000</v>
      </c>
      <c r="AW309" s="1">
        <f t="shared" si="14"/>
        <v>2500000</v>
      </c>
    </row>
    <row r="310" spans="1:49" x14ac:dyDescent="0.35">
      <c r="A310" t="s">
        <v>61</v>
      </c>
      <c r="B310" t="s">
        <v>70</v>
      </c>
      <c r="C310" t="s">
        <v>43</v>
      </c>
      <c r="D310" t="s">
        <v>553</v>
      </c>
      <c r="E310">
        <v>1</v>
      </c>
      <c r="F310" t="s">
        <v>44</v>
      </c>
      <c r="G310">
        <v>1.3</v>
      </c>
      <c r="H310" t="s">
        <v>45</v>
      </c>
      <c r="I310" t="s">
        <v>46</v>
      </c>
      <c r="J310" t="s">
        <v>47</v>
      </c>
      <c r="K310" t="s">
        <v>62</v>
      </c>
      <c r="L310" t="s">
        <v>63</v>
      </c>
      <c r="M310" t="s">
        <v>64</v>
      </c>
      <c r="N310" t="s">
        <v>71</v>
      </c>
      <c r="O310">
        <v>5</v>
      </c>
      <c r="P310" t="s">
        <v>58</v>
      </c>
      <c r="Q310">
        <v>12</v>
      </c>
      <c r="R310" t="s">
        <v>67</v>
      </c>
      <c r="S310" t="s">
        <v>65</v>
      </c>
      <c r="T310" s="5" t="s">
        <v>72</v>
      </c>
      <c r="U310" t="s">
        <v>573</v>
      </c>
      <c r="V310">
        <v>1000</v>
      </c>
      <c r="W310" t="s">
        <v>67</v>
      </c>
      <c r="X310">
        <v>1300</v>
      </c>
      <c r="Y310" t="s">
        <v>73</v>
      </c>
      <c r="Z310">
        <v>1321</v>
      </c>
      <c r="AA310" t="s">
        <v>67</v>
      </c>
      <c r="AB310" s="30">
        <v>1321</v>
      </c>
      <c r="AC310" s="30" t="s">
        <v>74</v>
      </c>
      <c r="AD310">
        <v>2</v>
      </c>
      <c r="AE310" t="s">
        <v>69</v>
      </c>
      <c r="AF310" s="1">
        <v>596437</v>
      </c>
      <c r="AG310" s="1">
        <v>596425.6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596437</v>
      </c>
      <c r="AN310" s="1">
        <v>0</v>
      </c>
      <c r="AO310" s="1">
        <v>11.4</v>
      </c>
      <c r="AP310" s="1">
        <v>0</v>
      </c>
      <c r="AQ310" s="1">
        <v>0</v>
      </c>
      <c r="AR310" s="1">
        <v>11.4</v>
      </c>
      <c r="AS310" s="4">
        <v>-0.33</v>
      </c>
      <c r="AU310" s="4">
        <f t="shared" si="12"/>
        <v>-0.33</v>
      </c>
      <c r="AV310" s="1">
        <f t="shared" si="13"/>
        <v>596436.67000000004</v>
      </c>
      <c r="AW310" s="1">
        <f t="shared" si="14"/>
        <v>596436.67000000004</v>
      </c>
    </row>
    <row r="311" spans="1:49" x14ac:dyDescent="0.35">
      <c r="A311" t="s">
        <v>61</v>
      </c>
      <c r="B311" t="s">
        <v>70</v>
      </c>
      <c r="C311" t="s">
        <v>43</v>
      </c>
      <c r="D311" t="s">
        <v>553</v>
      </c>
      <c r="E311">
        <v>1</v>
      </c>
      <c r="F311" t="s">
        <v>44</v>
      </c>
      <c r="G311">
        <v>1.3</v>
      </c>
      <c r="H311" t="s">
        <v>45</v>
      </c>
      <c r="I311" t="s">
        <v>46</v>
      </c>
      <c r="J311" t="s">
        <v>47</v>
      </c>
      <c r="K311" t="s">
        <v>62</v>
      </c>
      <c r="L311" t="s">
        <v>63</v>
      </c>
      <c r="M311" t="s">
        <v>64</v>
      </c>
      <c r="N311" t="s">
        <v>71</v>
      </c>
      <c r="O311">
        <v>5</v>
      </c>
      <c r="P311" t="s">
        <v>58</v>
      </c>
      <c r="Q311">
        <v>12</v>
      </c>
      <c r="R311" t="s">
        <v>67</v>
      </c>
      <c r="S311" t="s">
        <v>65</v>
      </c>
      <c r="T311" s="5" t="s">
        <v>72</v>
      </c>
      <c r="U311" t="s">
        <v>573</v>
      </c>
      <c r="V311">
        <v>1000</v>
      </c>
      <c r="W311" t="s">
        <v>67</v>
      </c>
      <c r="X311">
        <v>1400</v>
      </c>
      <c r="Y311" t="s">
        <v>78</v>
      </c>
      <c r="Z311">
        <v>1431</v>
      </c>
      <c r="AA311" t="s">
        <v>67</v>
      </c>
      <c r="AB311" s="30">
        <v>1431</v>
      </c>
      <c r="AC311" s="30" t="s">
        <v>82</v>
      </c>
      <c r="AD311">
        <v>2</v>
      </c>
      <c r="AE311" t="s">
        <v>69</v>
      </c>
      <c r="AF311" s="1">
        <v>858869</v>
      </c>
      <c r="AG311" s="1">
        <v>858864.04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858869</v>
      </c>
      <c r="AN311" s="1">
        <v>0</v>
      </c>
      <c r="AO311" s="1">
        <v>4.96</v>
      </c>
      <c r="AP311" s="1">
        <v>0</v>
      </c>
      <c r="AQ311" s="1">
        <v>0</v>
      </c>
      <c r="AR311" s="1">
        <v>4.96</v>
      </c>
      <c r="AS311" s="4">
        <v>-0.2</v>
      </c>
      <c r="AU311" s="4">
        <f t="shared" si="12"/>
        <v>-0.2</v>
      </c>
      <c r="AV311" s="1">
        <f t="shared" si="13"/>
        <v>858868.8</v>
      </c>
      <c r="AW311" s="1">
        <f t="shared" si="14"/>
        <v>858868.8</v>
      </c>
    </row>
    <row r="312" spans="1:49" x14ac:dyDescent="0.35">
      <c r="A312" t="s">
        <v>61</v>
      </c>
      <c r="B312" t="s">
        <v>70</v>
      </c>
      <c r="C312" t="s">
        <v>43</v>
      </c>
      <c r="D312" t="s">
        <v>553</v>
      </c>
      <c r="E312">
        <v>1</v>
      </c>
      <c r="F312" t="s">
        <v>44</v>
      </c>
      <c r="G312">
        <v>1.3</v>
      </c>
      <c r="H312" t="s">
        <v>45</v>
      </c>
      <c r="I312" t="s">
        <v>46</v>
      </c>
      <c r="J312" t="s">
        <v>47</v>
      </c>
      <c r="K312" t="s">
        <v>62</v>
      </c>
      <c r="L312" t="s">
        <v>63</v>
      </c>
      <c r="M312" t="s">
        <v>64</v>
      </c>
      <c r="N312" t="s">
        <v>71</v>
      </c>
      <c r="O312">
        <v>5</v>
      </c>
      <c r="P312" t="s">
        <v>58</v>
      </c>
      <c r="Q312">
        <v>12</v>
      </c>
      <c r="R312" t="s">
        <v>67</v>
      </c>
      <c r="S312" t="s">
        <v>65</v>
      </c>
      <c r="T312" s="5" t="s">
        <v>72</v>
      </c>
      <c r="U312" t="s">
        <v>573</v>
      </c>
      <c r="V312">
        <v>1000</v>
      </c>
      <c r="W312" t="s">
        <v>67</v>
      </c>
      <c r="X312">
        <v>1400</v>
      </c>
      <c r="Y312" t="s">
        <v>78</v>
      </c>
      <c r="Z312">
        <v>142</v>
      </c>
      <c r="AA312" t="s">
        <v>80</v>
      </c>
      <c r="AB312" s="30">
        <v>1421</v>
      </c>
      <c r="AC312" s="30" t="s">
        <v>81</v>
      </c>
      <c r="AD312">
        <v>2</v>
      </c>
      <c r="AE312" t="s">
        <v>69</v>
      </c>
      <c r="AF312" s="1">
        <v>1288303</v>
      </c>
      <c r="AG312" s="1">
        <v>1288304.56</v>
      </c>
      <c r="AH312" s="1">
        <v>103955.39</v>
      </c>
      <c r="AI312" s="1">
        <v>103955.39</v>
      </c>
      <c r="AJ312" s="1">
        <v>103955.39</v>
      </c>
      <c r="AK312" s="1">
        <v>103955.39</v>
      </c>
      <c r="AL312" s="1">
        <v>103955.39</v>
      </c>
      <c r="AM312" s="1">
        <v>1184347.6100000001</v>
      </c>
      <c r="AN312" s="1">
        <v>0</v>
      </c>
      <c r="AO312" s="1">
        <v>0</v>
      </c>
      <c r="AP312" s="1">
        <v>0</v>
      </c>
      <c r="AQ312" s="1">
        <v>1.56</v>
      </c>
      <c r="AR312" s="1">
        <v>-1.56</v>
      </c>
      <c r="AS312" s="4">
        <v>0.2</v>
      </c>
      <c r="AU312" s="4">
        <f t="shared" si="12"/>
        <v>0.2</v>
      </c>
      <c r="AV312" s="1">
        <f t="shared" si="13"/>
        <v>1288303.2</v>
      </c>
      <c r="AW312" s="1">
        <f t="shared" si="14"/>
        <v>1184347.81</v>
      </c>
    </row>
    <row r="313" spans="1:49" x14ac:dyDescent="0.35">
      <c r="A313" t="s">
        <v>516</v>
      </c>
      <c r="B313" t="s">
        <v>521</v>
      </c>
      <c r="C313" t="s">
        <v>43</v>
      </c>
      <c r="D313" t="s">
        <v>553</v>
      </c>
      <c r="E313">
        <v>1</v>
      </c>
      <c r="F313" t="s">
        <v>44</v>
      </c>
      <c r="G313">
        <v>1.3</v>
      </c>
      <c r="H313" t="s">
        <v>45</v>
      </c>
      <c r="I313" t="s">
        <v>46</v>
      </c>
      <c r="J313" t="s">
        <v>47</v>
      </c>
      <c r="K313" t="s">
        <v>62</v>
      </c>
      <c r="L313" t="s">
        <v>63</v>
      </c>
      <c r="M313" t="s">
        <v>64</v>
      </c>
      <c r="N313" t="s">
        <v>71</v>
      </c>
      <c r="O313">
        <v>5</v>
      </c>
      <c r="P313" t="s">
        <v>58</v>
      </c>
      <c r="Q313">
        <v>12</v>
      </c>
      <c r="R313" t="s">
        <v>67</v>
      </c>
      <c r="S313" t="s">
        <v>65</v>
      </c>
      <c r="T313" s="5" t="s">
        <v>72</v>
      </c>
      <c r="U313" t="s">
        <v>573</v>
      </c>
      <c r="V313">
        <v>1000</v>
      </c>
      <c r="W313" t="s">
        <v>67</v>
      </c>
      <c r="X313">
        <v>1400</v>
      </c>
      <c r="Y313" t="s">
        <v>78</v>
      </c>
      <c r="Z313">
        <v>1410</v>
      </c>
      <c r="AA313" t="s">
        <v>67</v>
      </c>
      <c r="AB313" s="31">
        <v>1411</v>
      </c>
      <c r="AC313" s="31" t="s">
        <v>79</v>
      </c>
      <c r="AD313">
        <v>2</v>
      </c>
      <c r="AE313" t="s">
        <v>69</v>
      </c>
      <c r="AF313" s="1">
        <v>2576606</v>
      </c>
      <c r="AG313" s="1">
        <v>2576604.64</v>
      </c>
      <c r="AH313" s="1">
        <v>487703.78</v>
      </c>
      <c r="AI313" s="1">
        <v>487703.78</v>
      </c>
      <c r="AJ313" s="1">
        <v>487703.78</v>
      </c>
      <c r="AK313" s="1">
        <v>0</v>
      </c>
      <c r="AL313" s="1">
        <v>0</v>
      </c>
      <c r="AM313" s="1">
        <v>2088902.22</v>
      </c>
      <c r="AN313" s="1">
        <v>0</v>
      </c>
      <c r="AO313" s="1">
        <v>1.36</v>
      </c>
      <c r="AP313" s="1">
        <v>0</v>
      </c>
      <c r="AQ313" s="1">
        <v>0</v>
      </c>
      <c r="AR313" s="1">
        <v>1.36</v>
      </c>
      <c r="AS313" s="4">
        <v>0.4</v>
      </c>
      <c r="AU313" s="4">
        <f t="shared" si="12"/>
        <v>0.4</v>
      </c>
      <c r="AV313" s="1">
        <f t="shared" si="13"/>
        <v>2576606.4</v>
      </c>
      <c r="AW313" s="1">
        <f t="shared" si="14"/>
        <v>2088902.6199999999</v>
      </c>
    </row>
    <row r="314" spans="1:49" x14ac:dyDescent="0.35">
      <c r="A314" s="66" t="s">
        <v>93</v>
      </c>
      <c r="B314" s="66" t="s">
        <v>98</v>
      </c>
      <c r="C314" t="s">
        <v>43</v>
      </c>
      <c r="D314" t="s">
        <v>553</v>
      </c>
      <c r="E314">
        <v>2</v>
      </c>
      <c r="F314" t="s">
        <v>306</v>
      </c>
      <c r="G314">
        <v>2.7</v>
      </c>
      <c r="H314" t="s">
        <v>394</v>
      </c>
      <c r="I314" t="s">
        <v>395</v>
      </c>
      <c r="J314" t="s">
        <v>394</v>
      </c>
      <c r="K314" t="s">
        <v>62</v>
      </c>
      <c r="L314" t="s">
        <v>63</v>
      </c>
      <c r="M314" s="66" t="s">
        <v>416</v>
      </c>
      <c r="N314" s="66" t="s">
        <v>419</v>
      </c>
      <c r="O314">
        <v>4</v>
      </c>
      <c r="P314" t="s">
        <v>368</v>
      </c>
      <c r="Q314" s="66">
        <v>1</v>
      </c>
      <c r="R314" s="66" t="s">
        <v>422</v>
      </c>
      <c r="S314" s="66" t="s">
        <v>417</v>
      </c>
      <c r="T314" t="s">
        <v>421</v>
      </c>
      <c r="U314" s="66" t="s">
        <v>421</v>
      </c>
      <c r="V314" s="66">
        <v>4000</v>
      </c>
      <c r="W314" s="66" t="s">
        <v>148</v>
      </c>
      <c r="X314">
        <v>4400</v>
      </c>
      <c r="Y314" t="s">
        <v>235</v>
      </c>
      <c r="Z314">
        <v>4450</v>
      </c>
      <c r="AA314" t="s">
        <v>146</v>
      </c>
      <c r="AB314" s="66">
        <v>4451</v>
      </c>
      <c r="AC314" s="66" t="s">
        <v>236</v>
      </c>
      <c r="AD314" s="66">
        <v>38</v>
      </c>
      <c r="AE314" s="66" t="s">
        <v>423</v>
      </c>
      <c r="AF314" s="67">
        <v>179988.8</v>
      </c>
      <c r="AG314" s="1">
        <v>179977.60000000001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179988.8</v>
      </c>
      <c r="AN314" s="1">
        <v>0</v>
      </c>
      <c r="AO314" s="1">
        <v>11.2</v>
      </c>
      <c r="AP314" s="1">
        <v>0</v>
      </c>
      <c r="AQ314" s="1">
        <v>0</v>
      </c>
      <c r="AR314" s="1">
        <v>11.2</v>
      </c>
      <c r="AS314" s="68">
        <v>11.2</v>
      </c>
      <c r="AU314" s="4">
        <f t="shared" si="12"/>
        <v>11.2</v>
      </c>
      <c r="AV314" s="1">
        <f t="shared" si="13"/>
        <v>180000</v>
      </c>
      <c r="AW314" s="1">
        <f t="shared" si="14"/>
        <v>180000</v>
      </c>
    </row>
    <row r="315" spans="1:49" x14ac:dyDescent="0.35">
      <c r="A315" t="s">
        <v>93</v>
      </c>
      <c r="B315" t="s">
        <v>98</v>
      </c>
      <c r="C315" t="s">
        <v>43</v>
      </c>
      <c r="D315" t="s">
        <v>553</v>
      </c>
      <c r="E315">
        <v>2</v>
      </c>
      <c r="F315" t="s">
        <v>306</v>
      </c>
      <c r="G315">
        <v>2.7</v>
      </c>
      <c r="H315" t="s">
        <v>394</v>
      </c>
      <c r="I315" t="s">
        <v>395</v>
      </c>
      <c r="J315" t="s">
        <v>394</v>
      </c>
      <c r="K315" t="s">
        <v>62</v>
      </c>
      <c r="L315" t="s">
        <v>63</v>
      </c>
      <c r="M315" t="s">
        <v>157</v>
      </c>
      <c r="N315" t="s">
        <v>161</v>
      </c>
      <c r="O315">
        <v>3</v>
      </c>
      <c r="P315" t="s">
        <v>316</v>
      </c>
      <c r="Q315">
        <v>46</v>
      </c>
      <c r="R315" t="s">
        <v>430</v>
      </c>
      <c r="S315" t="s">
        <v>427</v>
      </c>
      <c r="T315" s="5" t="s">
        <v>431</v>
      </c>
      <c r="U315" t="s">
        <v>574</v>
      </c>
      <c r="V315">
        <v>4000</v>
      </c>
      <c r="W315" t="s">
        <v>148</v>
      </c>
      <c r="X315">
        <v>4200</v>
      </c>
      <c r="Y315" t="s">
        <v>145</v>
      </c>
      <c r="Z315">
        <v>4210</v>
      </c>
      <c r="AA315" t="s">
        <v>146</v>
      </c>
      <c r="AB315">
        <v>4211</v>
      </c>
      <c r="AC315" t="s">
        <v>147</v>
      </c>
      <c r="AD315">
        <v>0</v>
      </c>
      <c r="AE315" t="s">
        <v>55</v>
      </c>
      <c r="AF315" s="1">
        <v>200000</v>
      </c>
      <c r="AG315" s="1">
        <v>200000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200000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U315" s="4">
        <f t="shared" si="12"/>
        <v>0</v>
      </c>
      <c r="AV315" s="1">
        <f t="shared" si="13"/>
        <v>200000</v>
      </c>
      <c r="AW315" s="1">
        <f t="shared" si="14"/>
        <v>200000</v>
      </c>
    </row>
    <row r="316" spans="1:49" x14ac:dyDescent="0.35">
      <c r="A316" t="s">
        <v>516</v>
      </c>
      <c r="B316" t="s">
        <v>521</v>
      </c>
      <c r="C316" t="s">
        <v>43</v>
      </c>
      <c r="D316" t="s">
        <v>553</v>
      </c>
      <c r="E316">
        <v>1</v>
      </c>
      <c r="F316" t="s">
        <v>44</v>
      </c>
      <c r="G316">
        <v>1.3</v>
      </c>
      <c r="H316" t="s">
        <v>45</v>
      </c>
      <c r="I316" t="s">
        <v>46</v>
      </c>
      <c r="J316" t="s">
        <v>47</v>
      </c>
      <c r="K316" t="s">
        <v>62</v>
      </c>
      <c r="L316" t="s">
        <v>63</v>
      </c>
      <c r="M316" t="s">
        <v>64</v>
      </c>
      <c r="N316" t="s">
        <v>71</v>
      </c>
      <c r="O316">
        <v>5</v>
      </c>
      <c r="P316" t="s">
        <v>58</v>
      </c>
      <c r="Q316">
        <v>12</v>
      </c>
      <c r="R316" t="s">
        <v>67</v>
      </c>
      <c r="S316" t="s">
        <v>65</v>
      </c>
      <c r="T316" s="5" t="s">
        <v>72</v>
      </c>
      <c r="U316" t="s">
        <v>573</v>
      </c>
      <c r="V316">
        <v>1000</v>
      </c>
      <c r="W316" t="s">
        <v>67</v>
      </c>
      <c r="X316">
        <v>1100</v>
      </c>
      <c r="Y316" t="s">
        <v>88</v>
      </c>
      <c r="Z316">
        <v>1110</v>
      </c>
      <c r="AA316" t="s">
        <v>67</v>
      </c>
      <c r="AB316" s="31">
        <v>1111</v>
      </c>
      <c r="AC316" s="31" t="s">
        <v>524</v>
      </c>
      <c r="AD316">
        <v>1</v>
      </c>
      <c r="AE316" t="s">
        <v>77</v>
      </c>
      <c r="AF316" s="1">
        <v>14346945</v>
      </c>
      <c r="AG316" s="1">
        <v>14346945</v>
      </c>
      <c r="AH316" s="1">
        <v>544642.19999999995</v>
      </c>
      <c r="AI316" s="1">
        <v>544642.19999999995</v>
      </c>
      <c r="AJ316" s="1">
        <v>544642.19999999995</v>
      </c>
      <c r="AK316" s="1">
        <v>544642.19999999995</v>
      </c>
      <c r="AL316" s="1">
        <v>544642.19999999995</v>
      </c>
      <c r="AM316" s="1">
        <v>13802302.800000001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4">
        <v>16.5</v>
      </c>
      <c r="AU316" s="4">
        <f t="shared" si="12"/>
        <v>16.5</v>
      </c>
      <c r="AV316" s="1">
        <f t="shared" si="13"/>
        <v>14346961.5</v>
      </c>
      <c r="AW316" s="1">
        <f t="shared" si="14"/>
        <v>13802319.300000001</v>
      </c>
    </row>
    <row r="317" spans="1:49" x14ac:dyDescent="0.35">
      <c r="A317" t="s">
        <v>93</v>
      </c>
      <c r="B317" t="s">
        <v>98</v>
      </c>
      <c r="C317" t="s">
        <v>43</v>
      </c>
      <c r="D317" t="s">
        <v>553</v>
      </c>
      <c r="E317">
        <v>3</v>
      </c>
      <c r="F317" t="s">
        <v>435</v>
      </c>
      <c r="G317">
        <v>3.2</v>
      </c>
      <c r="H317" t="s">
        <v>454</v>
      </c>
      <c r="I317" t="s">
        <v>455</v>
      </c>
      <c r="J317" t="s">
        <v>456</v>
      </c>
      <c r="K317" t="s">
        <v>374</v>
      </c>
      <c r="L317" t="s">
        <v>375</v>
      </c>
      <c r="M317" t="s">
        <v>439</v>
      </c>
      <c r="N317" t="s">
        <v>441</v>
      </c>
      <c r="O317">
        <v>7</v>
      </c>
      <c r="P317" t="s">
        <v>442</v>
      </c>
      <c r="Q317">
        <v>51</v>
      </c>
      <c r="R317" t="s">
        <v>458</v>
      </c>
      <c r="S317" t="s">
        <v>457</v>
      </c>
      <c r="T317" s="5" t="s">
        <v>459</v>
      </c>
      <c r="U317" t="s">
        <v>579</v>
      </c>
      <c r="V317">
        <v>4000</v>
      </c>
      <c r="W317" t="s">
        <v>148</v>
      </c>
      <c r="X317">
        <v>4300</v>
      </c>
      <c r="Y317" t="s">
        <v>447</v>
      </c>
      <c r="Z317">
        <v>4310</v>
      </c>
      <c r="AA317" t="s">
        <v>146</v>
      </c>
      <c r="AB317">
        <v>4311</v>
      </c>
      <c r="AC317" t="s">
        <v>464</v>
      </c>
      <c r="AD317">
        <v>6</v>
      </c>
      <c r="AE317" t="s">
        <v>465</v>
      </c>
      <c r="AF317" s="1">
        <v>3500000</v>
      </c>
      <c r="AG317" s="1">
        <v>3499989.56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3500000</v>
      </c>
      <c r="AN317" s="1">
        <v>0</v>
      </c>
      <c r="AO317" s="1">
        <v>10.44</v>
      </c>
      <c r="AP317" s="1">
        <v>0</v>
      </c>
      <c r="AQ317" s="1">
        <v>0</v>
      </c>
      <c r="AR317" s="1">
        <v>10.44</v>
      </c>
      <c r="AU317" s="4">
        <f t="shared" si="12"/>
        <v>0</v>
      </c>
      <c r="AV317" s="1">
        <f t="shared" si="13"/>
        <v>3500000</v>
      </c>
      <c r="AW317" s="1">
        <f t="shared" si="14"/>
        <v>3500000</v>
      </c>
    </row>
    <row r="318" spans="1:49" x14ac:dyDescent="0.35">
      <c r="A318" t="s">
        <v>93</v>
      </c>
      <c r="B318" t="s">
        <v>98</v>
      </c>
      <c r="C318" t="s">
        <v>43</v>
      </c>
      <c r="D318" t="s">
        <v>553</v>
      </c>
      <c r="E318">
        <v>3</v>
      </c>
      <c r="F318" t="s">
        <v>435</v>
      </c>
      <c r="G318">
        <v>3.2</v>
      </c>
      <c r="H318" t="s">
        <v>454</v>
      </c>
      <c r="I318" t="s">
        <v>455</v>
      </c>
      <c r="J318" t="s">
        <v>456</v>
      </c>
      <c r="K318" t="s">
        <v>374</v>
      </c>
      <c r="L318" t="s">
        <v>375</v>
      </c>
      <c r="M318" t="s">
        <v>439</v>
      </c>
      <c r="N318" t="s">
        <v>441</v>
      </c>
      <c r="O318">
        <v>7</v>
      </c>
      <c r="P318" t="s">
        <v>442</v>
      </c>
      <c r="Q318">
        <v>51</v>
      </c>
      <c r="R318" t="s">
        <v>458</v>
      </c>
      <c r="S318" t="s">
        <v>457</v>
      </c>
      <c r="T318" s="5" t="s">
        <v>459</v>
      </c>
      <c r="U318" t="s">
        <v>579</v>
      </c>
      <c r="V318">
        <v>4000</v>
      </c>
      <c r="W318" t="s">
        <v>148</v>
      </c>
      <c r="X318">
        <v>4300</v>
      </c>
      <c r="Y318" t="s">
        <v>447</v>
      </c>
      <c r="Z318">
        <v>4310</v>
      </c>
      <c r="AA318" t="s">
        <v>146</v>
      </c>
      <c r="AB318">
        <v>4311</v>
      </c>
      <c r="AC318" t="s">
        <v>464</v>
      </c>
      <c r="AD318">
        <v>23</v>
      </c>
      <c r="AE318" t="s">
        <v>466</v>
      </c>
      <c r="AF318" s="1">
        <v>3200000</v>
      </c>
      <c r="AG318" s="1">
        <v>3199989.56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3200000</v>
      </c>
      <c r="AN318" s="1">
        <v>0</v>
      </c>
      <c r="AO318" s="1">
        <v>10.44</v>
      </c>
      <c r="AP318" s="1">
        <v>0</v>
      </c>
      <c r="AQ318" s="1">
        <v>0</v>
      </c>
      <c r="AR318" s="1">
        <v>10.44</v>
      </c>
      <c r="AU318" s="4">
        <f t="shared" si="12"/>
        <v>0</v>
      </c>
      <c r="AV318" s="1">
        <f t="shared" si="13"/>
        <v>3200000</v>
      </c>
      <c r="AW318" s="1">
        <f t="shared" si="14"/>
        <v>3200000</v>
      </c>
    </row>
    <row r="319" spans="1:49" x14ac:dyDescent="0.35">
      <c r="A319" t="s">
        <v>93</v>
      </c>
      <c r="B319" t="s">
        <v>98</v>
      </c>
      <c r="C319" t="s">
        <v>43</v>
      </c>
      <c r="D319" t="s">
        <v>553</v>
      </c>
      <c r="E319">
        <v>3</v>
      </c>
      <c r="F319" t="s">
        <v>435</v>
      </c>
      <c r="G319">
        <v>3.2</v>
      </c>
      <c r="H319" t="s">
        <v>454</v>
      </c>
      <c r="I319" t="s">
        <v>455</v>
      </c>
      <c r="J319" t="s">
        <v>456</v>
      </c>
      <c r="K319" t="s">
        <v>374</v>
      </c>
      <c r="L319" t="s">
        <v>375</v>
      </c>
      <c r="M319" t="s">
        <v>439</v>
      </c>
      <c r="N319" t="s">
        <v>441</v>
      </c>
      <c r="O319">
        <v>7</v>
      </c>
      <c r="P319" t="s">
        <v>442</v>
      </c>
      <c r="Q319">
        <v>51</v>
      </c>
      <c r="R319" t="s">
        <v>458</v>
      </c>
      <c r="S319" t="s">
        <v>457</v>
      </c>
      <c r="T319" s="5" t="s">
        <v>459</v>
      </c>
      <c r="U319" t="s">
        <v>579</v>
      </c>
      <c r="V319">
        <v>4000</v>
      </c>
      <c r="W319" t="s">
        <v>148</v>
      </c>
      <c r="X319">
        <v>4300</v>
      </c>
      <c r="Y319" t="s">
        <v>447</v>
      </c>
      <c r="Z319">
        <v>4310</v>
      </c>
      <c r="AA319" t="s">
        <v>146</v>
      </c>
      <c r="AB319">
        <v>4311</v>
      </c>
      <c r="AC319" t="s">
        <v>464</v>
      </c>
      <c r="AD319">
        <v>24</v>
      </c>
      <c r="AE319" t="s">
        <v>467</v>
      </c>
      <c r="AF319" s="1">
        <v>350000</v>
      </c>
      <c r="AG319" s="1">
        <v>350031.32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350000</v>
      </c>
      <c r="AN319" s="1">
        <v>0</v>
      </c>
      <c r="AO319" s="1">
        <v>0</v>
      </c>
      <c r="AP319" s="1">
        <v>0</v>
      </c>
      <c r="AQ319" s="1">
        <v>31.32</v>
      </c>
      <c r="AR319" s="1">
        <v>-31.32</v>
      </c>
      <c r="AU319" s="4">
        <f t="shared" si="12"/>
        <v>0</v>
      </c>
      <c r="AV319" s="1">
        <f t="shared" si="13"/>
        <v>350000</v>
      </c>
      <c r="AW319" s="1">
        <f t="shared" si="14"/>
        <v>350000</v>
      </c>
    </row>
    <row r="320" spans="1:49" x14ac:dyDescent="0.35">
      <c r="A320" t="s">
        <v>93</v>
      </c>
      <c r="B320" t="s">
        <v>98</v>
      </c>
      <c r="C320" t="s">
        <v>43</v>
      </c>
      <c r="D320" t="s">
        <v>553</v>
      </c>
      <c r="E320">
        <v>3</v>
      </c>
      <c r="F320" t="s">
        <v>435</v>
      </c>
      <c r="G320">
        <v>3.2</v>
      </c>
      <c r="H320" t="s">
        <v>454</v>
      </c>
      <c r="I320" t="s">
        <v>455</v>
      </c>
      <c r="J320" t="s">
        <v>456</v>
      </c>
      <c r="K320" t="s">
        <v>374</v>
      </c>
      <c r="L320" t="s">
        <v>375</v>
      </c>
      <c r="M320" t="s">
        <v>439</v>
      </c>
      <c r="N320" t="s">
        <v>441</v>
      </c>
      <c r="O320">
        <v>7</v>
      </c>
      <c r="P320" t="s">
        <v>442</v>
      </c>
      <c r="Q320">
        <v>51</v>
      </c>
      <c r="R320" t="s">
        <v>458</v>
      </c>
      <c r="S320" t="s">
        <v>457</v>
      </c>
      <c r="T320" s="5" t="s">
        <v>459</v>
      </c>
      <c r="U320" t="s">
        <v>579</v>
      </c>
      <c r="V320">
        <v>4000</v>
      </c>
      <c r="W320" t="s">
        <v>148</v>
      </c>
      <c r="X320">
        <v>4300</v>
      </c>
      <c r="Y320" t="s">
        <v>447</v>
      </c>
      <c r="Z320">
        <v>4310</v>
      </c>
      <c r="AA320" t="s">
        <v>146</v>
      </c>
      <c r="AB320">
        <v>4311</v>
      </c>
      <c r="AC320" t="s">
        <v>464</v>
      </c>
      <c r="AD320">
        <v>25</v>
      </c>
      <c r="AE320" t="s">
        <v>468</v>
      </c>
      <c r="AF320" s="1">
        <v>200000</v>
      </c>
      <c r="AG320" s="1">
        <v>199989.56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200000</v>
      </c>
      <c r="AN320" s="1">
        <v>0</v>
      </c>
      <c r="AO320" s="1">
        <v>10.44</v>
      </c>
      <c r="AP320" s="1">
        <v>0</v>
      </c>
      <c r="AQ320" s="1">
        <v>0</v>
      </c>
      <c r="AR320" s="1">
        <v>10.44</v>
      </c>
      <c r="AU320" s="4">
        <f t="shared" si="12"/>
        <v>0</v>
      </c>
      <c r="AV320" s="1">
        <f t="shared" si="13"/>
        <v>200000</v>
      </c>
      <c r="AW320" s="1">
        <f t="shared" si="14"/>
        <v>200000</v>
      </c>
    </row>
    <row r="321" spans="1:49" x14ac:dyDescent="0.35">
      <c r="A321" t="s">
        <v>93</v>
      </c>
      <c r="B321" t="s">
        <v>98</v>
      </c>
      <c r="C321" t="s">
        <v>43</v>
      </c>
      <c r="D321" t="s">
        <v>553</v>
      </c>
      <c r="E321">
        <v>3</v>
      </c>
      <c r="F321" t="s">
        <v>435</v>
      </c>
      <c r="G321">
        <v>3.1</v>
      </c>
      <c r="H321" t="s">
        <v>436</v>
      </c>
      <c r="I321" t="s">
        <v>437</v>
      </c>
      <c r="J321" t="s">
        <v>438</v>
      </c>
      <c r="K321" t="s">
        <v>62</v>
      </c>
      <c r="L321" t="s">
        <v>63</v>
      </c>
      <c r="M321" t="s">
        <v>439</v>
      </c>
      <c r="N321" t="s">
        <v>441</v>
      </c>
      <c r="O321">
        <v>7</v>
      </c>
      <c r="P321" t="s">
        <v>442</v>
      </c>
      <c r="Q321">
        <v>52</v>
      </c>
      <c r="R321" t="s">
        <v>450</v>
      </c>
      <c r="S321" t="s">
        <v>446</v>
      </c>
      <c r="T321" s="5" t="s">
        <v>451</v>
      </c>
      <c r="U321" t="s">
        <v>578</v>
      </c>
      <c r="V321">
        <v>4000</v>
      </c>
      <c r="W321" t="s">
        <v>148</v>
      </c>
      <c r="X321">
        <v>4300</v>
      </c>
      <c r="Y321" t="s">
        <v>447</v>
      </c>
      <c r="Z321">
        <v>4350</v>
      </c>
      <c r="AA321" t="s">
        <v>146</v>
      </c>
      <c r="AB321">
        <v>4351</v>
      </c>
      <c r="AC321" t="s">
        <v>448</v>
      </c>
      <c r="AD321">
        <v>27</v>
      </c>
      <c r="AE321" t="s">
        <v>449</v>
      </c>
      <c r="AF321" s="1">
        <v>10000000</v>
      </c>
      <c r="AG321" s="1">
        <v>10000000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10000000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U321" s="4">
        <f t="shared" si="12"/>
        <v>0</v>
      </c>
      <c r="AV321" s="1">
        <f t="shared" si="13"/>
        <v>10000000</v>
      </c>
      <c r="AW321" s="1">
        <f t="shared" si="14"/>
        <v>10000000</v>
      </c>
    </row>
    <row r="322" spans="1:49" x14ac:dyDescent="0.35">
      <c r="A322" t="s">
        <v>93</v>
      </c>
      <c r="B322" t="s">
        <v>98</v>
      </c>
      <c r="C322" t="s">
        <v>43</v>
      </c>
      <c r="D322" t="s">
        <v>553</v>
      </c>
      <c r="E322">
        <v>3</v>
      </c>
      <c r="F322" t="s">
        <v>435</v>
      </c>
      <c r="G322">
        <v>3.1</v>
      </c>
      <c r="H322" t="s">
        <v>436</v>
      </c>
      <c r="I322" t="s">
        <v>437</v>
      </c>
      <c r="J322" t="s">
        <v>438</v>
      </c>
      <c r="K322" t="s">
        <v>62</v>
      </c>
      <c r="L322" t="s">
        <v>63</v>
      </c>
      <c r="M322" t="s">
        <v>439</v>
      </c>
      <c r="N322" t="s">
        <v>441</v>
      </c>
      <c r="O322">
        <v>7</v>
      </c>
      <c r="P322" t="s">
        <v>442</v>
      </c>
      <c r="Q322">
        <v>52</v>
      </c>
      <c r="R322" t="s">
        <v>450</v>
      </c>
      <c r="S322" t="s">
        <v>446</v>
      </c>
      <c r="T322" s="5" t="s">
        <v>451</v>
      </c>
      <c r="U322" t="s">
        <v>578</v>
      </c>
      <c r="V322">
        <v>4000</v>
      </c>
      <c r="W322" t="s">
        <v>148</v>
      </c>
      <c r="X322">
        <v>4300</v>
      </c>
      <c r="Y322" t="s">
        <v>447</v>
      </c>
      <c r="Z322">
        <v>439</v>
      </c>
      <c r="AA322" t="s">
        <v>452</v>
      </c>
      <c r="AB322">
        <v>4391</v>
      </c>
      <c r="AC322" t="s">
        <v>452</v>
      </c>
      <c r="AD322">
        <v>26</v>
      </c>
      <c r="AE322" t="s">
        <v>453</v>
      </c>
      <c r="AF322" s="1">
        <v>500000</v>
      </c>
      <c r="AG322" s="1">
        <v>500000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500000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U322" s="4">
        <f t="shared" ref="AU322:AU385" si="15">AS322+AT322</f>
        <v>0</v>
      </c>
      <c r="AV322" s="1">
        <f t="shared" ref="AV322:AV385" si="16">AF322+AU322</f>
        <v>500000</v>
      </c>
      <c r="AW322" s="1">
        <f t="shared" ref="AW322:AW325" si="17">AV322-AH322</f>
        <v>500000</v>
      </c>
    </row>
    <row r="323" spans="1:49" x14ac:dyDescent="0.35">
      <c r="A323" t="s">
        <v>61</v>
      </c>
      <c r="B323" t="s">
        <v>70</v>
      </c>
      <c r="C323" t="s">
        <v>43</v>
      </c>
      <c r="D323" t="s">
        <v>553</v>
      </c>
      <c r="E323">
        <v>1</v>
      </c>
      <c r="F323" t="s">
        <v>44</v>
      </c>
      <c r="G323">
        <v>1.3</v>
      </c>
      <c r="H323" t="s">
        <v>45</v>
      </c>
      <c r="I323" t="s">
        <v>46</v>
      </c>
      <c r="J323" t="s">
        <v>47</v>
      </c>
      <c r="K323" t="s">
        <v>62</v>
      </c>
      <c r="L323" t="s">
        <v>63</v>
      </c>
      <c r="M323" t="s">
        <v>64</v>
      </c>
      <c r="N323" t="s">
        <v>71</v>
      </c>
      <c r="O323">
        <v>5</v>
      </c>
      <c r="P323" t="s">
        <v>58</v>
      </c>
      <c r="Q323">
        <v>12</v>
      </c>
      <c r="R323" t="s">
        <v>67</v>
      </c>
      <c r="S323" t="s">
        <v>65</v>
      </c>
      <c r="T323" s="5" t="s">
        <v>72</v>
      </c>
      <c r="U323" t="s">
        <v>573</v>
      </c>
      <c r="V323">
        <v>1000</v>
      </c>
      <c r="W323" t="s">
        <v>67</v>
      </c>
      <c r="X323">
        <v>1300</v>
      </c>
      <c r="Y323" t="s">
        <v>73</v>
      </c>
      <c r="Z323">
        <v>1322</v>
      </c>
      <c r="AA323" t="s">
        <v>67</v>
      </c>
      <c r="AB323" s="30">
        <v>1322</v>
      </c>
      <c r="AC323" s="30" t="s">
        <v>75</v>
      </c>
      <c r="AD323">
        <v>2</v>
      </c>
      <c r="AE323" t="s">
        <v>69</v>
      </c>
      <c r="AF323" s="1">
        <v>245182</v>
      </c>
      <c r="AG323" s="1">
        <v>245185.92000000001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245182</v>
      </c>
      <c r="AN323" s="1">
        <v>0</v>
      </c>
      <c r="AO323" s="1">
        <v>0</v>
      </c>
      <c r="AP323" s="1">
        <v>0</v>
      </c>
      <c r="AQ323" s="1">
        <v>3.92</v>
      </c>
      <c r="AR323" s="1">
        <v>-3.92</v>
      </c>
      <c r="AS323" s="4">
        <v>1180988.3999999999</v>
      </c>
      <c r="AU323" s="4">
        <f t="shared" si="15"/>
        <v>1180988.3999999999</v>
      </c>
      <c r="AV323" s="1">
        <f t="shared" si="16"/>
        <v>1426170.4</v>
      </c>
      <c r="AW323" s="1">
        <f t="shared" si="17"/>
        <v>1426170.4</v>
      </c>
    </row>
    <row r="324" spans="1:49" x14ac:dyDescent="0.35">
      <c r="A324" t="s">
        <v>93</v>
      </c>
      <c r="B324" t="s">
        <v>98</v>
      </c>
      <c r="C324" t="s">
        <v>43</v>
      </c>
      <c r="D324" t="s">
        <v>553</v>
      </c>
      <c r="E324">
        <v>2</v>
      </c>
      <c r="F324" t="s">
        <v>306</v>
      </c>
      <c r="G324">
        <v>2.7</v>
      </c>
      <c r="H324" t="s">
        <v>394</v>
      </c>
      <c r="I324" t="s">
        <v>395</v>
      </c>
      <c r="J324" t="s">
        <v>394</v>
      </c>
      <c r="K324" t="s">
        <v>374</v>
      </c>
      <c r="L324" t="s">
        <v>375</v>
      </c>
      <c r="M324" t="s">
        <v>356</v>
      </c>
      <c r="N324" t="s">
        <v>358</v>
      </c>
      <c r="O324">
        <v>0</v>
      </c>
      <c r="P324" t="s">
        <v>359</v>
      </c>
      <c r="Q324">
        <v>43</v>
      </c>
      <c r="R324" t="s">
        <v>412</v>
      </c>
      <c r="S324" t="s">
        <v>376</v>
      </c>
      <c r="T324" s="5" t="s">
        <v>378</v>
      </c>
      <c r="U324" t="s">
        <v>586</v>
      </c>
      <c r="V324">
        <v>4000</v>
      </c>
      <c r="W324" t="s">
        <v>148</v>
      </c>
      <c r="X324">
        <v>4400</v>
      </c>
      <c r="Y324" t="s">
        <v>235</v>
      </c>
      <c r="Z324">
        <v>4410</v>
      </c>
      <c r="AA324" t="s">
        <v>146</v>
      </c>
      <c r="AB324">
        <v>4411</v>
      </c>
      <c r="AC324" t="s">
        <v>407</v>
      </c>
      <c r="AD324">
        <v>0</v>
      </c>
      <c r="AE324" t="s">
        <v>55</v>
      </c>
      <c r="AF324" s="1">
        <v>12000000</v>
      </c>
      <c r="AG324" s="1">
        <v>12000000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12000000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U324" s="4">
        <f t="shared" si="15"/>
        <v>0</v>
      </c>
      <c r="AV324" s="1">
        <f t="shared" si="16"/>
        <v>12000000</v>
      </c>
      <c r="AW324" s="1">
        <f t="shared" si="17"/>
        <v>12000000</v>
      </c>
    </row>
    <row r="325" spans="1:49" x14ac:dyDescent="0.35">
      <c r="A325" t="s">
        <v>93</v>
      </c>
      <c r="B325" t="s">
        <v>98</v>
      </c>
      <c r="C325" t="s">
        <v>43</v>
      </c>
      <c r="D325" t="s">
        <v>553</v>
      </c>
      <c r="E325">
        <v>2</v>
      </c>
      <c r="F325" t="s">
        <v>306</v>
      </c>
      <c r="G325">
        <v>2.7</v>
      </c>
      <c r="H325" t="s">
        <v>394</v>
      </c>
      <c r="I325" t="s">
        <v>395</v>
      </c>
      <c r="J325" t="s">
        <v>394</v>
      </c>
      <c r="K325" t="s">
        <v>374</v>
      </c>
      <c r="L325" t="s">
        <v>375</v>
      </c>
      <c r="M325" t="s">
        <v>356</v>
      </c>
      <c r="N325" t="s">
        <v>358</v>
      </c>
      <c r="O325">
        <v>0</v>
      </c>
      <c r="P325" t="s">
        <v>359</v>
      </c>
      <c r="Q325">
        <v>44</v>
      </c>
      <c r="R325" t="s">
        <v>413</v>
      </c>
      <c r="S325" t="s">
        <v>376</v>
      </c>
      <c r="T325" s="5" t="s">
        <v>378</v>
      </c>
      <c r="U325" t="s">
        <v>586</v>
      </c>
      <c r="V325">
        <v>4000</v>
      </c>
      <c r="W325" t="s">
        <v>148</v>
      </c>
      <c r="X325">
        <v>4400</v>
      </c>
      <c r="Y325" t="s">
        <v>235</v>
      </c>
      <c r="Z325">
        <v>4410</v>
      </c>
      <c r="AA325" t="s">
        <v>146</v>
      </c>
      <c r="AB325">
        <v>4411</v>
      </c>
      <c r="AC325" t="s">
        <v>407</v>
      </c>
      <c r="AD325">
        <v>0</v>
      </c>
      <c r="AE325" t="s">
        <v>55</v>
      </c>
      <c r="AF325" s="1">
        <v>71000000</v>
      </c>
      <c r="AG325" s="1">
        <v>71000000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71000000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U325" s="4">
        <f t="shared" si="15"/>
        <v>0</v>
      </c>
      <c r="AV325" s="1">
        <f t="shared" si="16"/>
        <v>71000000</v>
      </c>
      <c r="AW325" s="1">
        <f t="shared" si="17"/>
        <v>71000000</v>
      </c>
    </row>
    <row r="326" spans="1:49" x14ac:dyDescent="0.35">
      <c r="A326" s="66" t="s">
        <v>93</v>
      </c>
      <c r="B326" s="66" t="s">
        <v>98</v>
      </c>
      <c r="C326" t="s">
        <v>43</v>
      </c>
      <c r="D326" t="s">
        <v>553</v>
      </c>
      <c r="E326">
        <v>2</v>
      </c>
      <c r="F326" t="s">
        <v>306</v>
      </c>
      <c r="G326">
        <v>2.7</v>
      </c>
      <c r="H326" t="s">
        <v>394</v>
      </c>
      <c r="I326" t="s">
        <v>395</v>
      </c>
      <c r="J326" t="s">
        <v>394</v>
      </c>
      <c r="K326" t="s">
        <v>374</v>
      </c>
      <c r="L326" t="s">
        <v>375</v>
      </c>
      <c r="M326" s="66" t="s">
        <v>356</v>
      </c>
      <c r="N326" s="66" t="s">
        <v>358</v>
      </c>
      <c r="O326">
        <v>0</v>
      </c>
      <c r="P326" t="s">
        <v>359</v>
      </c>
      <c r="Q326" s="66">
        <v>57</v>
      </c>
      <c r="R326" s="66" t="s">
        <v>593</v>
      </c>
      <c r="S326" s="66" t="s">
        <v>376</v>
      </c>
      <c r="T326" s="5" t="s">
        <v>378</v>
      </c>
      <c r="U326" s="66" t="s">
        <v>586</v>
      </c>
      <c r="V326" s="66">
        <v>4000</v>
      </c>
      <c r="W326" s="66" t="s">
        <v>148</v>
      </c>
      <c r="X326">
        <v>4400</v>
      </c>
      <c r="Y326" t="s">
        <v>235</v>
      </c>
      <c r="Z326">
        <v>4410</v>
      </c>
      <c r="AA326" t="s">
        <v>146</v>
      </c>
      <c r="AB326" s="66">
        <v>4411</v>
      </c>
      <c r="AC326" s="66" t="s">
        <v>407</v>
      </c>
      <c r="AD326" s="66">
        <v>0</v>
      </c>
      <c r="AE326" s="66" t="s">
        <v>55</v>
      </c>
      <c r="AF326" s="67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68">
        <v>1500000</v>
      </c>
      <c r="AU326" s="4">
        <f t="shared" si="15"/>
        <v>1500000</v>
      </c>
      <c r="AV326" s="1">
        <f t="shared" si="16"/>
        <v>1500000</v>
      </c>
      <c r="AW326" s="1"/>
    </row>
    <row r="327" spans="1:49" x14ac:dyDescent="0.35">
      <c r="A327" t="s">
        <v>93</v>
      </c>
      <c r="B327" t="s">
        <v>98</v>
      </c>
      <c r="C327" t="s">
        <v>43</v>
      </c>
      <c r="D327" t="s">
        <v>553</v>
      </c>
      <c r="E327">
        <v>1</v>
      </c>
      <c r="F327" t="s">
        <v>44</v>
      </c>
      <c r="G327">
        <v>1.3</v>
      </c>
      <c r="H327" t="s">
        <v>45</v>
      </c>
      <c r="I327" t="s">
        <v>46</v>
      </c>
      <c r="J327" t="s">
        <v>47</v>
      </c>
      <c r="K327" t="s">
        <v>62</v>
      </c>
      <c r="L327" t="s">
        <v>63</v>
      </c>
      <c r="M327" t="s">
        <v>64</v>
      </c>
      <c r="N327" t="s">
        <v>71</v>
      </c>
      <c r="O327">
        <v>5</v>
      </c>
      <c r="P327" t="s">
        <v>58</v>
      </c>
      <c r="Q327">
        <v>12</v>
      </c>
      <c r="R327" t="s">
        <v>67</v>
      </c>
      <c r="S327" t="s">
        <v>65</v>
      </c>
      <c r="T327" s="5" t="s">
        <v>72</v>
      </c>
      <c r="U327" t="s">
        <v>573</v>
      </c>
      <c r="V327">
        <v>1000</v>
      </c>
      <c r="W327" t="s">
        <v>67</v>
      </c>
      <c r="X327">
        <v>1500</v>
      </c>
      <c r="Y327" t="s">
        <v>217</v>
      </c>
      <c r="Z327">
        <v>1590</v>
      </c>
      <c r="AA327" t="s">
        <v>67</v>
      </c>
      <c r="AB327" s="32">
        <v>1591</v>
      </c>
      <c r="AC327" s="32" t="s">
        <v>219</v>
      </c>
      <c r="AD327">
        <v>1</v>
      </c>
      <c r="AE327" t="s">
        <v>77</v>
      </c>
      <c r="AF327" s="1">
        <v>7502685</v>
      </c>
      <c r="AG327" s="1">
        <v>7502684.3600000003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7502685</v>
      </c>
      <c r="AN327" s="1">
        <v>0</v>
      </c>
      <c r="AO327" s="1">
        <v>0.64</v>
      </c>
      <c r="AP327" s="1">
        <v>0</v>
      </c>
      <c r="AQ327" s="1">
        <v>0</v>
      </c>
      <c r="AR327" s="1">
        <v>0.64</v>
      </c>
      <c r="AS327" s="69">
        <v>1891845.73</v>
      </c>
      <c r="AU327" s="4">
        <f t="shared" si="15"/>
        <v>1891845.73</v>
      </c>
      <c r="AV327" s="1">
        <f t="shared" si="16"/>
        <v>9394530.7300000004</v>
      </c>
      <c r="AW327" s="1">
        <f t="shared" ref="AW327:AW333" si="18">AV327-AH327</f>
        <v>9394530.7300000004</v>
      </c>
    </row>
    <row r="328" spans="1:49" x14ac:dyDescent="0.35">
      <c r="A328" t="s">
        <v>93</v>
      </c>
      <c r="B328" t="s">
        <v>98</v>
      </c>
      <c r="C328" t="s">
        <v>43</v>
      </c>
      <c r="D328" t="s">
        <v>553</v>
      </c>
      <c r="E328">
        <v>2</v>
      </c>
      <c r="F328" t="s">
        <v>306</v>
      </c>
      <c r="G328">
        <v>2.7</v>
      </c>
      <c r="H328" t="s">
        <v>394</v>
      </c>
      <c r="I328" t="s">
        <v>395</v>
      </c>
      <c r="J328" t="s">
        <v>394</v>
      </c>
      <c r="K328" t="s">
        <v>62</v>
      </c>
      <c r="L328" t="s">
        <v>63</v>
      </c>
      <c r="M328" t="s">
        <v>416</v>
      </c>
      <c r="N328" t="s">
        <v>419</v>
      </c>
      <c r="O328">
        <v>4</v>
      </c>
      <c r="P328" t="s">
        <v>368</v>
      </c>
      <c r="Q328">
        <v>1</v>
      </c>
      <c r="R328" t="s">
        <v>422</v>
      </c>
      <c r="S328" t="s">
        <v>417</v>
      </c>
      <c r="T328" t="s">
        <v>421</v>
      </c>
      <c r="U328" t="s">
        <v>421</v>
      </c>
      <c r="V328">
        <v>4000</v>
      </c>
      <c r="W328" t="s">
        <v>148</v>
      </c>
      <c r="X328">
        <v>4400</v>
      </c>
      <c r="Y328" t="s">
        <v>235</v>
      </c>
      <c r="Z328">
        <v>4410</v>
      </c>
      <c r="AA328" t="s">
        <v>146</v>
      </c>
      <c r="AB328">
        <v>4411</v>
      </c>
      <c r="AC328" t="s">
        <v>407</v>
      </c>
      <c r="AD328">
        <v>0</v>
      </c>
      <c r="AE328" t="s">
        <v>55</v>
      </c>
      <c r="AF328" s="1">
        <v>3799000</v>
      </c>
      <c r="AG328" s="1">
        <v>3799000</v>
      </c>
      <c r="AH328" s="1">
        <v>40000</v>
      </c>
      <c r="AI328" s="1">
        <v>40000</v>
      </c>
      <c r="AJ328" s="1">
        <v>40000</v>
      </c>
      <c r="AK328" s="1">
        <v>40000</v>
      </c>
      <c r="AL328" s="1">
        <v>40000</v>
      </c>
      <c r="AM328" s="1">
        <v>3759000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U328" s="4">
        <f t="shared" si="15"/>
        <v>0</v>
      </c>
      <c r="AV328" s="1">
        <f t="shared" si="16"/>
        <v>3799000</v>
      </c>
      <c r="AW328" s="1">
        <f t="shared" si="18"/>
        <v>3759000</v>
      </c>
    </row>
    <row r="329" spans="1:49" x14ac:dyDescent="0.35">
      <c r="A329" t="s">
        <v>93</v>
      </c>
      <c r="B329" t="s">
        <v>98</v>
      </c>
      <c r="C329" t="s">
        <v>43</v>
      </c>
      <c r="D329" t="s">
        <v>553</v>
      </c>
      <c r="E329">
        <v>2</v>
      </c>
      <c r="F329" t="s">
        <v>306</v>
      </c>
      <c r="G329">
        <v>2.7</v>
      </c>
      <c r="H329" t="s">
        <v>394</v>
      </c>
      <c r="I329" t="s">
        <v>395</v>
      </c>
      <c r="J329" t="s">
        <v>394</v>
      </c>
      <c r="K329" t="s">
        <v>62</v>
      </c>
      <c r="L329" t="s">
        <v>63</v>
      </c>
      <c r="M329" t="s">
        <v>157</v>
      </c>
      <c r="N329" t="s">
        <v>161</v>
      </c>
      <c r="O329">
        <v>3</v>
      </c>
      <c r="P329" t="s">
        <v>316</v>
      </c>
      <c r="Q329">
        <v>46</v>
      </c>
      <c r="R329" t="s">
        <v>430</v>
      </c>
      <c r="S329" t="s">
        <v>427</v>
      </c>
      <c r="T329" s="5" t="s">
        <v>431</v>
      </c>
      <c r="U329" t="s">
        <v>574</v>
      </c>
      <c r="V329">
        <v>4000</v>
      </c>
      <c r="W329" t="s">
        <v>148</v>
      </c>
      <c r="X329">
        <v>4400</v>
      </c>
      <c r="Y329" t="s">
        <v>235</v>
      </c>
      <c r="Z329">
        <v>4410</v>
      </c>
      <c r="AA329" t="s">
        <v>146</v>
      </c>
      <c r="AB329">
        <v>4411</v>
      </c>
      <c r="AC329" t="s">
        <v>407</v>
      </c>
      <c r="AD329">
        <v>28</v>
      </c>
      <c r="AE329" t="s">
        <v>434</v>
      </c>
      <c r="AF329" s="1">
        <v>300000</v>
      </c>
      <c r="AG329" s="1">
        <v>300000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300000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U329" s="4">
        <f t="shared" si="15"/>
        <v>0</v>
      </c>
      <c r="AV329" s="1">
        <f t="shared" si="16"/>
        <v>300000</v>
      </c>
      <c r="AW329" s="1">
        <f t="shared" si="18"/>
        <v>300000</v>
      </c>
    </row>
    <row r="330" spans="1:49" x14ac:dyDescent="0.35">
      <c r="A330" t="s">
        <v>93</v>
      </c>
      <c r="B330" t="s">
        <v>98</v>
      </c>
      <c r="C330" t="s">
        <v>43</v>
      </c>
      <c r="D330" t="s">
        <v>553</v>
      </c>
      <c r="E330">
        <v>3</v>
      </c>
      <c r="F330" t="s">
        <v>435</v>
      </c>
      <c r="G330">
        <v>3.7</v>
      </c>
      <c r="H330" t="s">
        <v>469</v>
      </c>
      <c r="I330" t="s">
        <v>470</v>
      </c>
      <c r="J330" t="s">
        <v>469</v>
      </c>
      <c r="K330" t="s">
        <v>62</v>
      </c>
      <c r="L330" t="s">
        <v>63</v>
      </c>
      <c r="M330" t="s">
        <v>439</v>
      </c>
      <c r="N330" t="s">
        <v>441</v>
      </c>
      <c r="O330">
        <v>7</v>
      </c>
      <c r="P330" t="s">
        <v>442</v>
      </c>
      <c r="Q330">
        <v>53</v>
      </c>
      <c r="R330" t="s">
        <v>474</v>
      </c>
      <c r="S330" t="s">
        <v>471</v>
      </c>
      <c r="T330" s="5" t="s">
        <v>475</v>
      </c>
      <c r="U330" t="s">
        <v>576</v>
      </c>
      <c r="V330">
        <v>4000</v>
      </c>
      <c r="W330" t="s">
        <v>148</v>
      </c>
      <c r="X330">
        <v>4400</v>
      </c>
      <c r="Y330" t="s">
        <v>235</v>
      </c>
      <c r="Z330">
        <v>4410</v>
      </c>
      <c r="AA330" t="s">
        <v>146</v>
      </c>
      <c r="AB330">
        <v>4411</v>
      </c>
      <c r="AC330" t="s">
        <v>407</v>
      </c>
      <c r="AD330">
        <v>36</v>
      </c>
      <c r="AE330" t="s">
        <v>490</v>
      </c>
      <c r="AF330" s="1">
        <v>100000</v>
      </c>
      <c r="AG330" s="1">
        <v>100000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100000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U330" s="4">
        <f t="shared" si="15"/>
        <v>0</v>
      </c>
      <c r="AV330" s="1">
        <f t="shared" si="16"/>
        <v>100000</v>
      </c>
      <c r="AW330" s="1">
        <f t="shared" si="18"/>
        <v>100000</v>
      </c>
    </row>
    <row r="331" spans="1:49" x14ac:dyDescent="0.35">
      <c r="A331" t="s">
        <v>93</v>
      </c>
      <c r="B331" t="s">
        <v>98</v>
      </c>
      <c r="C331" t="s">
        <v>43</v>
      </c>
      <c r="D331" t="s">
        <v>553</v>
      </c>
      <c r="E331">
        <v>2</v>
      </c>
      <c r="F331" t="s">
        <v>306</v>
      </c>
      <c r="G331">
        <v>2.7</v>
      </c>
      <c r="H331" t="s">
        <v>394</v>
      </c>
      <c r="I331" t="s">
        <v>395</v>
      </c>
      <c r="J331" t="s">
        <v>394</v>
      </c>
      <c r="K331" t="s">
        <v>374</v>
      </c>
      <c r="L331" t="s">
        <v>375</v>
      </c>
      <c r="M331" t="s">
        <v>356</v>
      </c>
      <c r="N331" t="s">
        <v>358</v>
      </c>
      <c r="O331">
        <v>0</v>
      </c>
      <c r="P331" t="s">
        <v>359</v>
      </c>
      <c r="Q331">
        <v>42</v>
      </c>
      <c r="R331" t="s">
        <v>410</v>
      </c>
      <c r="S331" t="s">
        <v>376</v>
      </c>
      <c r="T331" s="5" t="s">
        <v>378</v>
      </c>
      <c r="U331" t="s">
        <v>586</v>
      </c>
      <c r="V331">
        <v>4000</v>
      </c>
      <c r="W331" t="s">
        <v>148</v>
      </c>
      <c r="X331">
        <v>4400</v>
      </c>
      <c r="Y331" t="s">
        <v>235</v>
      </c>
      <c r="Z331">
        <v>4420</v>
      </c>
      <c r="AA331" t="s">
        <v>146</v>
      </c>
      <c r="AB331">
        <v>4421</v>
      </c>
      <c r="AC331" t="s">
        <v>409</v>
      </c>
      <c r="AD331">
        <v>0</v>
      </c>
      <c r="AE331" t="s">
        <v>55</v>
      </c>
      <c r="AF331" s="1">
        <v>200000</v>
      </c>
      <c r="AG331" s="1">
        <v>200000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200000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U331" s="4">
        <f t="shared" si="15"/>
        <v>0</v>
      </c>
      <c r="AV331" s="1">
        <f t="shared" si="16"/>
        <v>200000</v>
      </c>
      <c r="AW331" s="1">
        <f t="shared" si="18"/>
        <v>200000</v>
      </c>
    </row>
    <row r="332" spans="1:49" x14ac:dyDescent="0.35">
      <c r="A332" t="s">
        <v>93</v>
      </c>
      <c r="B332" t="s">
        <v>98</v>
      </c>
      <c r="C332" t="s">
        <v>43</v>
      </c>
      <c r="D332" t="s">
        <v>553</v>
      </c>
      <c r="E332">
        <v>2</v>
      </c>
      <c r="F332" t="s">
        <v>306</v>
      </c>
      <c r="G332">
        <v>2.5</v>
      </c>
      <c r="H332" t="s">
        <v>371</v>
      </c>
      <c r="I332" t="s">
        <v>372</v>
      </c>
      <c r="J332" t="s">
        <v>373</v>
      </c>
      <c r="K332" t="s">
        <v>374</v>
      </c>
      <c r="L332" t="s">
        <v>375</v>
      </c>
      <c r="M332" t="s">
        <v>356</v>
      </c>
      <c r="N332" t="s">
        <v>358</v>
      </c>
      <c r="O332">
        <v>0</v>
      </c>
      <c r="P332" t="s">
        <v>359</v>
      </c>
      <c r="Q332">
        <v>40</v>
      </c>
      <c r="R332" t="s">
        <v>377</v>
      </c>
      <c r="S332" t="s">
        <v>376</v>
      </c>
      <c r="T332" s="5" t="s">
        <v>378</v>
      </c>
      <c r="U332" t="s">
        <v>586</v>
      </c>
      <c r="V332">
        <v>4000</v>
      </c>
      <c r="W332" t="s">
        <v>148</v>
      </c>
      <c r="X332">
        <v>4400</v>
      </c>
      <c r="Y332" t="s">
        <v>235</v>
      </c>
      <c r="Z332">
        <v>4430</v>
      </c>
      <c r="AA332" t="s">
        <v>146</v>
      </c>
      <c r="AB332">
        <v>4431</v>
      </c>
      <c r="AC332" t="s">
        <v>379</v>
      </c>
      <c r="AD332">
        <v>0</v>
      </c>
      <c r="AE332" t="s">
        <v>55</v>
      </c>
      <c r="AF332" s="1">
        <v>3900000</v>
      </c>
      <c r="AG332" s="1">
        <v>3900000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3900000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U332" s="4">
        <f t="shared" si="15"/>
        <v>0</v>
      </c>
      <c r="AV332" s="1">
        <f t="shared" si="16"/>
        <v>3900000</v>
      </c>
      <c r="AW332" s="1">
        <f t="shared" si="18"/>
        <v>3900000</v>
      </c>
    </row>
    <row r="333" spans="1:49" x14ac:dyDescent="0.35">
      <c r="A333" t="s">
        <v>93</v>
      </c>
      <c r="B333" t="s">
        <v>98</v>
      </c>
      <c r="C333" t="s">
        <v>43</v>
      </c>
      <c r="D333" t="s">
        <v>553</v>
      </c>
      <c r="E333">
        <v>1</v>
      </c>
      <c r="F333" t="s">
        <v>44</v>
      </c>
      <c r="G333">
        <v>1.3</v>
      </c>
      <c r="H333" t="s">
        <v>45</v>
      </c>
      <c r="I333" t="s">
        <v>46</v>
      </c>
      <c r="J333" t="s">
        <v>47</v>
      </c>
      <c r="K333" t="s">
        <v>62</v>
      </c>
      <c r="L333" t="s">
        <v>63</v>
      </c>
      <c r="M333" t="s">
        <v>220</v>
      </c>
      <c r="N333" t="s">
        <v>222</v>
      </c>
      <c r="O333">
        <v>5</v>
      </c>
      <c r="P333" t="s">
        <v>58</v>
      </c>
      <c r="Q333">
        <v>14</v>
      </c>
      <c r="R333" t="s">
        <v>232</v>
      </c>
      <c r="S333" t="s">
        <v>230</v>
      </c>
      <c r="T333" t="s">
        <v>233</v>
      </c>
      <c r="U333" t="s">
        <v>233</v>
      </c>
      <c r="V333">
        <v>4000</v>
      </c>
      <c r="W333" t="s">
        <v>148</v>
      </c>
      <c r="X333">
        <v>4400</v>
      </c>
      <c r="Y333" t="s">
        <v>235</v>
      </c>
      <c r="Z333">
        <v>4450</v>
      </c>
      <c r="AA333" t="s">
        <v>146</v>
      </c>
      <c r="AB333">
        <v>4451</v>
      </c>
      <c r="AC333" t="s">
        <v>236</v>
      </c>
      <c r="AD333">
        <v>37</v>
      </c>
      <c r="AE333" t="s">
        <v>237</v>
      </c>
      <c r="AF333" s="1">
        <v>500000</v>
      </c>
      <c r="AG333" s="1">
        <v>500000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500000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U333" s="4">
        <f t="shared" si="15"/>
        <v>0</v>
      </c>
      <c r="AV333" s="1">
        <f t="shared" si="16"/>
        <v>500000</v>
      </c>
      <c r="AW333" s="1">
        <f t="shared" si="18"/>
        <v>500000</v>
      </c>
    </row>
    <row r="334" spans="1:49" x14ac:dyDescent="0.35">
      <c r="A334" s="66" t="s">
        <v>93</v>
      </c>
      <c r="B334" s="66" t="s">
        <v>98</v>
      </c>
      <c r="C334" t="s">
        <v>43</v>
      </c>
      <c r="D334" t="s">
        <v>553</v>
      </c>
      <c r="E334">
        <v>1</v>
      </c>
      <c r="F334" t="s">
        <v>44</v>
      </c>
      <c r="G334">
        <v>1.3</v>
      </c>
      <c r="H334" t="s">
        <v>45</v>
      </c>
      <c r="I334" t="s">
        <v>46</v>
      </c>
      <c r="J334" t="s">
        <v>47</v>
      </c>
      <c r="K334" t="s">
        <v>48</v>
      </c>
      <c r="L334" t="s">
        <v>49</v>
      </c>
      <c r="M334" s="66" t="s">
        <v>50</v>
      </c>
      <c r="N334" s="66" t="s">
        <v>57</v>
      </c>
      <c r="O334">
        <v>5</v>
      </c>
      <c r="P334" t="s">
        <v>58</v>
      </c>
      <c r="Q334" s="66">
        <v>6</v>
      </c>
      <c r="R334" s="66" t="s">
        <v>144</v>
      </c>
      <c r="S334" s="66" t="s">
        <v>94</v>
      </c>
      <c r="T334" t="s">
        <v>100</v>
      </c>
      <c r="U334" s="66" t="s">
        <v>100</v>
      </c>
      <c r="V334" s="66">
        <v>3000</v>
      </c>
      <c r="W334" s="66" t="s">
        <v>53</v>
      </c>
      <c r="X334">
        <v>3300</v>
      </c>
      <c r="Y334" t="s">
        <v>129</v>
      </c>
      <c r="Z334">
        <v>3390</v>
      </c>
      <c r="AA334" t="s">
        <v>53</v>
      </c>
      <c r="AB334" s="66">
        <v>3391</v>
      </c>
      <c r="AC334" s="66" t="s">
        <v>143</v>
      </c>
      <c r="AD334" s="66">
        <v>0</v>
      </c>
      <c r="AE334" s="66" t="s">
        <v>55</v>
      </c>
      <c r="AF334" s="67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68">
        <v>2600000</v>
      </c>
      <c r="AT334" s="4">
        <v>0</v>
      </c>
      <c r="AU334" s="4">
        <f t="shared" si="15"/>
        <v>2600000</v>
      </c>
      <c r="AV334" s="1">
        <f t="shared" si="16"/>
        <v>2600000</v>
      </c>
      <c r="AW334" s="1"/>
    </row>
    <row r="335" spans="1:49" x14ac:dyDescent="0.35">
      <c r="A335" t="s">
        <v>93</v>
      </c>
      <c r="B335" t="s">
        <v>98</v>
      </c>
      <c r="C335" t="s">
        <v>43</v>
      </c>
      <c r="D335" t="s">
        <v>553</v>
      </c>
      <c r="E335">
        <v>3</v>
      </c>
      <c r="F335" t="s">
        <v>435</v>
      </c>
      <c r="G335">
        <v>3.7</v>
      </c>
      <c r="H335" t="s">
        <v>469</v>
      </c>
      <c r="I335" t="s">
        <v>470</v>
      </c>
      <c r="J335" t="s">
        <v>469</v>
      </c>
      <c r="K335" t="s">
        <v>62</v>
      </c>
      <c r="L335" t="s">
        <v>63</v>
      </c>
      <c r="M335" t="s">
        <v>50</v>
      </c>
      <c r="N335" t="s">
        <v>441</v>
      </c>
      <c r="O335">
        <v>7</v>
      </c>
      <c r="P335" t="s">
        <v>442</v>
      </c>
      <c r="Q335">
        <v>53</v>
      </c>
      <c r="R335" t="s">
        <v>474</v>
      </c>
      <c r="S335" t="s">
        <v>471</v>
      </c>
      <c r="T335" s="5" t="s">
        <v>475</v>
      </c>
      <c r="U335" t="s">
        <v>576</v>
      </c>
      <c r="V335">
        <v>4000</v>
      </c>
      <c r="W335" t="s">
        <v>148</v>
      </c>
      <c r="X335">
        <v>4200</v>
      </c>
      <c r="Y335" t="s">
        <v>145</v>
      </c>
      <c r="Z335">
        <v>4210</v>
      </c>
      <c r="AA335" t="s">
        <v>146</v>
      </c>
      <c r="AB335">
        <v>4211</v>
      </c>
      <c r="AC335" t="s">
        <v>147</v>
      </c>
      <c r="AD335">
        <v>0</v>
      </c>
      <c r="AE335" t="s">
        <v>55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70">
        <v>3000000</v>
      </c>
      <c r="AT335" s="4">
        <v>1000000</v>
      </c>
      <c r="AU335" s="4">
        <f t="shared" si="15"/>
        <v>4000000</v>
      </c>
      <c r="AV335" s="1">
        <f t="shared" si="16"/>
        <v>4000000</v>
      </c>
      <c r="AW335" s="1"/>
    </row>
    <row r="336" spans="1:49" x14ac:dyDescent="0.35">
      <c r="A336" t="s">
        <v>93</v>
      </c>
      <c r="B336" t="s">
        <v>98</v>
      </c>
      <c r="C336" t="s">
        <v>43</v>
      </c>
      <c r="D336" t="s">
        <v>553</v>
      </c>
      <c r="E336">
        <v>2</v>
      </c>
      <c r="F336" t="s">
        <v>306</v>
      </c>
      <c r="G336">
        <v>2.7</v>
      </c>
      <c r="H336" t="s">
        <v>394</v>
      </c>
      <c r="I336" t="s">
        <v>395</v>
      </c>
      <c r="J336" t="s">
        <v>394</v>
      </c>
      <c r="K336" t="s">
        <v>62</v>
      </c>
      <c r="L336" t="s">
        <v>63</v>
      </c>
      <c r="M336" t="s">
        <v>416</v>
      </c>
      <c r="N336" t="s">
        <v>419</v>
      </c>
      <c r="O336">
        <v>4</v>
      </c>
      <c r="P336" t="s">
        <v>368</v>
      </c>
      <c r="Q336">
        <v>1</v>
      </c>
      <c r="R336" t="s">
        <v>422</v>
      </c>
      <c r="S336" t="s">
        <v>417</v>
      </c>
      <c r="T336" t="s">
        <v>421</v>
      </c>
      <c r="U336" t="s">
        <v>421</v>
      </c>
      <c r="V336">
        <v>4000</v>
      </c>
      <c r="W336" t="s">
        <v>148</v>
      </c>
      <c r="X336">
        <v>4400</v>
      </c>
      <c r="Y336" t="s">
        <v>235</v>
      </c>
      <c r="Z336">
        <v>4450</v>
      </c>
      <c r="AA336" t="s">
        <v>146</v>
      </c>
      <c r="AB336">
        <v>4451</v>
      </c>
      <c r="AC336" t="s">
        <v>236</v>
      </c>
      <c r="AD336">
        <v>39</v>
      </c>
      <c r="AE336" t="s">
        <v>424</v>
      </c>
      <c r="AF336" s="1">
        <v>300000</v>
      </c>
      <c r="AG336" s="1">
        <v>300000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300000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U336" s="4">
        <f t="shared" si="15"/>
        <v>0</v>
      </c>
      <c r="AV336" s="1">
        <f t="shared" si="16"/>
        <v>300000</v>
      </c>
      <c r="AW336" s="1">
        <f t="shared" ref="AW336:AW367" si="19">AV336-AH336</f>
        <v>300000</v>
      </c>
    </row>
    <row r="337" spans="1:49" x14ac:dyDescent="0.35">
      <c r="A337" t="s">
        <v>93</v>
      </c>
      <c r="B337" t="s">
        <v>98</v>
      </c>
      <c r="C337" t="s">
        <v>43</v>
      </c>
      <c r="D337" t="s">
        <v>553</v>
      </c>
      <c r="E337">
        <v>2</v>
      </c>
      <c r="F337" t="s">
        <v>306</v>
      </c>
      <c r="G337">
        <v>2.7</v>
      </c>
      <c r="H337" t="s">
        <v>394</v>
      </c>
      <c r="I337" t="s">
        <v>395</v>
      </c>
      <c r="J337" t="s">
        <v>394</v>
      </c>
      <c r="K337" t="s">
        <v>62</v>
      </c>
      <c r="L337" t="s">
        <v>63</v>
      </c>
      <c r="M337" t="s">
        <v>416</v>
      </c>
      <c r="N337" t="s">
        <v>419</v>
      </c>
      <c r="O337">
        <v>4</v>
      </c>
      <c r="P337" t="s">
        <v>368</v>
      </c>
      <c r="Q337">
        <v>1</v>
      </c>
      <c r="R337" t="s">
        <v>422</v>
      </c>
      <c r="S337" t="s">
        <v>417</v>
      </c>
      <c r="T337" t="s">
        <v>421</v>
      </c>
      <c r="U337" t="s">
        <v>421</v>
      </c>
      <c r="V337">
        <v>4000</v>
      </c>
      <c r="W337" t="s">
        <v>148</v>
      </c>
      <c r="X337">
        <v>4400</v>
      </c>
      <c r="Y337" t="s">
        <v>235</v>
      </c>
      <c r="Z337">
        <v>4450</v>
      </c>
      <c r="AA337" t="s">
        <v>146</v>
      </c>
      <c r="AB337">
        <v>4451</v>
      </c>
      <c r="AC337" t="s">
        <v>236</v>
      </c>
      <c r="AD337">
        <v>40</v>
      </c>
      <c r="AE337" t="s">
        <v>425</v>
      </c>
      <c r="AF337" s="1">
        <v>1000000</v>
      </c>
      <c r="AG337" s="1">
        <v>1000011.2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1000000</v>
      </c>
      <c r="AN337" s="1">
        <v>0</v>
      </c>
      <c r="AO337" s="1">
        <v>0</v>
      </c>
      <c r="AP337" s="1">
        <v>0</v>
      </c>
      <c r="AQ337" s="1">
        <v>11.2</v>
      </c>
      <c r="AR337" s="1">
        <v>-11.2</v>
      </c>
      <c r="AU337" s="4">
        <f t="shared" si="15"/>
        <v>0</v>
      </c>
      <c r="AV337" s="1">
        <f t="shared" si="16"/>
        <v>1000000</v>
      </c>
      <c r="AW337" s="1">
        <f t="shared" si="19"/>
        <v>1000000</v>
      </c>
    </row>
    <row r="338" spans="1:49" x14ac:dyDescent="0.35">
      <c r="A338" t="s">
        <v>93</v>
      </c>
      <c r="B338" t="s">
        <v>98</v>
      </c>
      <c r="C338" t="s">
        <v>43</v>
      </c>
      <c r="D338" t="s">
        <v>553</v>
      </c>
      <c r="E338">
        <v>2</v>
      </c>
      <c r="F338" t="s">
        <v>306</v>
      </c>
      <c r="G338">
        <v>2.7</v>
      </c>
      <c r="H338" t="s">
        <v>394</v>
      </c>
      <c r="I338" t="s">
        <v>395</v>
      </c>
      <c r="J338" t="s">
        <v>394</v>
      </c>
      <c r="K338" t="s">
        <v>415</v>
      </c>
      <c r="L338" t="s">
        <v>540</v>
      </c>
      <c r="M338" t="s">
        <v>416</v>
      </c>
      <c r="N338" t="s">
        <v>419</v>
      </c>
      <c r="O338">
        <v>4</v>
      </c>
      <c r="P338" t="s">
        <v>368</v>
      </c>
      <c r="Q338">
        <v>2</v>
      </c>
      <c r="R338" t="s">
        <v>420</v>
      </c>
      <c r="S338" t="s">
        <v>417</v>
      </c>
      <c r="T338" t="s">
        <v>421</v>
      </c>
      <c r="U338" t="s">
        <v>421</v>
      </c>
      <c r="V338">
        <v>4000</v>
      </c>
      <c r="W338" t="s">
        <v>148</v>
      </c>
      <c r="X338">
        <v>4400</v>
      </c>
      <c r="Y338" t="s">
        <v>235</v>
      </c>
      <c r="Z338">
        <v>4480</v>
      </c>
      <c r="AA338" t="s">
        <v>146</v>
      </c>
      <c r="AB338">
        <v>4481</v>
      </c>
      <c r="AC338" t="s">
        <v>418</v>
      </c>
      <c r="AD338">
        <v>0</v>
      </c>
      <c r="AE338" t="s">
        <v>55</v>
      </c>
      <c r="AF338" s="1">
        <v>1000000</v>
      </c>
      <c r="AG338" s="1">
        <v>1000000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1000000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U338" s="4">
        <f t="shared" si="15"/>
        <v>0</v>
      </c>
      <c r="AV338" s="1">
        <f t="shared" si="16"/>
        <v>1000000</v>
      </c>
      <c r="AW338" s="1">
        <f t="shared" si="19"/>
        <v>1000000</v>
      </c>
    </row>
    <row r="339" spans="1:49" x14ac:dyDescent="0.35">
      <c r="A339" t="s">
        <v>516</v>
      </c>
      <c r="B339" t="s">
        <v>521</v>
      </c>
      <c r="C339" t="s">
        <v>43</v>
      </c>
      <c r="D339" t="s">
        <v>553</v>
      </c>
      <c r="E339">
        <v>1</v>
      </c>
      <c r="F339" t="s">
        <v>44</v>
      </c>
      <c r="G339">
        <v>1.3</v>
      </c>
      <c r="H339" t="s">
        <v>45</v>
      </c>
      <c r="I339" t="s">
        <v>46</v>
      </c>
      <c r="J339" t="s">
        <v>47</v>
      </c>
      <c r="K339" t="s">
        <v>62</v>
      </c>
      <c r="L339" t="s">
        <v>63</v>
      </c>
      <c r="M339" t="s">
        <v>64</v>
      </c>
      <c r="N339" t="s">
        <v>71</v>
      </c>
      <c r="O339">
        <v>5</v>
      </c>
      <c r="P339" t="s">
        <v>58</v>
      </c>
      <c r="Q339">
        <v>12</v>
      </c>
      <c r="R339" t="s">
        <v>67</v>
      </c>
      <c r="S339" t="s">
        <v>65</v>
      </c>
      <c r="T339" s="5" t="s">
        <v>72</v>
      </c>
      <c r="U339" t="s">
        <v>573</v>
      </c>
      <c r="V339">
        <v>1000</v>
      </c>
      <c r="W339" t="s">
        <v>67</v>
      </c>
      <c r="X339">
        <v>1500</v>
      </c>
      <c r="Y339" t="s">
        <v>217</v>
      </c>
      <c r="Z339">
        <v>1590</v>
      </c>
      <c r="AA339" t="s">
        <v>67</v>
      </c>
      <c r="AB339" s="31">
        <v>1591</v>
      </c>
      <c r="AC339" s="31" t="s">
        <v>219</v>
      </c>
      <c r="AD339">
        <v>1</v>
      </c>
      <c r="AE339" t="s">
        <v>77</v>
      </c>
      <c r="AF339" s="1">
        <v>86510824</v>
      </c>
      <c r="AG339" s="1">
        <v>86510824.640000001</v>
      </c>
      <c r="AH339" s="1">
        <v>84270086.670000002</v>
      </c>
      <c r="AI339" s="1">
        <v>84270086.670000002</v>
      </c>
      <c r="AJ339" s="1">
        <v>270086.67</v>
      </c>
      <c r="AK339" s="1">
        <v>270000</v>
      </c>
      <c r="AL339" s="1">
        <v>270000</v>
      </c>
      <c r="AM339" s="1">
        <v>2240737.33</v>
      </c>
      <c r="AN339" s="1">
        <v>0</v>
      </c>
      <c r="AO339" s="1">
        <v>0</v>
      </c>
      <c r="AP339" s="1">
        <v>0</v>
      </c>
      <c r="AQ339" s="1">
        <v>0.64</v>
      </c>
      <c r="AR339" s="1">
        <v>-0.64</v>
      </c>
      <c r="AS339" s="4">
        <v>3905037.81</v>
      </c>
      <c r="AU339" s="4">
        <f t="shared" si="15"/>
        <v>3905037.81</v>
      </c>
      <c r="AV339" s="1">
        <f t="shared" si="16"/>
        <v>90415861.810000002</v>
      </c>
      <c r="AW339" s="1">
        <f t="shared" si="19"/>
        <v>6145775.1400000006</v>
      </c>
    </row>
    <row r="340" spans="1:49" x14ac:dyDescent="0.35">
      <c r="A340" s="63" t="s">
        <v>93</v>
      </c>
      <c r="B340" s="63" t="s">
        <v>98</v>
      </c>
      <c r="C340" t="s">
        <v>43</v>
      </c>
      <c r="D340" t="s">
        <v>553</v>
      </c>
      <c r="E340">
        <v>2</v>
      </c>
      <c r="F340" t="s">
        <v>306</v>
      </c>
      <c r="G340">
        <v>2.6</v>
      </c>
      <c r="H340" t="s">
        <v>380</v>
      </c>
      <c r="I340" t="s">
        <v>381</v>
      </c>
      <c r="J340" t="s">
        <v>382</v>
      </c>
      <c r="K340" t="s">
        <v>86</v>
      </c>
      <c r="L340" t="s">
        <v>87</v>
      </c>
      <c r="M340" s="63" t="s">
        <v>1105</v>
      </c>
      <c r="N340" s="63" t="s">
        <v>562</v>
      </c>
      <c r="O340">
        <v>0</v>
      </c>
      <c r="P340" t="s">
        <v>359</v>
      </c>
      <c r="Q340" s="63">
        <v>61</v>
      </c>
      <c r="R340" s="63" t="s">
        <v>387</v>
      </c>
      <c r="S340" s="63" t="s">
        <v>1110</v>
      </c>
      <c r="T340" t="s">
        <v>562</v>
      </c>
      <c r="U340" s="63" t="s">
        <v>562</v>
      </c>
      <c r="V340" s="63">
        <v>4000</v>
      </c>
      <c r="W340" s="63" t="s">
        <v>148</v>
      </c>
      <c r="X340">
        <v>4200</v>
      </c>
      <c r="Y340" t="s">
        <v>145</v>
      </c>
      <c r="Z340">
        <v>4210</v>
      </c>
      <c r="AA340" t="s">
        <v>146</v>
      </c>
      <c r="AB340" s="63">
        <v>4211</v>
      </c>
      <c r="AC340" s="63" t="s">
        <v>147</v>
      </c>
      <c r="AD340" s="63">
        <v>0</v>
      </c>
      <c r="AE340" s="63" t="s">
        <v>55</v>
      </c>
      <c r="AF340" s="64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P340" s="1">
        <v>6380968.3300000001</v>
      </c>
      <c r="AQ340" s="1">
        <v>6362780.9500000002</v>
      </c>
      <c r="AS340" s="62">
        <v>7380968.3300000001</v>
      </c>
      <c r="AT340" s="65">
        <v>0</v>
      </c>
      <c r="AU340" s="65">
        <f t="shared" si="15"/>
        <v>7380968.3300000001</v>
      </c>
      <c r="AV340" s="1">
        <f t="shared" si="16"/>
        <v>7380968.3300000001</v>
      </c>
      <c r="AW340" s="1">
        <f t="shared" si="19"/>
        <v>7380968.3300000001</v>
      </c>
    </row>
    <row r="341" spans="1:49" x14ac:dyDescent="0.35">
      <c r="A341" s="63" t="s">
        <v>507</v>
      </c>
      <c r="B341" s="63" t="s">
        <v>509</v>
      </c>
      <c r="C341" t="s">
        <v>508</v>
      </c>
      <c r="D341" t="s">
        <v>552</v>
      </c>
      <c r="E341">
        <v>1</v>
      </c>
      <c r="F341" t="s">
        <v>44</v>
      </c>
      <c r="G341">
        <v>1.3</v>
      </c>
      <c r="H341" t="s">
        <v>45</v>
      </c>
      <c r="I341" t="s">
        <v>46</v>
      </c>
      <c r="J341" t="s">
        <v>47</v>
      </c>
      <c r="K341" t="s">
        <v>155</v>
      </c>
      <c r="L341" t="s">
        <v>156</v>
      </c>
      <c r="M341" s="63" t="s">
        <v>157</v>
      </c>
      <c r="N341" s="63" t="s">
        <v>161</v>
      </c>
      <c r="O341">
        <v>2</v>
      </c>
      <c r="P341" t="s">
        <v>162</v>
      </c>
      <c r="Q341" s="63">
        <v>49</v>
      </c>
      <c r="R341" s="63" t="s">
        <v>168</v>
      </c>
      <c r="S341" s="63" t="s">
        <v>158</v>
      </c>
      <c r="T341" s="5" t="s">
        <v>164</v>
      </c>
      <c r="U341" s="63" t="s">
        <v>575</v>
      </c>
      <c r="V341" s="63">
        <v>6000</v>
      </c>
      <c r="W341" s="63" t="s">
        <v>107</v>
      </c>
      <c r="X341">
        <v>6100</v>
      </c>
      <c r="Y341" t="s">
        <v>159</v>
      </c>
      <c r="Z341">
        <v>6130</v>
      </c>
      <c r="AA341" t="s">
        <v>104</v>
      </c>
      <c r="AB341" s="63">
        <v>6131</v>
      </c>
      <c r="AC341" s="63" t="s">
        <v>165</v>
      </c>
      <c r="AD341" s="63">
        <v>0</v>
      </c>
      <c r="AE341" s="63" t="s">
        <v>55</v>
      </c>
      <c r="AF341" s="64">
        <v>19604161.300000001</v>
      </c>
      <c r="AG341" s="1">
        <v>19604161.489999998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19604161.300000001</v>
      </c>
      <c r="AN341" s="1">
        <v>0</v>
      </c>
      <c r="AO341" s="1">
        <v>0</v>
      </c>
      <c r="AP341" s="1">
        <v>0</v>
      </c>
      <c r="AQ341" s="1">
        <v>0.19</v>
      </c>
      <c r="AR341" s="1">
        <v>-0.19</v>
      </c>
      <c r="AS341" s="62">
        <v>9000000</v>
      </c>
      <c r="AT341" s="65"/>
      <c r="AU341" s="65">
        <f t="shared" si="15"/>
        <v>9000000</v>
      </c>
      <c r="AV341" s="1">
        <f t="shared" si="16"/>
        <v>28604161.300000001</v>
      </c>
      <c r="AW341" s="1">
        <f t="shared" si="19"/>
        <v>28604161.300000001</v>
      </c>
    </row>
    <row r="342" spans="1:49" x14ac:dyDescent="0.35">
      <c r="A342" s="63" t="s">
        <v>93</v>
      </c>
      <c r="B342" s="63" t="s">
        <v>98</v>
      </c>
      <c r="C342" t="s">
        <v>43</v>
      </c>
      <c r="D342" t="s">
        <v>553</v>
      </c>
      <c r="E342">
        <v>2</v>
      </c>
      <c r="F342" t="s">
        <v>306</v>
      </c>
      <c r="G342">
        <v>2.7</v>
      </c>
      <c r="H342" t="s">
        <v>394</v>
      </c>
      <c r="I342" t="s">
        <v>395</v>
      </c>
      <c r="J342" t="s">
        <v>394</v>
      </c>
      <c r="K342" t="s">
        <v>86</v>
      </c>
      <c r="L342" t="s">
        <v>87</v>
      </c>
      <c r="M342" s="63" t="s">
        <v>1104</v>
      </c>
      <c r="N342" s="63" t="s">
        <v>565</v>
      </c>
      <c r="O342">
        <v>4</v>
      </c>
      <c r="P342" t="s">
        <v>368</v>
      </c>
      <c r="Q342" s="63">
        <v>60</v>
      </c>
      <c r="R342" s="63" t="s">
        <v>397</v>
      </c>
      <c r="S342" s="63" t="s">
        <v>1109</v>
      </c>
      <c r="T342" t="s">
        <v>565</v>
      </c>
      <c r="U342" s="63" t="s">
        <v>565</v>
      </c>
      <c r="V342" s="63">
        <v>4000</v>
      </c>
      <c r="W342" s="63" t="s">
        <v>148</v>
      </c>
      <c r="X342">
        <v>4200</v>
      </c>
      <c r="Y342" t="s">
        <v>145</v>
      </c>
      <c r="Z342">
        <v>4210</v>
      </c>
      <c r="AA342" t="s">
        <v>146</v>
      </c>
      <c r="AB342" s="63">
        <v>4211</v>
      </c>
      <c r="AC342" s="63" t="s">
        <v>147</v>
      </c>
      <c r="AD342" s="63">
        <v>0</v>
      </c>
      <c r="AE342" s="63" t="s">
        <v>55</v>
      </c>
      <c r="AF342" s="64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P342" s="1">
        <v>9360000</v>
      </c>
      <c r="AQ342" s="1">
        <v>9345791.3599999994</v>
      </c>
      <c r="AS342" s="62">
        <v>9360000</v>
      </c>
      <c r="AT342" s="65"/>
      <c r="AU342" s="65">
        <f t="shared" si="15"/>
        <v>9360000</v>
      </c>
      <c r="AV342" s="1">
        <f t="shared" si="16"/>
        <v>9360000</v>
      </c>
      <c r="AW342" s="1">
        <f t="shared" si="19"/>
        <v>9360000</v>
      </c>
    </row>
    <row r="343" spans="1:49" x14ac:dyDescent="0.35">
      <c r="A343" s="63" t="s">
        <v>93</v>
      </c>
      <c r="B343" s="63" t="s">
        <v>98</v>
      </c>
      <c r="C343" t="s">
        <v>43</v>
      </c>
      <c r="D343" t="s">
        <v>553</v>
      </c>
      <c r="E343">
        <v>2</v>
      </c>
      <c r="F343" t="s">
        <v>306</v>
      </c>
      <c r="G343">
        <v>2.6</v>
      </c>
      <c r="H343" t="s">
        <v>380</v>
      </c>
      <c r="I343" t="s">
        <v>381</v>
      </c>
      <c r="J343" t="s">
        <v>382</v>
      </c>
      <c r="K343" t="s">
        <v>86</v>
      </c>
      <c r="L343" t="s">
        <v>87</v>
      </c>
      <c r="M343" s="63" t="s">
        <v>1102</v>
      </c>
      <c r="N343" s="63" t="s">
        <v>563</v>
      </c>
      <c r="O343">
        <v>0</v>
      </c>
      <c r="P343" t="s">
        <v>359</v>
      </c>
      <c r="Q343" s="63">
        <v>58</v>
      </c>
      <c r="R343" s="63" t="s">
        <v>384</v>
      </c>
      <c r="S343" s="63" t="s">
        <v>1107</v>
      </c>
      <c r="T343" t="s">
        <v>563</v>
      </c>
      <c r="U343" s="63" t="s">
        <v>563</v>
      </c>
      <c r="V343" s="63">
        <v>4000</v>
      </c>
      <c r="W343" s="63" t="s">
        <v>148</v>
      </c>
      <c r="X343">
        <v>4200</v>
      </c>
      <c r="Y343" t="s">
        <v>145</v>
      </c>
      <c r="Z343">
        <v>4210</v>
      </c>
      <c r="AA343" t="s">
        <v>146</v>
      </c>
      <c r="AB343" s="63">
        <v>4211</v>
      </c>
      <c r="AC343" s="63" t="s">
        <v>147</v>
      </c>
      <c r="AD343" s="63">
        <v>0</v>
      </c>
      <c r="AE343" s="63" t="s">
        <v>55</v>
      </c>
      <c r="AF343" s="64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P343" s="1">
        <v>14064137.279999999</v>
      </c>
      <c r="AQ343" s="1">
        <v>14064137.279999999</v>
      </c>
      <c r="AS343" s="62">
        <v>14064137.279999999</v>
      </c>
      <c r="AT343" s="65"/>
      <c r="AU343" s="65">
        <f t="shared" si="15"/>
        <v>14064137.279999999</v>
      </c>
      <c r="AV343" s="1">
        <f t="shared" si="16"/>
        <v>14064137.279999999</v>
      </c>
      <c r="AW343" s="1">
        <f t="shared" si="19"/>
        <v>14064137.279999999</v>
      </c>
    </row>
    <row r="344" spans="1:49" x14ac:dyDescent="0.35">
      <c r="A344" t="s">
        <v>93</v>
      </c>
      <c r="B344" t="s">
        <v>98</v>
      </c>
      <c r="C344" t="s">
        <v>43</v>
      </c>
      <c r="D344" t="s">
        <v>552</v>
      </c>
      <c r="E344">
        <v>1</v>
      </c>
      <c r="F344" t="s">
        <v>44</v>
      </c>
      <c r="G344">
        <v>1.3</v>
      </c>
      <c r="H344" t="s">
        <v>45</v>
      </c>
      <c r="I344" t="s">
        <v>46</v>
      </c>
      <c r="J344" t="s">
        <v>47</v>
      </c>
      <c r="K344" t="s">
        <v>62</v>
      </c>
      <c r="L344" t="s">
        <v>63</v>
      </c>
      <c r="M344" t="s">
        <v>169</v>
      </c>
      <c r="N344" t="s">
        <v>173</v>
      </c>
      <c r="O344">
        <v>5</v>
      </c>
      <c r="P344" t="s">
        <v>58</v>
      </c>
      <c r="Q344">
        <v>3</v>
      </c>
      <c r="R344" t="s">
        <v>174</v>
      </c>
      <c r="S344" t="s">
        <v>170</v>
      </c>
      <c r="T344" s="5" t="s">
        <v>175</v>
      </c>
      <c r="U344" t="s">
        <v>572</v>
      </c>
      <c r="V344">
        <v>5000</v>
      </c>
      <c r="W344" t="s">
        <v>96</v>
      </c>
      <c r="X344">
        <v>5100</v>
      </c>
      <c r="Y344" t="s">
        <v>95</v>
      </c>
      <c r="Z344">
        <v>5110</v>
      </c>
      <c r="AA344" t="s">
        <v>96</v>
      </c>
      <c r="AB344">
        <v>5111</v>
      </c>
      <c r="AC344" t="s">
        <v>171</v>
      </c>
      <c r="AD344">
        <v>41</v>
      </c>
      <c r="AE344" t="s">
        <v>172</v>
      </c>
      <c r="AF344" s="1">
        <v>4000000</v>
      </c>
      <c r="AG344" s="1">
        <v>4000000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4000000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U344" s="4">
        <f t="shared" si="15"/>
        <v>0</v>
      </c>
      <c r="AV344" s="1">
        <f t="shared" si="16"/>
        <v>4000000</v>
      </c>
      <c r="AW344" s="1">
        <f t="shared" si="19"/>
        <v>4000000</v>
      </c>
    </row>
    <row r="345" spans="1:49" x14ac:dyDescent="0.35">
      <c r="A345" t="s">
        <v>93</v>
      </c>
      <c r="B345" t="s">
        <v>98</v>
      </c>
      <c r="C345" t="s">
        <v>43</v>
      </c>
      <c r="D345" t="s">
        <v>552</v>
      </c>
      <c r="E345">
        <v>1</v>
      </c>
      <c r="F345" t="s">
        <v>44</v>
      </c>
      <c r="G345">
        <v>1.3</v>
      </c>
      <c r="H345" t="s">
        <v>45</v>
      </c>
      <c r="I345" t="s">
        <v>46</v>
      </c>
      <c r="J345" t="s">
        <v>47</v>
      </c>
      <c r="K345" t="s">
        <v>62</v>
      </c>
      <c r="L345" t="s">
        <v>63</v>
      </c>
      <c r="M345" t="s">
        <v>64</v>
      </c>
      <c r="N345" t="s">
        <v>71</v>
      </c>
      <c r="O345">
        <v>5</v>
      </c>
      <c r="P345" t="s">
        <v>58</v>
      </c>
      <c r="Q345">
        <v>9</v>
      </c>
      <c r="R345" t="s">
        <v>182</v>
      </c>
      <c r="S345" t="s">
        <v>65</v>
      </c>
      <c r="T345" s="5" t="s">
        <v>72</v>
      </c>
      <c r="U345" t="s">
        <v>573</v>
      </c>
      <c r="V345">
        <v>5000</v>
      </c>
      <c r="W345" t="s">
        <v>96</v>
      </c>
      <c r="X345">
        <v>5100</v>
      </c>
      <c r="Y345" t="s">
        <v>95</v>
      </c>
      <c r="Z345">
        <v>5110</v>
      </c>
      <c r="AA345" t="s">
        <v>96</v>
      </c>
      <c r="AB345">
        <v>5111</v>
      </c>
      <c r="AC345" t="s">
        <v>171</v>
      </c>
      <c r="AD345">
        <v>0</v>
      </c>
      <c r="AE345" t="s">
        <v>55</v>
      </c>
      <c r="AF345" s="1">
        <v>1500000</v>
      </c>
      <c r="AG345" s="1">
        <v>1500000</v>
      </c>
      <c r="AH345" s="1">
        <v>35206</v>
      </c>
      <c r="AI345" s="1">
        <v>0</v>
      </c>
      <c r="AJ345" s="1">
        <v>0</v>
      </c>
      <c r="AK345" s="1">
        <v>0</v>
      </c>
      <c r="AL345" s="1">
        <v>0</v>
      </c>
      <c r="AM345" s="1">
        <v>1500000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U345" s="4">
        <f t="shared" si="15"/>
        <v>0</v>
      </c>
      <c r="AV345" s="1">
        <f t="shared" si="16"/>
        <v>1500000</v>
      </c>
      <c r="AW345" s="1">
        <f t="shared" si="19"/>
        <v>1464794</v>
      </c>
    </row>
    <row r="346" spans="1:49" x14ac:dyDescent="0.35">
      <c r="A346" t="s">
        <v>93</v>
      </c>
      <c r="B346" t="s">
        <v>98</v>
      </c>
      <c r="C346" t="s">
        <v>43</v>
      </c>
      <c r="D346" t="s">
        <v>552</v>
      </c>
      <c r="E346">
        <v>2</v>
      </c>
      <c r="F346" t="s">
        <v>306</v>
      </c>
      <c r="G346">
        <v>2.2999999999999998</v>
      </c>
      <c r="H346" t="s">
        <v>341</v>
      </c>
      <c r="I346" t="s">
        <v>342</v>
      </c>
      <c r="J346" t="s">
        <v>343</v>
      </c>
      <c r="K346" t="s">
        <v>62</v>
      </c>
      <c r="L346" t="s">
        <v>63</v>
      </c>
      <c r="M346" t="s">
        <v>279</v>
      </c>
      <c r="N346" s="5" t="s">
        <v>561</v>
      </c>
      <c r="O346">
        <v>2</v>
      </c>
      <c r="P346" t="s">
        <v>162</v>
      </c>
      <c r="Q346">
        <v>24</v>
      </c>
      <c r="R346" t="s">
        <v>345</v>
      </c>
      <c r="S346" t="s">
        <v>344</v>
      </c>
      <c r="T346" s="5" t="s">
        <v>346</v>
      </c>
      <c r="U346" t="s">
        <v>581</v>
      </c>
      <c r="V346">
        <v>5000</v>
      </c>
      <c r="W346" t="s">
        <v>96</v>
      </c>
      <c r="X346">
        <v>5100</v>
      </c>
      <c r="Y346" t="s">
        <v>95</v>
      </c>
      <c r="Z346">
        <v>5110</v>
      </c>
      <c r="AA346" t="s">
        <v>96</v>
      </c>
      <c r="AB346">
        <v>5111</v>
      </c>
      <c r="AC346" t="s">
        <v>171</v>
      </c>
      <c r="AD346">
        <v>0</v>
      </c>
      <c r="AE346" t="s">
        <v>55</v>
      </c>
      <c r="AF346" s="1">
        <v>500000</v>
      </c>
      <c r="AG346" s="1">
        <v>500000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500000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U346" s="4">
        <f t="shared" si="15"/>
        <v>0</v>
      </c>
      <c r="AV346" s="1">
        <f t="shared" si="16"/>
        <v>500000</v>
      </c>
      <c r="AW346" s="1">
        <f t="shared" si="19"/>
        <v>500000</v>
      </c>
    </row>
    <row r="347" spans="1:49" x14ac:dyDescent="0.35">
      <c r="A347" t="s">
        <v>93</v>
      </c>
      <c r="B347" t="s">
        <v>98</v>
      </c>
      <c r="C347" t="s">
        <v>43</v>
      </c>
      <c r="D347" t="s">
        <v>552</v>
      </c>
      <c r="E347">
        <v>1</v>
      </c>
      <c r="F347" t="s">
        <v>44</v>
      </c>
      <c r="G347">
        <v>1.3</v>
      </c>
      <c r="H347" t="s">
        <v>45</v>
      </c>
      <c r="I347" t="s">
        <v>46</v>
      </c>
      <c r="J347" t="s">
        <v>47</v>
      </c>
      <c r="K347" t="s">
        <v>62</v>
      </c>
      <c r="L347" t="s">
        <v>63</v>
      </c>
      <c r="M347" t="s">
        <v>64</v>
      </c>
      <c r="N347" t="s">
        <v>71</v>
      </c>
      <c r="O347">
        <v>5</v>
      </c>
      <c r="P347" t="s">
        <v>58</v>
      </c>
      <c r="Q347">
        <v>9</v>
      </c>
      <c r="R347" t="s">
        <v>182</v>
      </c>
      <c r="S347" t="s">
        <v>65</v>
      </c>
      <c r="T347" s="5" t="s">
        <v>72</v>
      </c>
      <c r="U347" t="s">
        <v>573</v>
      </c>
      <c r="V347">
        <v>5000</v>
      </c>
      <c r="W347" t="s">
        <v>96</v>
      </c>
      <c r="X347">
        <v>5100</v>
      </c>
      <c r="Y347" t="s">
        <v>95</v>
      </c>
      <c r="Z347">
        <v>5120</v>
      </c>
      <c r="AA347" t="s">
        <v>96</v>
      </c>
      <c r="AB347">
        <v>5121</v>
      </c>
      <c r="AC347" t="s">
        <v>183</v>
      </c>
      <c r="AD347">
        <v>0</v>
      </c>
      <c r="AE347" t="s">
        <v>55</v>
      </c>
      <c r="AF347" s="1">
        <v>200000</v>
      </c>
      <c r="AG347" s="1">
        <v>200000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200000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U347" s="4">
        <f t="shared" si="15"/>
        <v>0</v>
      </c>
      <c r="AV347" s="1">
        <f t="shared" si="16"/>
        <v>200000</v>
      </c>
      <c r="AW347" s="1">
        <f t="shared" si="19"/>
        <v>200000</v>
      </c>
    </row>
    <row r="348" spans="1:49" x14ac:dyDescent="0.35">
      <c r="A348" t="s">
        <v>93</v>
      </c>
      <c r="B348" t="s">
        <v>98</v>
      </c>
      <c r="C348" t="s">
        <v>43</v>
      </c>
      <c r="D348" t="s">
        <v>552</v>
      </c>
      <c r="E348">
        <v>1</v>
      </c>
      <c r="F348" t="s">
        <v>44</v>
      </c>
      <c r="G348">
        <v>1.3</v>
      </c>
      <c r="H348" t="s">
        <v>45</v>
      </c>
      <c r="I348" t="s">
        <v>46</v>
      </c>
      <c r="J348" t="s">
        <v>47</v>
      </c>
      <c r="K348" t="s">
        <v>62</v>
      </c>
      <c r="L348" t="s">
        <v>63</v>
      </c>
      <c r="M348" t="s">
        <v>220</v>
      </c>
      <c r="N348" t="s">
        <v>222</v>
      </c>
      <c r="O348">
        <v>5</v>
      </c>
      <c r="P348" t="s">
        <v>58</v>
      </c>
      <c r="Q348">
        <v>16</v>
      </c>
      <c r="R348" t="s">
        <v>242</v>
      </c>
      <c r="S348" t="s">
        <v>241</v>
      </c>
      <c r="T348" s="5" t="s">
        <v>243</v>
      </c>
      <c r="U348" t="s">
        <v>571</v>
      </c>
      <c r="V348">
        <v>5000</v>
      </c>
      <c r="W348" t="s">
        <v>96</v>
      </c>
      <c r="X348">
        <v>5100</v>
      </c>
      <c r="Y348" t="s">
        <v>95</v>
      </c>
      <c r="Z348">
        <v>5120</v>
      </c>
      <c r="AA348" t="s">
        <v>96</v>
      </c>
      <c r="AB348">
        <v>5121</v>
      </c>
      <c r="AC348" t="s">
        <v>183</v>
      </c>
      <c r="AD348">
        <v>0</v>
      </c>
      <c r="AE348" t="s">
        <v>55</v>
      </c>
      <c r="AF348" s="1">
        <v>500000</v>
      </c>
      <c r="AG348" s="1">
        <v>500000</v>
      </c>
      <c r="AH348" s="1">
        <v>480820</v>
      </c>
      <c r="AI348" s="1">
        <v>0</v>
      </c>
      <c r="AJ348" s="1">
        <v>0</v>
      </c>
      <c r="AK348" s="1">
        <v>0</v>
      </c>
      <c r="AL348" s="1">
        <v>0</v>
      </c>
      <c r="AM348" s="1">
        <v>500000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U348" s="4">
        <f t="shared" si="15"/>
        <v>0</v>
      </c>
      <c r="AV348" s="1">
        <f t="shared" si="16"/>
        <v>500000</v>
      </c>
      <c r="AW348" s="1">
        <f t="shared" si="19"/>
        <v>19180</v>
      </c>
    </row>
    <row r="349" spans="1:49" x14ac:dyDescent="0.35">
      <c r="A349" t="s">
        <v>93</v>
      </c>
      <c r="B349" t="s">
        <v>98</v>
      </c>
      <c r="C349" t="s">
        <v>43</v>
      </c>
      <c r="D349" t="s">
        <v>553</v>
      </c>
      <c r="E349">
        <v>1</v>
      </c>
      <c r="F349" t="s">
        <v>44</v>
      </c>
      <c r="G349">
        <v>1.3</v>
      </c>
      <c r="H349" t="s">
        <v>45</v>
      </c>
      <c r="I349" t="s">
        <v>46</v>
      </c>
      <c r="J349" t="s">
        <v>47</v>
      </c>
      <c r="K349" t="s">
        <v>48</v>
      </c>
      <c r="L349" t="s">
        <v>49</v>
      </c>
      <c r="M349" t="s">
        <v>50</v>
      </c>
      <c r="N349" t="s">
        <v>57</v>
      </c>
      <c r="O349">
        <v>5</v>
      </c>
      <c r="P349" t="s">
        <v>58</v>
      </c>
      <c r="Q349">
        <v>5</v>
      </c>
      <c r="R349" t="s">
        <v>99</v>
      </c>
      <c r="S349" t="s">
        <v>94</v>
      </c>
      <c r="T349" t="s">
        <v>100</v>
      </c>
      <c r="U349" t="s">
        <v>100</v>
      </c>
      <c r="V349">
        <v>5000</v>
      </c>
      <c r="W349" t="s">
        <v>96</v>
      </c>
      <c r="X349">
        <v>5100</v>
      </c>
      <c r="Y349" t="s">
        <v>95</v>
      </c>
      <c r="Z349">
        <v>5150</v>
      </c>
      <c r="AA349" t="s">
        <v>96</v>
      </c>
      <c r="AB349">
        <v>5151</v>
      </c>
      <c r="AC349" t="s">
        <v>142</v>
      </c>
      <c r="AD349">
        <v>0</v>
      </c>
      <c r="AE349" t="s">
        <v>55</v>
      </c>
      <c r="AF349" s="1">
        <v>742000</v>
      </c>
      <c r="AG349" s="1">
        <v>1000000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742000</v>
      </c>
      <c r="AN349" s="1">
        <v>0</v>
      </c>
      <c r="AO349" s="1">
        <v>0</v>
      </c>
      <c r="AP349" s="1">
        <v>0</v>
      </c>
      <c r="AQ349" s="1">
        <v>258000</v>
      </c>
      <c r="AR349" s="1">
        <v>-258000</v>
      </c>
      <c r="AU349" s="4">
        <f t="shared" si="15"/>
        <v>0</v>
      </c>
      <c r="AV349" s="1">
        <f t="shared" si="16"/>
        <v>742000</v>
      </c>
      <c r="AW349" s="1">
        <f t="shared" si="19"/>
        <v>742000</v>
      </c>
    </row>
    <row r="350" spans="1:49" x14ac:dyDescent="0.35">
      <c r="A350" t="s">
        <v>93</v>
      </c>
      <c r="B350" t="s">
        <v>98</v>
      </c>
      <c r="C350" t="s">
        <v>43</v>
      </c>
      <c r="D350" t="s">
        <v>552</v>
      </c>
      <c r="E350">
        <v>1</v>
      </c>
      <c r="F350" t="s">
        <v>44</v>
      </c>
      <c r="G350">
        <v>1.3</v>
      </c>
      <c r="H350" t="s">
        <v>45</v>
      </c>
      <c r="I350" t="s">
        <v>46</v>
      </c>
      <c r="J350" t="s">
        <v>47</v>
      </c>
      <c r="K350" t="s">
        <v>48</v>
      </c>
      <c r="L350" t="s">
        <v>49</v>
      </c>
      <c r="M350" t="s">
        <v>50</v>
      </c>
      <c r="N350" t="s">
        <v>57</v>
      </c>
      <c r="O350">
        <v>5</v>
      </c>
      <c r="P350" t="s">
        <v>58</v>
      </c>
      <c r="Q350">
        <v>5</v>
      </c>
      <c r="R350" t="s">
        <v>99</v>
      </c>
      <c r="S350" t="s">
        <v>94</v>
      </c>
      <c r="T350" t="s">
        <v>100</v>
      </c>
      <c r="U350" t="s">
        <v>100</v>
      </c>
      <c r="V350">
        <v>5000</v>
      </c>
      <c r="W350" t="s">
        <v>96</v>
      </c>
      <c r="X350">
        <v>5100</v>
      </c>
      <c r="Y350" t="s">
        <v>95</v>
      </c>
      <c r="Z350">
        <v>5190</v>
      </c>
      <c r="AA350" t="s">
        <v>96</v>
      </c>
      <c r="AB350">
        <v>5191</v>
      </c>
      <c r="AC350" t="s">
        <v>97</v>
      </c>
      <c r="AD350">
        <v>0</v>
      </c>
      <c r="AE350" t="s">
        <v>55</v>
      </c>
      <c r="AF350" s="1">
        <v>258000</v>
      </c>
      <c r="AG350" s="1">
        <v>0</v>
      </c>
      <c r="AH350" s="1">
        <v>257859.65</v>
      </c>
      <c r="AI350" s="1">
        <v>42976.61</v>
      </c>
      <c r="AJ350" s="1">
        <v>42976.61</v>
      </c>
      <c r="AK350" s="1">
        <v>42976.61</v>
      </c>
      <c r="AL350" s="1">
        <v>42976.61</v>
      </c>
      <c r="AM350" s="1">
        <v>215023.39</v>
      </c>
      <c r="AN350" s="1">
        <v>0</v>
      </c>
      <c r="AO350" s="1">
        <v>258000</v>
      </c>
      <c r="AP350" s="1">
        <v>0</v>
      </c>
      <c r="AQ350" s="1">
        <v>0</v>
      </c>
      <c r="AR350" s="1">
        <v>258000</v>
      </c>
      <c r="AU350" s="4">
        <f t="shared" si="15"/>
        <v>0</v>
      </c>
      <c r="AV350" s="1">
        <f t="shared" si="16"/>
        <v>258000</v>
      </c>
      <c r="AW350" s="1">
        <f t="shared" si="19"/>
        <v>140.35000000000582</v>
      </c>
    </row>
    <row r="351" spans="1:49" x14ac:dyDescent="0.35">
      <c r="A351" t="s">
        <v>93</v>
      </c>
      <c r="B351" t="s">
        <v>98</v>
      </c>
      <c r="C351" t="s">
        <v>43</v>
      </c>
      <c r="D351" t="s">
        <v>552</v>
      </c>
      <c r="E351">
        <v>1</v>
      </c>
      <c r="F351" t="s">
        <v>44</v>
      </c>
      <c r="G351">
        <v>1.3</v>
      </c>
      <c r="H351" t="s">
        <v>45</v>
      </c>
      <c r="I351" t="s">
        <v>46</v>
      </c>
      <c r="J351" t="s">
        <v>47</v>
      </c>
      <c r="K351" t="s">
        <v>62</v>
      </c>
      <c r="L351" t="s">
        <v>63</v>
      </c>
      <c r="M351" t="s">
        <v>64</v>
      </c>
      <c r="N351" t="s">
        <v>71</v>
      </c>
      <c r="O351">
        <v>5</v>
      </c>
      <c r="P351" t="s">
        <v>58</v>
      </c>
      <c r="Q351">
        <v>9</v>
      </c>
      <c r="R351" t="s">
        <v>182</v>
      </c>
      <c r="S351" t="s">
        <v>65</v>
      </c>
      <c r="T351" s="5" t="s">
        <v>72</v>
      </c>
      <c r="U351" t="s">
        <v>573</v>
      </c>
      <c r="V351">
        <v>5000</v>
      </c>
      <c r="W351" t="s">
        <v>96</v>
      </c>
      <c r="X351">
        <v>5100</v>
      </c>
      <c r="Y351" t="s">
        <v>95</v>
      </c>
      <c r="Z351">
        <v>5190</v>
      </c>
      <c r="AA351" t="s">
        <v>96</v>
      </c>
      <c r="AB351">
        <v>5191</v>
      </c>
      <c r="AC351" t="s">
        <v>97</v>
      </c>
      <c r="AD351">
        <v>0</v>
      </c>
      <c r="AE351" t="s">
        <v>55</v>
      </c>
      <c r="AF351" s="1">
        <v>50000</v>
      </c>
      <c r="AG351" s="1">
        <v>50000</v>
      </c>
      <c r="AH351" s="1">
        <v>4368.8</v>
      </c>
      <c r="AI351" s="1">
        <v>0</v>
      </c>
      <c r="AJ351" s="1">
        <v>0</v>
      </c>
      <c r="AK351" s="1">
        <v>0</v>
      </c>
      <c r="AL351" s="1">
        <v>0</v>
      </c>
      <c r="AM351" s="1">
        <v>50000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U351" s="4">
        <f t="shared" si="15"/>
        <v>0</v>
      </c>
      <c r="AV351" s="1">
        <f t="shared" si="16"/>
        <v>50000</v>
      </c>
      <c r="AW351" s="1">
        <f t="shared" si="19"/>
        <v>45631.199999999997</v>
      </c>
    </row>
    <row r="352" spans="1:49" x14ac:dyDescent="0.35">
      <c r="A352" t="s">
        <v>93</v>
      </c>
      <c r="B352" t="s">
        <v>98</v>
      </c>
      <c r="C352" t="s">
        <v>43</v>
      </c>
      <c r="D352" t="s">
        <v>552</v>
      </c>
      <c r="E352">
        <v>1</v>
      </c>
      <c r="F352" t="s">
        <v>44</v>
      </c>
      <c r="G352">
        <v>1.3</v>
      </c>
      <c r="H352" t="s">
        <v>45</v>
      </c>
      <c r="I352" t="s">
        <v>46</v>
      </c>
      <c r="J352" t="s">
        <v>47</v>
      </c>
      <c r="K352" t="s">
        <v>62</v>
      </c>
      <c r="L352" t="s">
        <v>63</v>
      </c>
      <c r="M352" t="s">
        <v>266</v>
      </c>
      <c r="N352" t="s">
        <v>269</v>
      </c>
      <c r="O352">
        <v>5</v>
      </c>
      <c r="P352" t="s">
        <v>58</v>
      </c>
      <c r="Q352">
        <v>54</v>
      </c>
      <c r="R352" t="s">
        <v>270</v>
      </c>
      <c r="S352" t="s">
        <v>267</v>
      </c>
      <c r="T352" s="5" t="s">
        <v>271</v>
      </c>
      <c r="U352" t="s">
        <v>582</v>
      </c>
      <c r="V352">
        <v>5000</v>
      </c>
      <c r="W352" t="s">
        <v>96</v>
      </c>
      <c r="X352">
        <v>5100</v>
      </c>
      <c r="Y352" t="s">
        <v>95</v>
      </c>
      <c r="Z352">
        <v>5190</v>
      </c>
      <c r="AA352" t="s">
        <v>96</v>
      </c>
      <c r="AB352">
        <v>5191</v>
      </c>
      <c r="AC352" t="s">
        <v>97</v>
      </c>
      <c r="AD352">
        <v>42</v>
      </c>
      <c r="AE352" t="s">
        <v>268</v>
      </c>
      <c r="AF352" s="1">
        <v>4000000</v>
      </c>
      <c r="AG352" s="1">
        <v>4000000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4000000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U352" s="4">
        <f t="shared" si="15"/>
        <v>0</v>
      </c>
      <c r="AV352" s="1">
        <f t="shared" si="16"/>
        <v>4000000</v>
      </c>
      <c r="AW352" s="1">
        <f t="shared" si="19"/>
        <v>4000000</v>
      </c>
    </row>
    <row r="353" spans="1:49" x14ac:dyDescent="0.35">
      <c r="A353" t="s">
        <v>93</v>
      </c>
      <c r="B353" t="s">
        <v>98</v>
      </c>
      <c r="C353" t="s">
        <v>43</v>
      </c>
      <c r="D353" t="s">
        <v>552</v>
      </c>
      <c r="E353">
        <v>2</v>
      </c>
      <c r="F353" t="s">
        <v>306</v>
      </c>
      <c r="G353">
        <v>2.1</v>
      </c>
      <c r="H353" t="s">
        <v>307</v>
      </c>
      <c r="I353" t="s">
        <v>313</v>
      </c>
      <c r="J353" t="s">
        <v>314</v>
      </c>
      <c r="K353" t="s">
        <v>86</v>
      </c>
      <c r="L353" t="s">
        <v>87</v>
      </c>
      <c r="M353" t="s">
        <v>253</v>
      </c>
      <c r="N353" s="5" t="s">
        <v>592</v>
      </c>
      <c r="O353">
        <v>3</v>
      </c>
      <c r="P353" t="s">
        <v>316</v>
      </c>
      <c r="Q353">
        <v>30</v>
      </c>
      <c r="R353" t="s">
        <v>317</v>
      </c>
      <c r="S353" t="s">
        <v>315</v>
      </c>
      <c r="T353" t="s">
        <v>318</v>
      </c>
      <c r="U353" t="s">
        <v>318</v>
      </c>
      <c r="V353">
        <v>5000</v>
      </c>
      <c r="W353" t="s">
        <v>96</v>
      </c>
      <c r="X353">
        <v>5100</v>
      </c>
      <c r="Y353" t="s">
        <v>95</v>
      </c>
      <c r="Z353">
        <v>5190</v>
      </c>
      <c r="AA353" t="s">
        <v>96</v>
      </c>
      <c r="AB353">
        <v>5191</v>
      </c>
      <c r="AC353" t="s">
        <v>97</v>
      </c>
      <c r="AD353">
        <v>0</v>
      </c>
      <c r="AE353" t="s">
        <v>55</v>
      </c>
      <c r="AF353" s="1">
        <v>30000</v>
      </c>
      <c r="AG353" s="1">
        <v>30000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30000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U353" s="4">
        <f t="shared" si="15"/>
        <v>0</v>
      </c>
      <c r="AV353" s="1">
        <f t="shared" si="16"/>
        <v>30000</v>
      </c>
      <c r="AW353" s="1">
        <f t="shared" si="19"/>
        <v>30000</v>
      </c>
    </row>
    <row r="354" spans="1:49" x14ac:dyDescent="0.35">
      <c r="A354" t="s">
        <v>93</v>
      </c>
      <c r="B354" t="s">
        <v>98</v>
      </c>
      <c r="C354" t="s">
        <v>43</v>
      </c>
      <c r="D354" t="s">
        <v>552</v>
      </c>
      <c r="E354">
        <v>3</v>
      </c>
      <c r="F354" t="s">
        <v>435</v>
      </c>
      <c r="G354">
        <v>3.8</v>
      </c>
      <c r="H354" t="s">
        <v>491</v>
      </c>
      <c r="I354" t="s">
        <v>492</v>
      </c>
      <c r="J354" t="s">
        <v>493</v>
      </c>
      <c r="K354" t="s">
        <v>62</v>
      </c>
      <c r="L354" t="s">
        <v>63</v>
      </c>
      <c r="M354" t="s">
        <v>494</v>
      </c>
      <c r="N354" t="s">
        <v>496</v>
      </c>
      <c r="O354">
        <v>5</v>
      </c>
      <c r="P354" t="s">
        <v>58</v>
      </c>
      <c r="Q354">
        <v>55</v>
      </c>
      <c r="R354" t="s">
        <v>497</v>
      </c>
      <c r="S354" t="s">
        <v>495</v>
      </c>
      <c r="T354" s="5" t="s">
        <v>498</v>
      </c>
      <c r="U354" t="s">
        <v>587</v>
      </c>
      <c r="V354">
        <v>5000</v>
      </c>
      <c r="W354" t="s">
        <v>96</v>
      </c>
      <c r="X354">
        <v>5100</v>
      </c>
      <c r="Y354" t="s">
        <v>95</v>
      </c>
      <c r="Z354">
        <v>5190</v>
      </c>
      <c r="AA354" t="s">
        <v>96</v>
      </c>
      <c r="AB354">
        <v>5191</v>
      </c>
      <c r="AC354" t="s">
        <v>97</v>
      </c>
      <c r="AD354">
        <v>0</v>
      </c>
      <c r="AE354" t="s">
        <v>55</v>
      </c>
      <c r="AF354" s="1">
        <v>450000</v>
      </c>
      <c r="AG354" s="1">
        <v>450000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450000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U354" s="4">
        <f t="shared" si="15"/>
        <v>0</v>
      </c>
      <c r="AV354" s="1">
        <f t="shared" si="16"/>
        <v>450000</v>
      </c>
      <c r="AW354" s="1">
        <f t="shared" si="19"/>
        <v>450000</v>
      </c>
    </row>
    <row r="355" spans="1:49" x14ac:dyDescent="0.35">
      <c r="A355" t="s">
        <v>93</v>
      </c>
      <c r="B355" t="s">
        <v>98</v>
      </c>
      <c r="C355" t="s">
        <v>43</v>
      </c>
      <c r="D355" t="s">
        <v>552</v>
      </c>
      <c r="E355">
        <v>3</v>
      </c>
      <c r="F355" t="s">
        <v>435</v>
      </c>
      <c r="G355">
        <v>3.8</v>
      </c>
      <c r="H355" t="s">
        <v>491</v>
      </c>
      <c r="I355" t="s">
        <v>492</v>
      </c>
      <c r="J355" t="s">
        <v>493</v>
      </c>
      <c r="K355" t="s">
        <v>62</v>
      </c>
      <c r="L355" t="s">
        <v>63</v>
      </c>
      <c r="M355" t="s">
        <v>494</v>
      </c>
      <c r="N355" t="s">
        <v>496</v>
      </c>
      <c r="O355">
        <v>5</v>
      </c>
      <c r="P355" t="s">
        <v>58</v>
      </c>
      <c r="Q355">
        <v>55</v>
      </c>
      <c r="R355" t="s">
        <v>497</v>
      </c>
      <c r="S355" t="s">
        <v>495</v>
      </c>
      <c r="T355" s="5" t="s">
        <v>498</v>
      </c>
      <c r="U355" t="s">
        <v>587</v>
      </c>
      <c r="V355">
        <v>5000</v>
      </c>
      <c r="W355" t="s">
        <v>96</v>
      </c>
      <c r="X355">
        <v>5200</v>
      </c>
      <c r="Y355" t="s">
        <v>472</v>
      </c>
      <c r="Z355">
        <v>5210</v>
      </c>
      <c r="AA355" t="s">
        <v>96</v>
      </c>
      <c r="AB355">
        <v>5211</v>
      </c>
      <c r="AC355" t="s">
        <v>499</v>
      </c>
      <c r="AD355">
        <v>0</v>
      </c>
      <c r="AE355" t="s">
        <v>55</v>
      </c>
      <c r="AF355" s="1">
        <v>1000000</v>
      </c>
      <c r="AG355" s="1">
        <v>1000000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1000000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U355" s="4">
        <f t="shared" si="15"/>
        <v>0</v>
      </c>
      <c r="AV355" s="1">
        <f t="shared" si="16"/>
        <v>1000000</v>
      </c>
      <c r="AW355" s="1">
        <f t="shared" si="19"/>
        <v>1000000</v>
      </c>
    </row>
    <row r="356" spans="1:49" x14ac:dyDescent="0.35">
      <c r="A356" t="s">
        <v>93</v>
      </c>
      <c r="B356" t="s">
        <v>98</v>
      </c>
      <c r="C356" t="s">
        <v>43</v>
      </c>
      <c r="D356" t="s">
        <v>552</v>
      </c>
      <c r="E356">
        <v>3</v>
      </c>
      <c r="F356" t="s">
        <v>435</v>
      </c>
      <c r="G356">
        <v>3.7</v>
      </c>
      <c r="H356" t="s">
        <v>469</v>
      </c>
      <c r="I356" t="s">
        <v>470</v>
      </c>
      <c r="J356" t="s">
        <v>469</v>
      </c>
      <c r="K356" t="s">
        <v>62</v>
      </c>
      <c r="L356" t="s">
        <v>63</v>
      </c>
      <c r="M356" t="s">
        <v>439</v>
      </c>
      <c r="N356" t="s">
        <v>441</v>
      </c>
      <c r="O356">
        <v>7</v>
      </c>
      <c r="P356" t="s">
        <v>442</v>
      </c>
      <c r="Q356">
        <v>53</v>
      </c>
      <c r="R356" t="s">
        <v>474</v>
      </c>
      <c r="S356" t="s">
        <v>471</v>
      </c>
      <c r="T356" s="5" t="s">
        <v>475</v>
      </c>
      <c r="U356" t="s">
        <v>576</v>
      </c>
      <c r="V356">
        <v>5000</v>
      </c>
      <c r="W356" t="s">
        <v>96</v>
      </c>
      <c r="X356">
        <v>5200</v>
      </c>
      <c r="Y356" t="s">
        <v>472</v>
      </c>
      <c r="Z356">
        <v>5230</v>
      </c>
      <c r="AA356" t="s">
        <v>96</v>
      </c>
      <c r="AB356">
        <v>5231</v>
      </c>
      <c r="AC356" t="s">
        <v>473</v>
      </c>
      <c r="AD356">
        <v>0</v>
      </c>
      <c r="AE356" t="s">
        <v>55</v>
      </c>
      <c r="AF356" s="1">
        <v>50000</v>
      </c>
      <c r="AG356" s="1">
        <v>50000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50000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U356" s="4">
        <f t="shared" si="15"/>
        <v>0</v>
      </c>
      <c r="AV356" s="1">
        <f t="shared" si="16"/>
        <v>50000</v>
      </c>
      <c r="AW356" s="1">
        <f t="shared" si="19"/>
        <v>50000</v>
      </c>
    </row>
    <row r="357" spans="1:49" x14ac:dyDescent="0.35">
      <c r="A357" t="s">
        <v>93</v>
      </c>
      <c r="B357" t="s">
        <v>98</v>
      </c>
      <c r="C357" t="s">
        <v>43</v>
      </c>
      <c r="D357" t="s">
        <v>552</v>
      </c>
      <c r="E357">
        <v>3</v>
      </c>
      <c r="F357" t="s">
        <v>435</v>
      </c>
      <c r="G357">
        <v>3.8</v>
      </c>
      <c r="H357" t="s">
        <v>491</v>
      </c>
      <c r="I357" t="s">
        <v>492</v>
      </c>
      <c r="J357" t="s">
        <v>493</v>
      </c>
      <c r="K357" t="s">
        <v>62</v>
      </c>
      <c r="L357" t="s">
        <v>63</v>
      </c>
      <c r="M357" t="s">
        <v>494</v>
      </c>
      <c r="N357" t="s">
        <v>496</v>
      </c>
      <c r="O357">
        <v>5</v>
      </c>
      <c r="P357" t="s">
        <v>58</v>
      </c>
      <c r="Q357">
        <v>55</v>
      </c>
      <c r="R357" t="s">
        <v>497</v>
      </c>
      <c r="S357" t="s">
        <v>495</v>
      </c>
      <c r="T357" s="5" t="s">
        <v>498</v>
      </c>
      <c r="U357" t="s">
        <v>587</v>
      </c>
      <c r="V357">
        <v>5000</v>
      </c>
      <c r="W357" t="s">
        <v>96</v>
      </c>
      <c r="X357">
        <v>5200</v>
      </c>
      <c r="Y357" t="s">
        <v>472</v>
      </c>
      <c r="Z357">
        <v>5230</v>
      </c>
      <c r="AA357" t="s">
        <v>96</v>
      </c>
      <c r="AB357">
        <v>5231</v>
      </c>
      <c r="AC357" t="s">
        <v>473</v>
      </c>
      <c r="AD357">
        <v>0</v>
      </c>
      <c r="AE357" t="s">
        <v>55</v>
      </c>
      <c r="AF357" s="1">
        <v>200000</v>
      </c>
      <c r="AG357" s="1">
        <v>200000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200000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U357" s="4">
        <f t="shared" si="15"/>
        <v>0</v>
      </c>
      <c r="AV357" s="1">
        <f t="shared" si="16"/>
        <v>200000</v>
      </c>
      <c r="AW357" s="1">
        <f t="shared" si="19"/>
        <v>200000</v>
      </c>
    </row>
    <row r="358" spans="1:49" x14ac:dyDescent="0.35">
      <c r="A358" t="s">
        <v>93</v>
      </c>
      <c r="B358" t="s">
        <v>98</v>
      </c>
      <c r="C358" t="s">
        <v>43</v>
      </c>
      <c r="D358" t="s">
        <v>552</v>
      </c>
      <c r="E358">
        <v>2</v>
      </c>
      <c r="F358" t="s">
        <v>306</v>
      </c>
      <c r="G358">
        <v>2.1</v>
      </c>
      <c r="H358" t="s">
        <v>307</v>
      </c>
      <c r="I358" t="s">
        <v>313</v>
      </c>
      <c r="J358" t="s">
        <v>314</v>
      </c>
      <c r="K358" t="s">
        <v>86</v>
      </c>
      <c r="L358" t="s">
        <v>87</v>
      </c>
      <c r="M358" t="s">
        <v>253</v>
      </c>
      <c r="N358" s="5" t="s">
        <v>592</v>
      </c>
      <c r="O358">
        <v>3</v>
      </c>
      <c r="P358" t="s">
        <v>316</v>
      </c>
      <c r="Q358">
        <v>30</v>
      </c>
      <c r="R358" t="s">
        <v>317</v>
      </c>
      <c r="S358" t="s">
        <v>315</v>
      </c>
      <c r="T358" t="s">
        <v>318</v>
      </c>
      <c r="U358" t="s">
        <v>318</v>
      </c>
      <c r="V358">
        <v>5000</v>
      </c>
      <c r="W358" t="s">
        <v>96</v>
      </c>
      <c r="X358">
        <v>5300</v>
      </c>
      <c r="Y358" t="s">
        <v>319</v>
      </c>
      <c r="Z358">
        <v>5310</v>
      </c>
      <c r="AA358" t="s">
        <v>96</v>
      </c>
      <c r="AB358">
        <v>5311</v>
      </c>
      <c r="AC358" t="s">
        <v>320</v>
      </c>
      <c r="AD358">
        <v>0</v>
      </c>
      <c r="AE358" t="s">
        <v>55</v>
      </c>
      <c r="AF358" s="1">
        <v>500000</v>
      </c>
      <c r="AG358" s="1">
        <v>500000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500000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U358" s="4">
        <f t="shared" si="15"/>
        <v>0</v>
      </c>
      <c r="AV358" s="1">
        <f t="shared" si="16"/>
        <v>500000</v>
      </c>
      <c r="AW358" s="1">
        <f t="shared" si="19"/>
        <v>500000</v>
      </c>
    </row>
    <row r="359" spans="1:49" x14ac:dyDescent="0.35">
      <c r="A359" t="s">
        <v>93</v>
      </c>
      <c r="B359" t="s">
        <v>98</v>
      </c>
      <c r="C359" t="s">
        <v>43</v>
      </c>
      <c r="D359" t="s">
        <v>552</v>
      </c>
      <c r="E359">
        <v>2</v>
      </c>
      <c r="F359" t="s">
        <v>306</v>
      </c>
      <c r="G359">
        <v>2.2999999999999998</v>
      </c>
      <c r="H359" t="s">
        <v>341</v>
      </c>
      <c r="I359" t="s">
        <v>342</v>
      </c>
      <c r="J359" t="s">
        <v>343</v>
      </c>
      <c r="K359" t="s">
        <v>62</v>
      </c>
      <c r="L359" t="s">
        <v>63</v>
      </c>
      <c r="M359" t="s">
        <v>279</v>
      </c>
      <c r="N359" s="5" t="s">
        <v>561</v>
      </c>
      <c r="O359">
        <v>2</v>
      </c>
      <c r="P359" t="s">
        <v>162</v>
      </c>
      <c r="Q359">
        <v>24</v>
      </c>
      <c r="R359" t="s">
        <v>345</v>
      </c>
      <c r="S359" t="s">
        <v>344</v>
      </c>
      <c r="T359" s="5" t="s">
        <v>346</v>
      </c>
      <c r="U359" t="s">
        <v>581</v>
      </c>
      <c r="V359">
        <v>5000</v>
      </c>
      <c r="W359" t="s">
        <v>96</v>
      </c>
      <c r="X359">
        <v>5300</v>
      </c>
      <c r="Y359" t="s">
        <v>319</v>
      </c>
      <c r="Z359">
        <v>5310</v>
      </c>
      <c r="AA359" t="s">
        <v>96</v>
      </c>
      <c r="AB359">
        <v>5311</v>
      </c>
      <c r="AC359" t="s">
        <v>320</v>
      </c>
      <c r="AD359">
        <v>0</v>
      </c>
      <c r="AE359" t="s">
        <v>55</v>
      </c>
      <c r="AF359" s="1">
        <v>4000000</v>
      </c>
      <c r="AG359" s="1">
        <v>4000000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4000000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U359" s="4">
        <f t="shared" si="15"/>
        <v>0</v>
      </c>
      <c r="AV359" s="1">
        <f t="shared" si="16"/>
        <v>4000000</v>
      </c>
      <c r="AW359" s="1">
        <f t="shared" si="19"/>
        <v>4000000</v>
      </c>
    </row>
    <row r="360" spans="1:49" x14ac:dyDescent="0.35">
      <c r="A360" t="s">
        <v>93</v>
      </c>
      <c r="B360" t="s">
        <v>98</v>
      </c>
      <c r="C360" t="s">
        <v>43</v>
      </c>
      <c r="D360" t="s">
        <v>552</v>
      </c>
      <c r="E360">
        <v>3</v>
      </c>
      <c r="F360" t="s">
        <v>435</v>
      </c>
      <c r="G360">
        <v>3.2</v>
      </c>
      <c r="H360" t="s">
        <v>454</v>
      </c>
      <c r="I360" t="s">
        <v>455</v>
      </c>
      <c r="J360" t="s">
        <v>456</v>
      </c>
      <c r="K360" t="s">
        <v>374</v>
      </c>
      <c r="L360" t="s">
        <v>375</v>
      </c>
      <c r="M360" t="s">
        <v>439</v>
      </c>
      <c r="N360" t="s">
        <v>441</v>
      </c>
      <c r="O360">
        <v>7</v>
      </c>
      <c r="P360" t="s">
        <v>442</v>
      </c>
      <c r="Q360">
        <v>51</v>
      </c>
      <c r="R360" t="s">
        <v>458</v>
      </c>
      <c r="S360" t="s">
        <v>457</v>
      </c>
      <c r="T360" s="5" t="s">
        <v>459</v>
      </c>
      <c r="U360" t="s">
        <v>579</v>
      </c>
      <c r="V360">
        <v>5000</v>
      </c>
      <c r="W360" t="s">
        <v>96</v>
      </c>
      <c r="X360">
        <v>5300</v>
      </c>
      <c r="Y360" t="s">
        <v>319</v>
      </c>
      <c r="Z360">
        <v>5310</v>
      </c>
      <c r="AA360" t="s">
        <v>96</v>
      </c>
      <c r="AB360">
        <v>5311</v>
      </c>
      <c r="AC360" t="s">
        <v>320</v>
      </c>
      <c r="AD360">
        <v>0</v>
      </c>
      <c r="AE360" t="s">
        <v>55</v>
      </c>
      <c r="AF360" s="1">
        <v>150000</v>
      </c>
      <c r="AG360" s="1">
        <v>150000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150000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U360" s="4">
        <f t="shared" si="15"/>
        <v>0</v>
      </c>
      <c r="AV360" s="1">
        <f t="shared" si="16"/>
        <v>150000</v>
      </c>
      <c r="AW360" s="1">
        <f t="shared" si="19"/>
        <v>150000</v>
      </c>
    </row>
    <row r="361" spans="1:49" x14ac:dyDescent="0.35">
      <c r="A361" t="s">
        <v>93</v>
      </c>
      <c r="B361" t="s">
        <v>98</v>
      </c>
      <c r="C361" t="s">
        <v>43</v>
      </c>
      <c r="D361" t="s">
        <v>552</v>
      </c>
      <c r="E361">
        <v>2</v>
      </c>
      <c r="F361" t="s">
        <v>306</v>
      </c>
      <c r="G361">
        <v>2.1</v>
      </c>
      <c r="H361" t="s">
        <v>307</v>
      </c>
      <c r="I361" t="s">
        <v>313</v>
      </c>
      <c r="J361" t="s">
        <v>314</v>
      </c>
      <c r="K361" t="s">
        <v>86</v>
      </c>
      <c r="L361" t="s">
        <v>87</v>
      </c>
      <c r="M361" t="s">
        <v>253</v>
      </c>
      <c r="N361" s="5" t="s">
        <v>592</v>
      </c>
      <c r="O361">
        <v>3</v>
      </c>
      <c r="P361" t="s">
        <v>316</v>
      </c>
      <c r="Q361">
        <v>30</v>
      </c>
      <c r="R361" t="s">
        <v>317</v>
      </c>
      <c r="S361" t="s">
        <v>315</v>
      </c>
      <c r="T361" t="s">
        <v>318</v>
      </c>
      <c r="U361" t="s">
        <v>318</v>
      </c>
      <c r="V361">
        <v>5000</v>
      </c>
      <c r="W361" t="s">
        <v>96</v>
      </c>
      <c r="X361">
        <v>5300</v>
      </c>
      <c r="Y361" t="s">
        <v>319</v>
      </c>
      <c r="Z361">
        <v>5320</v>
      </c>
      <c r="AA361" t="s">
        <v>96</v>
      </c>
      <c r="AB361">
        <v>5321</v>
      </c>
      <c r="AC361" t="s">
        <v>321</v>
      </c>
      <c r="AD361">
        <v>0</v>
      </c>
      <c r="AE361" t="s">
        <v>55</v>
      </c>
      <c r="AF361" s="1">
        <v>100000</v>
      </c>
      <c r="AG361" s="1">
        <v>100000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100000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U361" s="4">
        <f t="shared" si="15"/>
        <v>0</v>
      </c>
      <c r="AV361" s="1">
        <f t="shared" si="16"/>
        <v>100000</v>
      </c>
      <c r="AW361" s="1">
        <f t="shared" si="19"/>
        <v>100000</v>
      </c>
    </row>
    <row r="362" spans="1:49" x14ac:dyDescent="0.35">
      <c r="A362" t="s">
        <v>93</v>
      </c>
      <c r="B362" t="s">
        <v>98</v>
      </c>
      <c r="C362" t="s">
        <v>43</v>
      </c>
      <c r="D362" t="s">
        <v>552</v>
      </c>
      <c r="E362">
        <v>2</v>
      </c>
      <c r="F362" t="s">
        <v>306</v>
      </c>
      <c r="G362">
        <v>2.2999999999999998</v>
      </c>
      <c r="H362" t="s">
        <v>341</v>
      </c>
      <c r="I362" t="s">
        <v>342</v>
      </c>
      <c r="J362" t="s">
        <v>343</v>
      </c>
      <c r="K362" t="s">
        <v>62</v>
      </c>
      <c r="L362" t="s">
        <v>63</v>
      </c>
      <c r="M362" t="s">
        <v>279</v>
      </c>
      <c r="N362" s="5" t="s">
        <v>561</v>
      </c>
      <c r="O362">
        <v>2</v>
      </c>
      <c r="P362" t="s">
        <v>162</v>
      </c>
      <c r="Q362">
        <v>24</v>
      </c>
      <c r="R362" t="s">
        <v>345</v>
      </c>
      <c r="S362" t="s">
        <v>344</v>
      </c>
      <c r="T362" s="5" t="s">
        <v>346</v>
      </c>
      <c r="U362" t="s">
        <v>581</v>
      </c>
      <c r="V362">
        <v>5000</v>
      </c>
      <c r="W362" t="s">
        <v>96</v>
      </c>
      <c r="X362">
        <v>5300</v>
      </c>
      <c r="Y362" t="s">
        <v>319</v>
      </c>
      <c r="Z362">
        <v>5320</v>
      </c>
      <c r="AA362" t="s">
        <v>96</v>
      </c>
      <c r="AB362">
        <v>5321</v>
      </c>
      <c r="AC362" t="s">
        <v>321</v>
      </c>
      <c r="AD362">
        <v>0</v>
      </c>
      <c r="AE362" t="s">
        <v>55</v>
      </c>
      <c r="AF362" s="1">
        <v>1000000</v>
      </c>
      <c r="AG362" s="1">
        <v>1000000</v>
      </c>
      <c r="AH362" s="1">
        <v>34800</v>
      </c>
      <c r="AI362" s="1">
        <v>0</v>
      </c>
      <c r="AJ362" s="1">
        <v>0</v>
      </c>
      <c r="AK362" s="1">
        <v>0</v>
      </c>
      <c r="AL362" s="1">
        <v>0</v>
      </c>
      <c r="AM362" s="1">
        <v>1000000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U362" s="4">
        <f t="shared" si="15"/>
        <v>0</v>
      </c>
      <c r="AV362" s="1">
        <f t="shared" si="16"/>
        <v>1000000</v>
      </c>
      <c r="AW362" s="1">
        <f t="shared" si="19"/>
        <v>965200</v>
      </c>
    </row>
    <row r="363" spans="1:49" x14ac:dyDescent="0.35">
      <c r="A363" t="s">
        <v>93</v>
      </c>
      <c r="B363" t="s">
        <v>98</v>
      </c>
      <c r="C363" t="s">
        <v>43</v>
      </c>
      <c r="D363" t="s">
        <v>552</v>
      </c>
      <c r="E363">
        <v>1</v>
      </c>
      <c r="F363" t="s">
        <v>44</v>
      </c>
      <c r="G363">
        <v>1.3</v>
      </c>
      <c r="H363" t="s">
        <v>45</v>
      </c>
      <c r="I363" t="s">
        <v>46</v>
      </c>
      <c r="J363" t="s">
        <v>47</v>
      </c>
      <c r="K363" t="s">
        <v>62</v>
      </c>
      <c r="L363" t="s">
        <v>63</v>
      </c>
      <c r="M363" t="s">
        <v>253</v>
      </c>
      <c r="N363" s="5" t="s">
        <v>592</v>
      </c>
      <c r="O363">
        <v>2</v>
      </c>
      <c r="P363" t="s">
        <v>162</v>
      </c>
      <c r="Q363">
        <v>25</v>
      </c>
      <c r="R363" t="s">
        <v>256</v>
      </c>
      <c r="S363" t="s">
        <v>254</v>
      </c>
      <c r="T363" t="s">
        <v>257</v>
      </c>
      <c r="U363" t="s">
        <v>257</v>
      </c>
      <c r="V363">
        <v>5000</v>
      </c>
      <c r="W363" t="s">
        <v>96</v>
      </c>
      <c r="X363">
        <v>5600</v>
      </c>
      <c r="Y363" t="s">
        <v>184</v>
      </c>
      <c r="Z363">
        <v>5610</v>
      </c>
      <c r="AA363" t="s">
        <v>96</v>
      </c>
      <c r="AB363">
        <v>5611</v>
      </c>
      <c r="AC363" t="s">
        <v>255</v>
      </c>
      <c r="AD363">
        <v>0</v>
      </c>
      <c r="AE363" t="s">
        <v>55</v>
      </c>
      <c r="AF363" s="1">
        <v>196000</v>
      </c>
      <c r="AG363" s="1">
        <v>196000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196000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U363" s="4">
        <f t="shared" si="15"/>
        <v>0</v>
      </c>
      <c r="AV363" s="1">
        <f t="shared" si="16"/>
        <v>196000</v>
      </c>
      <c r="AW363" s="1">
        <f t="shared" si="19"/>
        <v>196000</v>
      </c>
    </row>
    <row r="364" spans="1:49" x14ac:dyDescent="0.35">
      <c r="A364" t="s">
        <v>93</v>
      </c>
      <c r="B364" t="s">
        <v>98</v>
      </c>
      <c r="C364" t="s">
        <v>43</v>
      </c>
      <c r="D364" t="s">
        <v>552</v>
      </c>
      <c r="E364">
        <v>1</v>
      </c>
      <c r="F364" t="s">
        <v>44</v>
      </c>
      <c r="G364">
        <v>1.3</v>
      </c>
      <c r="H364" t="s">
        <v>45</v>
      </c>
      <c r="I364" t="s">
        <v>46</v>
      </c>
      <c r="J364" t="s">
        <v>47</v>
      </c>
      <c r="K364" t="s">
        <v>62</v>
      </c>
      <c r="L364" t="s">
        <v>63</v>
      </c>
      <c r="M364" t="s">
        <v>253</v>
      </c>
      <c r="N364" s="5" t="s">
        <v>592</v>
      </c>
      <c r="O364">
        <v>2</v>
      </c>
      <c r="P364" t="s">
        <v>162</v>
      </c>
      <c r="Q364">
        <v>28</v>
      </c>
      <c r="R364" t="s">
        <v>263</v>
      </c>
      <c r="S364" t="s">
        <v>261</v>
      </c>
      <c r="T364" t="s">
        <v>264</v>
      </c>
      <c r="U364" t="s">
        <v>264</v>
      </c>
      <c r="V364">
        <v>5000</v>
      </c>
      <c r="W364" t="s">
        <v>96</v>
      </c>
      <c r="X364">
        <v>5600</v>
      </c>
      <c r="Y364" t="s">
        <v>184</v>
      </c>
      <c r="Z364">
        <v>5620</v>
      </c>
      <c r="AA364" t="s">
        <v>96</v>
      </c>
      <c r="AB364">
        <v>5621</v>
      </c>
      <c r="AC364" t="s">
        <v>262</v>
      </c>
      <c r="AD364">
        <v>0</v>
      </c>
      <c r="AE364" t="s">
        <v>55</v>
      </c>
      <c r="AF364" s="1">
        <v>200000</v>
      </c>
      <c r="AG364" s="1">
        <v>200000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200000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U364" s="4">
        <f t="shared" si="15"/>
        <v>0</v>
      </c>
      <c r="AV364" s="1">
        <f t="shared" si="16"/>
        <v>200000</v>
      </c>
      <c r="AW364" s="1">
        <f t="shared" si="19"/>
        <v>200000</v>
      </c>
    </row>
    <row r="365" spans="1:49" x14ac:dyDescent="0.35">
      <c r="A365" t="s">
        <v>93</v>
      </c>
      <c r="B365" t="s">
        <v>98</v>
      </c>
      <c r="C365" t="s">
        <v>43</v>
      </c>
      <c r="D365" t="s">
        <v>552</v>
      </c>
      <c r="E365">
        <v>1</v>
      </c>
      <c r="F365" t="s">
        <v>44</v>
      </c>
      <c r="G365">
        <v>1.3</v>
      </c>
      <c r="H365" t="s">
        <v>45</v>
      </c>
      <c r="I365" t="s">
        <v>46</v>
      </c>
      <c r="J365" t="s">
        <v>47</v>
      </c>
      <c r="K365" t="s">
        <v>62</v>
      </c>
      <c r="L365" t="s">
        <v>63</v>
      </c>
      <c r="M365" t="s">
        <v>64</v>
      </c>
      <c r="N365" t="s">
        <v>71</v>
      </c>
      <c r="O365">
        <v>5</v>
      </c>
      <c r="P365" t="s">
        <v>58</v>
      </c>
      <c r="Q365">
        <v>9</v>
      </c>
      <c r="R365" t="s">
        <v>182</v>
      </c>
      <c r="S365" t="s">
        <v>65</v>
      </c>
      <c r="T365" s="5" t="s">
        <v>72</v>
      </c>
      <c r="U365" t="s">
        <v>573</v>
      </c>
      <c r="V365">
        <v>5000</v>
      </c>
      <c r="W365" t="s">
        <v>96</v>
      </c>
      <c r="X365">
        <v>5600</v>
      </c>
      <c r="Y365" t="s">
        <v>184</v>
      </c>
      <c r="Z365">
        <v>5640</v>
      </c>
      <c r="AA365" t="s">
        <v>96</v>
      </c>
      <c r="AB365">
        <v>5641</v>
      </c>
      <c r="AC365" t="s">
        <v>185</v>
      </c>
      <c r="AD365">
        <v>0</v>
      </c>
      <c r="AE365" t="s">
        <v>55</v>
      </c>
      <c r="AF365" s="1">
        <v>150000</v>
      </c>
      <c r="AG365" s="1">
        <v>150000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150000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U365" s="4">
        <f t="shared" si="15"/>
        <v>0</v>
      </c>
      <c r="AV365" s="1">
        <f t="shared" si="16"/>
        <v>150000</v>
      </c>
      <c r="AW365" s="1">
        <f t="shared" si="19"/>
        <v>150000</v>
      </c>
    </row>
    <row r="366" spans="1:49" x14ac:dyDescent="0.35">
      <c r="A366" t="s">
        <v>93</v>
      </c>
      <c r="B366" t="s">
        <v>98</v>
      </c>
      <c r="C366" t="s">
        <v>43</v>
      </c>
      <c r="D366" t="s">
        <v>552</v>
      </c>
      <c r="E366">
        <v>2</v>
      </c>
      <c r="F366" t="s">
        <v>306</v>
      </c>
      <c r="G366">
        <v>2.2999999999999998</v>
      </c>
      <c r="H366" t="s">
        <v>341</v>
      </c>
      <c r="I366" t="s">
        <v>342</v>
      </c>
      <c r="J366" t="s">
        <v>343</v>
      </c>
      <c r="K366" t="s">
        <v>62</v>
      </c>
      <c r="L366" t="s">
        <v>63</v>
      </c>
      <c r="M366" t="s">
        <v>279</v>
      </c>
      <c r="N366" s="5" t="s">
        <v>561</v>
      </c>
      <c r="O366">
        <v>2</v>
      </c>
      <c r="P366" t="s">
        <v>162</v>
      </c>
      <c r="Q366">
        <v>24</v>
      </c>
      <c r="R366" t="s">
        <v>345</v>
      </c>
      <c r="S366" t="s">
        <v>344</v>
      </c>
      <c r="T366" s="5" t="s">
        <v>346</v>
      </c>
      <c r="U366" t="s">
        <v>581</v>
      </c>
      <c r="V366">
        <v>5000</v>
      </c>
      <c r="W366" t="s">
        <v>96</v>
      </c>
      <c r="X366">
        <v>5600</v>
      </c>
      <c r="Y366" t="s">
        <v>184</v>
      </c>
      <c r="Z366">
        <v>5640</v>
      </c>
      <c r="AA366" t="s">
        <v>96</v>
      </c>
      <c r="AB366">
        <v>5641</v>
      </c>
      <c r="AC366" t="s">
        <v>185</v>
      </c>
      <c r="AD366">
        <v>0</v>
      </c>
      <c r="AE366" t="s">
        <v>55</v>
      </c>
      <c r="AF366" s="1">
        <v>100000</v>
      </c>
      <c r="AG366" s="1">
        <v>100000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100000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U366" s="4">
        <f t="shared" si="15"/>
        <v>0</v>
      </c>
      <c r="AV366" s="1">
        <f t="shared" si="16"/>
        <v>100000</v>
      </c>
      <c r="AW366" s="1">
        <f t="shared" si="19"/>
        <v>100000</v>
      </c>
    </row>
    <row r="367" spans="1:49" x14ac:dyDescent="0.35">
      <c r="A367" t="s">
        <v>93</v>
      </c>
      <c r="B367" t="s">
        <v>98</v>
      </c>
      <c r="C367" t="s">
        <v>43</v>
      </c>
      <c r="D367" t="s">
        <v>552</v>
      </c>
      <c r="E367">
        <v>3</v>
      </c>
      <c r="F367" t="s">
        <v>435</v>
      </c>
      <c r="G367">
        <v>3.8</v>
      </c>
      <c r="H367" t="s">
        <v>491</v>
      </c>
      <c r="I367" t="s">
        <v>492</v>
      </c>
      <c r="J367" t="s">
        <v>493</v>
      </c>
      <c r="K367" t="s">
        <v>62</v>
      </c>
      <c r="L367" t="s">
        <v>63</v>
      </c>
      <c r="M367" t="s">
        <v>494</v>
      </c>
      <c r="N367" t="s">
        <v>496</v>
      </c>
      <c r="O367">
        <v>5</v>
      </c>
      <c r="P367" t="s">
        <v>58</v>
      </c>
      <c r="Q367">
        <v>56</v>
      </c>
      <c r="R367" t="s">
        <v>503</v>
      </c>
      <c r="S367" t="s">
        <v>495</v>
      </c>
      <c r="T367" s="5" t="s">
        <v>498</v>
      </c>
      <c r="U367" t="s">
        <v>587</v>
      </c>
      <c r="V367">
        <v>5000</v>
      </c>
      <c r="W367" t="s">
        <v>96</v>
      </c>
      <c r="X367">
        <v>5600</v>
      </c>
      <c r="Y367" t="s">
        <v>184</v>
      </c>
      <c r="Z367">
        <v>5650</v>
      </c>
      <c r="AA367" t="s">
        <v>96</v>
      </c>
      <c r="AB367">
        <v>5651</v>
      </c>
      <c r="AC367" t="s">
        <v>502</v>
      </c>
      <c r="AD367">
        <v>0</v>
      </c>
      <c r="AE367" t="s">
        <v>55</v>
      </c>
      <c r="AF367" s="1">
        <v>112250.88</v>
      </c>
      <c r="AG367" s="1">
        <v>112250.88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112250.88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U367" s="4">
        <f t="shared" si="15"/>
        <v>0</v>
      </c>
      <c r="AV367" s="1">
        <f t="shared" si="16"/>
        <v>112250.88</v>
      </c>
      <c r="AW367" s="1">
        <f t="shared" si="19"/>
        <v>112250.88</v>
      </c>
    </row>
    <row r="368" spans="1:49" x14ac:dyDescent="0.35">
      <c r="A368" t="s">
        <v>93</v>
      </c>
      <c r="B368" t="s">
        <v>98</v>
      </c>
      <c r="C368" t="s">
        <v>43</v>
      </c>
      <c r="D368" t="s">
        <v>552</v>
      </c>
      <c r="E368">
        <v>2</v>
      </c>
      <c r="F368" t="s">
        <v>306</v>
      </c>
      <c r="G368">
        <v>2.2999999999999998</v>
      </c>
      <c r="H368" t="s">
        <v>341</v>
      </c>
      <c r="I368" t="s">
        <v>342</v>
      </c>
      <c r="J368" t="s">
        <v>343</v>
      </c>
      <c r="K368" t="s">
        <v>62</v>
      </c>
      <c r="L368" t="s">
        <v>63</v>
      </c>
      <c r="M368" t="s">
        <v>279</v>
      </c>
      <c r="N368" s="5" t="s">
        <v>561</v>
      </c>
      <c r="O368">
        <v>2</v>
      </c>
      <c r="P368" t="s">
        <v>162</v>
      </c>
      <c r="Q368">
        <v>24</v>
      </c>
      <c r="R368" t="s">
        <v>345</v>
      </c>
      <c r="S368" t="s">
        <v>344</v>
      </c>
      <c r="T368" s="5" t="s">
        <v>346</v>
      </c>
      <c r="U368" t="s">
        <v>581</v>
      </c>
      <c r="V368">
        <v>5000</v>
      </c>
      <c r="W368" t="s">
        <v>96</v>
      </c>
      <c r="X368">
        <v>5600</v>
      </c>
      <c r="Y368" t="s">
        <v>184</v>
      </c>
      <c r="Z368">
        <v>5660</v>
      </c>
      <c r="AA368" t="s">
        <v>96</v>
      </c>
      <c r="AB368">
        <v>5661</v>
      </c>
      <c r="AC368" t="s">
        <v>347</v>
      </c>
      <c r="AD368">
        <v>0</v>
      </c>
      <c r="AE368" t="s">
        <v>55</v>
      </c>
      <c r="AF368" s="1">
        <v>500000</v>
      </c>
      <c r="AG368" s="1">
        <v>500000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500000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U368" s="4">
        <f t="shared" si="15"/>
        <v>0</v>
      </c>
      <c r="AV368" s="1">
        <f t="shared" si="16"/>
        <v>500000</v>
      </c>
      <c r="AW368" s="1">
        <f t="shared" ref="AW368:AW388" si="20">AV368-AH368</f>
        <v>500000</v>
      </c>
    </row>
    <row r="369" spans="1:49" x14ac:dyDescent="0.35">
      <c r="A369" t="s">
        <v>93</v>
      </c>
      <c r="B369" t="s">
        <v>98</v>
      </c>
      <c r="C369" t="s">
        <v>43</v>
      </c>
      <c r="D369" t="s">
        <v>552</v>
      </c>
      <c r="E369">
        <v>1</v>
      </c>
      <c r="F369" t="s">
        <v>44</v>
      </c>
      <c r="G369">
        <v>1.3</v>
      </c>
      <c r="H369" t="s">
        <v>45</v>
      </c>
      <c r="I369" t="s">
        <v>46</v>
      </c>
      <c r="J369" t="s">
        <v>47</v>
      </c>
      <c r="K369" t="s">
        <v>62</v>
      </c>
      <c r="L369" t="s">
        <v>63</v>
      </c>
      <c r="M369" t="s">
        <v>253</v>
      </c>
      <c r="N369" s="5" t="s">
        <v>592</v>
      </c>
      <c r="O369">
        <v>2</v>
      </c>
      <c r="P369" t="s">
        <v>162</v>
      </c>
      <c r="Q369">
        <v>25</v>
      </c>
      <c r="R369" t="s">
        <v>256</v>
      </c>
      <c r="S369" t="s">
        <v>254</v>
      </c>
      <c r="T369" t="s">
        <v>257</v>
      </c>
      <c r="U369" t="s">
        <v>257</v>
      </c>
      <c r="V369">
        <v>5000</v>
      </c>
      <c r="W369" t="s">
        <v>96</v>
      </c>
      <c r="X369">
        <v>5600</v>
      </c>
      <c r="Y369" t="s">
        <v>184</v>
      </c>
      <c r="Z369">
        <v>5670</v>
      </c>
      <c r="AA369" t="s">
        <v>96</v>
      </c>
      <c r="AB369">
        <v>5671</v>
      </c>
      <c r="AC369" t="s">
        <v>258</v>
      </c>
      <c r="AD369">
        <v>0</v>
      </c>
      <c r="AE369" t="s">
        <v>55</v>
      </c>
      <c r="AF369" s="1">
        <v>2300000</v>
      </c>
      <c r="AG369" s="1">
        <v>2300000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2300000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U369" s="4">
        <f t="shared" si="15"/>
        <v>0</v>
      </c>
      <c r="AV369" s="1">
        <f t="shared" si="16"/>
        <v>2300000</v>
      </c>
      <c r="AW369" s="1">
        <f t="shared" si="20"/>
        <v>2300000</v>
      </c>
    </row>
    <row r="370" spans="1:49" x14ac:dyDescent="0.35">
      <c r="A370" t="s">
        <v>93</v>
      </c>
      <c r="B370" t="s">
        <v>98</v>
      </c>
      <c r="C370" t="s">
        <v>43</v>
      </c>
      <c r="D370" t="s">
        <v>552</v>
      </c>
      <c r="E370">
        <v>2</v>
      </c>
      <c r="F370" t="s">
        <v>306</v>
      </c>
      <c r="G370">
        <v>2.5</v>
      </c>
      <c r="H370" t="s">
        <v>371</v>
      </c>
      <c r="I370" t="s">
        <v>372</v>
      </c>
      <c r="J370" t="s">
        <v>373</v>
      </c>
      <c r="K370" t="s">
        <v>374</v>
      </c>
      <c r="L370" t="s">
        <v>375</v>
      </c>
      <c r="M370" t="s">
        <v>356</v>
      </c>
      <c r="N370" t="s">
        <v>358</v>
      </c>
      <c r="O370">
        <v>0</v>
      </c>
      <c r="P370" t="s">
        <v>359</v>
      </c>
      <c r="Q370">
        <v>40</v>
      </c>
      <c r="R370" t="s">
        <v>377</v>
      </c>
      <c r="S370" t="s">
        <v>376</v>
      </c>
      <c r="T370" s="5" t="s">
        <v>378</v>
      </c>
      <c r="U370" t="s">
        <v>586</v>
      </c>
      <c r="V370">
        <v>5000</v>
      </c>
      <c r="W370" t="s">
        <v>96</v>
      </c>
      <c r="X370">
        <v>5600</v>
      </c>
      <c r="Y370" t="s">
        <v>184</v>
      </c>
      <c r="Z370">
        <v>5670</v>
      </c>
      <c r="AA370" t="s">
        <v>96</v>
      </c>
      <c r="AB370">
        <v>5671</v>
      </c>
      <c r="AC370" t="s">
        <v>258</v>
      </c>
      <c r="AD370">
        <v>0</v>
      </c>
      <c r="AE370" t="s">
        <v>55</v>
      </c>
      <c r="AF370" s="1">
        <v>500000</v>
      </c>
      <c r="AG370" s="1">
        <v>500000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500000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U370" s="4">
        <f t="shared" si="15"/>
        <v>0</v>
      </c>
      <c r="AV370" s="1">
        <f t="shared" si="16"/>
        <v>500000</v>
      </c>
      <c r="AW370" s="1">
        <f t="shared" si="20"/>
        <v>500000</v>
      </c>
    </row>
    <row r="371" spans="1:49" x14ac:dyDescent="0.35">
      <c r="A371" t="s">
        <v>93</v>
      </c>
      <c r="B371" t="s">
        <v>98</v>
      </c>
      <c r="C371" t="s">
        <v>43</v>
      </c>
      <c r="D371" t="s">
        <v>552</v>
      </c>
      <c r="E371">
        <v>2</v>
      </c>
      <c r="F371" t="s">
        <v>306</v>
      </c>
      <c r="G371">
        <v>2.7</v>
      </c>
      <c r="H371" t="s">
        <v>394</v>
      </c>
      <c r="I371" t="s">
        <v>395</v>
      </c>
      <c r="J371" t="s">
        <v>394</v>
      </c>
      <c r="K371" t="s">
        <v>354</v>
      </c>
      <c r="L371" t="s">
        <v>355</v>
      </c>
      <c r="M371" t="s">
        <v>356</v>
      </c>
      <c r="N371" t="s">
        <v>358</v>
      </c>
      <c r="O371">
        <v>0</v>
      </c>
      <c r="P371" t="s">
        <v>359</v>
      </c>
      <c r="Q371">
        <v>36</v>
      </c>
      <c r="R371" t="s">
        <v>400</v>
      </c>
      <c r="S371" t="s">
        <v>399</v>
      </c>
      <c r="T371" s="5" t="s">
        <v>401</v>
      </c>
      <c r="U371" t="s">
        <v>583</v>
      </c>
      <c r="V371">
        <v>5000</v>
      </c>
      <c r="W371" t="s">
        <v>96</v>
      </c>
      <c r="X371">
        <v>5600</v>
      </c>
      <c r="Y371" t="s">
        <v>184</v>
      </c>
      <c r="Z371">
        <v>5670</v>
      </c>
      <c r="AA371" t="s">
        <v>96</v>
      </c>
      <c r="AB371">
        <v>5671</v>
      </c>
      <c r="AC371" t="s">
        <v>258</v>
      </c>
      <c r="AD371">
        <v>0</v>
      </c>
      <c r="AE371" t="s">
        <v>55</v>
      </c>
      <c r="AF371" s="1">
        <v>50000</v>
      </c>
      <c r="AG371" s="1">
        <v>50000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50000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U371" s="4">
        <f t="shared" si="15"/>
        <v>0</v>
      </c>
      <c r="AV371" s="1">
        <f t="shared" si="16"/>
        <v>50000</v>
      </c>
      <c r="AW371" s="1">
        <f t="shared" si="20"/>
        <v>50000</v>
      </c>
    </row>
    <row r="372" spans="1:49" x14ac:dyDescent="0.35">
      <c r="A372" t="s">
        <v>93</v>
      </c>
      <c r="B372" t="s">
        <v>98</v>
      </c>
      <c r="C372" t="s">
        <v>43</v>
      </c>
      <c r="D372" t="s">
        <v>552</v>
      </c>
      <c r="E372">
        <v>3</v>
      </c>
      <c r="F372" t="s">
        <v>435</v>
      </c>
      <c r="G372">
        <v>3.1</v>
      </c>
      <c r="H372" t="s">
        <v>436</v>
      </c>
      <c r="I372" t="s">
        <v>437</v>
      </c>
      <c r="J372" t="s">
        <v>438</v>
      </c>
      <c r="K372" t="s">
        <v>62</v>
      </c>
      <c r="L372" t="s">
        <v>63</v>
      </c>
      <c r="M372" t="s">
        <v>439</v>
      </c>
      <c r="N372" t="s">
        <v>441</v>
      </c>
      <c r="O372">
        <v>7</v>
      </c>
      <c r="P372" t="s">
        <v>442</v>
      </c>
      <c r="Q372">
        <v>50</v>
      </c>
      <c r="R372" t="s">
        <v>443</v>
      </c>
      <c r="S372" t="s">
        <v>440</v>
      </c>
      <c r="T372" s="5" t="s">
        <v>444</v>
      </c>
      <c r="U372" t="s">
        <v>577</v>
      </c>
      <c r="V372">
        <v>5000</v>
      </c>
      <c r="W372" t="s">
        <v>96</v>
      </c>
      <c r="X372">
        <v>5600</v>
      </c>
      <c r="Y372" t="s">
        <v>184</v>
      </c>
      <c r="Z372">
        <v>5670</v>
      </c>
      <c r="AA372" t="s">
        <v>96</v>
      </c>
      <c r="AB372">
        <v>5671</v>
      </c>
      <c r="AC372" t="s">
        <v>258</v>
      </c>
      <c r="AD372">
        <v>0</v>
      </c>
      <c r="AE372" t="s">
        <v>55</v>
      </c>
      <c r="AF372" s="1">
        <v>170000</v>
      </c>
      <c r="AG372" s="1">
        <v>170000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170000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U372" s="4">
        <f t="shared" si="15"/>
        <v>0</v>
      </c>
      <c r="AV372" s="1">
        <f t="shared" si="16"/>
        <v>170000</v>
      </c>
      <c r="AW372" s="1">
        <f t="shared" si="20"/>
        <v>170000</v>
      </c>
    </row>
    <row r="373" spans="1:49" x14ac:dyDescent="0.35">
      <c r="A373" t="s">
        <v>93</v>
      </c>
      <c r="B373" t="s">
        <v>98</v>
      </c>
      <c r="C373" t="s">
        <v>43</v>
      </c>
      <c r="D373" t="s">
        <v>552</v>
      </c>
      <c r="E373">
        <v>1</v>
      </c>
      <c r="F373" t="s">
        <v>44</v>
      </c>
      <c r="G373">
        <v>1.7</v>
      </c>
      <c r="H373" t="s">
        <v>83</v>
      </c>
      <c r="I373" t="s">
        <v>289</v>
      </c>
      <c r="J373" t="s">
        <v>290</v>
      </c>
      <c r="K373" t="s">
        <v>62</v>
      </c>
      <c r="L373" t="s">
        <v>63</v>
      </c>
      <c r="M373" t="s">
        <v>279</v>
      </c>
      <c r="N373" s="5" t="s">
        <v>561</v>
      </c>
      <c r="O373">
        <v>6</v>
      </c>
      <c r="P373" t="s">
        <v>91</v>
      </c>
      <c r="Q373">
        <v>22</v>
      </c>
      <c r="R373" t="s">
        <v>298</v>
      </c>
      <c r="S373" t="s">
        <v>292</v>
      </c>
      <c r="T373" s="5" t="s">
        <v>295</v>
      </c>
      <c r="U373" t="s">
        <v>580</v>
      </c>
      <c r="V373">
        <v>5000</v>
      </c>
      <c r="W373" t="s">
        <v>96</v>
      </c>
      <c r="X373">
        <v>5600</v>
      </c>
      <c r="Y373" t="s">
        <v>184</v>
      </c>
      <c r="Z373">
        <v>5690</v>
      </c>
      <c r="AA373" t="s">
        <v>96</v>
      </c>
      <c r="AB373">
        <v>5691</v>
      </c>
      <c r="AC373" t="s">
        <v>297</v>
      </c>
      <c r="AD373">
        <v>0</v>
      </c>
      <c r="AE373" t="s">
        <v>55</v>
      </c>
      <c r="AF373" s="1">
        <v>2000000</v>
      </c>
      <c r="AG373" s="1">
        <v>2000000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2000000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U373" s="4">
        <f t="shared" si="15"/>
        <v>0</v>
      </c>
      <c r="AV373" s="1">
        <f t="shared" si="16"/>
        <v>2000000</v>
      </c>
      <c r="AW373" s="1">
        <f t="shared" si="20"/>
        <v>2000000</v>
      </c>
    </row>
    <row r="374" spans="1:49" x14ac:dyDescent="0.35">
      <c r="A374" t="s">
        <v>93</v>
      </c>
      <c r="B374" t="s">
        <v>98</v>
      </c>
      <c r="C374" t="s">
        <v>43</v>
      </c>
      <c r="D374" t="s">
        <v>552</v>
      </c>
      <c r="E374">
        <v>2</v>
      </c>
      <c r="F374" t="s">
        <v>306</v>
      </c>
      <c r="G374">
        <v>2.1</v>
      </c>
      <c r="H374" t="s">
        <v>307</v>
      </c>
      <c r="I374" t="s">
        <v>313</v>
      </c>
      <c r="J374" t="s">
        <v>314</v>
      </c>
      <c r="K374" t="s">
        <v>86</v>
      </c>
      <c r="L374" t="s">
        <v>87</v>
      </c>
      <c r="M374" t="s">
        <v>253</v>
      </c>
      <c r="N374" s="5" t="s">
        <v>592</v>
      </c>
      <c r="O374">
        <v>3</v>
      </c>
      <c r="P374" t="s">
        <v>316</v>
      </c>
      <c r="Q374">
        <v>30</v>
      </c>
      <c r="R374" t="s">
        <v>317</v>
      </c>
      <c r="S374" t="s">
        <v>315</v>
      </c>
      <c r="T374" t="s">
        <v>318</v>
      </c>
      <c r="U374" t="s">
        <v>318</v>
      </c>
      <c r="V374">
        <v>5000</v>
      </c>
      <c r="W374" t="s">
        <v>96</v>
      </c>
      <c r="X374">
        <v>5600</v>
      </c>
      <c r="Y374" t="s">
        <v>184</v>
      </c>
      <c r="Z374">
        <v>5690</v>
      </c>
      <c r="AA374" t="s">
        <v>96</v>
      </c>
      <c r="AB374">
        <v>5691</v>
      </c>
      <c r="AC374" t="s">
        <v>297</v>
      </c>
      <c r="AD374">
        <v>0</v>
      </c>
      <c r="AE374" t="s">
        <v>55</v>
      </c>
      <c r="AF374" s="1">
        <v>200000</v>
      </c>
      <c r="AG374" s="1">
        <v>200000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200000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U374" s="4">
        <f t="shared" si="15"/>
        <v>0</v>
      </c>
      <c r="AV374" s="1">
        <f t="shared" si="16"/>
        <v>200000</v>
      </c>
      <c r="AW374" s="1">
        <f t="shared" si="20"/>
        <v>200000</v>
      </c>
    </row>
    <row r="375" spans="1:49" x14ac:dyDescent="0.35">
      <c r="A375" t="s">
        <v>93</v>
      </c>
      <c r="B375" t="s">
        <v>98</v>
      </c>
      <c r="C375" t="s">
        <v>43</v>
      </c>
      <c r="D375" t="s">
        <v>552</v>
      </c>
      <c r="E375">
        <v>2</v>
      </c>
      <c r="F375" t="s">
        <v>306</v>
      </c>
      <c r="G375">
        <v>2.2999999999999998</v>
      </c>
      <c r="H375" t="s">
        <v>341</v>
      </c>
      <c r="I375" t="s">
        <v>342</v>
      </c>
      <c r="J375" t="s">
        <v>343</v>
      </c>
      <c r="K375" t="s">
        <v>62</v>
      </c>
      <c r="L375" t="s">
        <v>63</v>
      </c>
      <c r="M375" t="s">
        <v>279</v>
      </c>
      <c r="N375" s="5" t="s">
        <v>561</v>
      </c>
      <c r="O375">
        <v>2</v>
      </c>
      <c r="P375" t="s">
        <v>162</v>
      </c>
      <c r="Q375">
        <v>24</v>
      </c>
      <c r="R375" t="s">
        <v>345</v>
      </c>
      <c r="S375" t="s">
        <v>344</v>
      </c>
      <c r="T375" s="5" t="s">
        <v>346</v>
      </c>
      <c r="U375" t="s">
        <v>581</v>
      </c>
      <c r="V375">
        <v>5000</v>
      </c>
      <c r="W375" t="s">
        <v>96</v>
      </c>
      <c r="X375">
        <v>5600</v>
      </c>
      <c r="Y375" t="s">
        <v>184</v>
      </c>
      <c r="Z375">
        <v>5690</v>
      </c>
      <c r="AA375" t="s">
        <v>96</v>
      </c>
      <c r="AB375">
        <v>5691</v>
      </c>
      <c r="AC375" t="s">
        <v>297</v>
      </c>
      <c r="AD375">
        <v>0</v>
      </c>
      <c r="AE375" t="s">
        <v>55</v>
      </c>
      <c r="AF375" s="1">
        <v>50000</v>
      </c>
      <c r="AG375" s="1">
        <v>50000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50000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U375" s="4">
        <f t="shared" si="15"/>
        <v>0</v>
      </c>
      <c r="AV375" s="1">
        <f t="shared" si="16"/>
        <v>50000</v>
      </c>
      <c r="AW375" s="1">
        <f t="shared" si="20"/>
        <v>50000</v>
      </c>
    </row>
    <row r="376" spans="1:49" x14ac:dyDescent="0.35">
      <c r="A376" t="s">
        <v>93</v>
      </c>
      <c r="B376" t="s">
        <v>98</v>
      </c>
      <c r="C376" t="s">
        <v>43</v>
      </c>
      <c r="D376" t="s">
        <v>552</v>
      </c>
      <c r="E376">
        <v>3</v>
      </c>
      <c r="F376" t="s">
        <v>435</v>
      </c>
      <c r="G376">
        <v>3.8</v>
      </c>
      <c r="H376" t="s">
        <v>491</v>
      </c>
      <c r="I376" t="s">
        <v>492</v>
      </c>
      <c r="J376" t="s">
        <v>493</v>
      </c>
      <c r="K376" t="s">
        <v>62</v>
      </c>
      <c r="L376" t="s">
        <v>63</v>
      </c>
      <c r="M376" t="s">
        <v>494</v>
      </c>
      <c r="N376" t="s">
        <v>496</v>
      </c>
      <c r="O376">
        <v>5</v>
      </c>
      <c r="P376" t="s">
        <v>58</v>
      </c>
      <c r="Q376">
        <v>56</v>
      </c>
      <c r="R376" t="s">
        <v>503</v>
      </c>
      <c r="S376" t="s">
        <v>495</v>
      </c>
      <c r="T376" s="5" t="s">
        <v>498</v>
      </c>
      <c r="U376" t="s">
        <v>587</v>
      </c>
      <c r="V376">
        <v>5000</v>
      </c>
      <c r="W376" t="s">
        <v>96</v>
      </c>
      <c r="X376">
        <v>5600</v>
      </c>
      <c r="Y376" t="s">
        <v>184</v>
      </c>
      <c r="Z376">
        <v>5690</v>
      </c>
      <c r="AA376" t="s">
        <v>96</v>
      </c>
      <c r="AB376">
        <v>5691</v>
      </c>
      <c r="AC376" t="s">
        <v>297</v>
      </c>
      <c r="AD376">
        <v>0</v>
      </c>
      <c r="AE376" t="s">
        <v>55</v>
      </c>
      <c r="AF376" s="1">
        <v>250000</v>
      </c>
      <c r="AG376" s="1">
        <v>250000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250000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U376" s="4">
        <f t="shared" si="15"/>
        <v>0</v>
      </c>
      <c r="AV376" s="1">
        <f t="shared" si="16"/>
        <v>250000</v>
      </c>
      <c r="AW376" s="1">
        <f t="shared" si="20"/>
        <v>250000</v>
      </c>
    </row>
    <row r="377" spans="1:49" x14ac:dyDescent="0.35">
      <c r="A377" t="s">
        <v>93</v>
      </c>
      <c r="B377" t="s">
        <v>98</v>
      </c>
      <c r="C377" t="s">
        <v>43</v>
      </c>
      <c r="D377" t="s">
        <v>552</v>
      </c>
      <c r="E377">
        <v>2</v>
      </c>
      <c r="F377" t="s">
        <v>306</v>
      </c>
      <c r="G377">
        <v>2.7</v>
      </c>
      <c r="H377" t="s">
        <v>394</v>
      </c>
      <c r="I377" t="s">
        <v>395</v>
      </c>
      <c r="J377" t="s">
        <v>394</v>
      </c>
      <c r="K377" t="s">
        <v>62</v>
      </c>
      <c r="L377" t="s">
        <v>63</v>
      </c>
      <c r="M377" t="s">
        <v>157</v>
      </c>
      <c r="N377" t="s">
        <v>161</v>
      </c>
      <c r="O377">
        <v>3</v>
      </c>
      <c r="P377" t="s">
        <v>316</v>
      </c>
      <c r="Q377">
        <v>46</v>
      </c>
      <c r="R377" t="s">
        <v>430</v>
      </c>
      <c r="S377" t="s">
        <v>427</v>
      </c>
      <c r="T377" s="5" t="s">
        <v>431</v>
      </c>
      <c r="U377" t="s">
        <v>574</v>
      </c>
      <c r="V377">
        <v>5000</v>
      </c>
      <c r="W377" t="s">
        <v>96</v>
      </c>
      <c r="X377">
        <v>5700</v>
      </c>
      <c r="Y377" t="s">
        <v>428</v>
      </c>
      <c r="Z377">
        <v>5780</v>
      </c>
      <c r="AA377" t="s">
        <v>96</v>
      </c>
      <c r="AB377">
        <v>5781</v>
      </c>
      <c r="AC377" t="s">
        <v>429</v>
      </c>
      <c r="AD377">
        <v>0</v>
      </c>
      <c r="AE377" t="s">
        <v>55</v>
      </c>
      <c r="AF377" s="1">
        <v>200000</v>
      </c>
      <c r="AG377" s="1">
        <v>200000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200000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U377" s="4">
        <f t="shared" si="15"/>
        <v>0</v>
      </c>
      <c r="AV377" s="1">
        <f t="shared" si="16"/>
        <v>200000</v>
      </c>
      <c r="AW377" s="1">
        <f t="shared" si="20"/>
        <v>200000</v>
      </c>
    </row>
    <row r="378" spans="1:49" x14ac:dyDescent="0.35">
      <c r="A378" t="s">
        <v>93</v>
      </c>
      <c r="B378" t="s">
        <v>98</v>
      </c>
      <c r="C378" t="s">
        <v>43</v>
      </c>
      <c r="D378" t="s">
        <v>552</v>
      </c>
      <c r="E378">
        <v>1</v>
      </c>
      <c r="F378" t="s">
        <v>44</v>
      </c>
      <c r="G378">
        <v>1.3</v>
      </c>
      <c r="H378" t="s">
        <v>45</v>
      </c>
      <c r="I378" t="s">
        <v>46</v>
      </c>
      <c r="J378" t="s">
        <v>47</v>
      </c>
      <c r="K378" t="s">
        <v>62</v>
      </c>
      <c r="L378" t="s">
        <v>63</v>
      </c>
      <c r="M378" t="s">
        <v>169</v>
      </c>
      <c r="N378" t="s">
        <v>173</v>
      </c>
      <c r="O378">
        <v>5</v>
      </c>
      <c r="P378" t="s">
        <v>58</v>
      </c>
      <c r="Q378">
        <v>3</v>
      </c>
      <c r="R378" t="s">
        <v>174</v>
      </c>
      <c r="S378" t="s">
        <v>170</v>
      </c>
      <c r="T378" s="5" t="s">
        <v>175</v>
      </c>
      <c r="U378" t="s">
        <v>572</v>
      </c>
      <c r="V378">
        <v>5000</v>
      </c>
      <c r="W378" t="s">
        <v>96</v>
      </c>
      <c r="X378">
        <v>5800</v>
      </c>
      <c r="Y378" t="s">
        <v>176</v>
      </c>
      <c r="Z378">
        <v>5810</v>
      </c>
      <c r="AA378" t="s">
        <v>96</v>
      </c>
      <c r="AB378">
        <v>5811</v>
      </c>
      <c r="AC378" t="s">
        <v>177</v>
      </c>
      <c r="AD378">
        <v>46</v>
      </c>
      <c r="AE378" t="s">
        <v>543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/>
      <c r="AO378" s="1"/>
      <c r="AP378" s="1"/>
      <c r="AQ378" s="1"/>
      <c r="AR378" s="1"/>
      <c r="AS378" s="33">
        <v>0</v>
      </c>
      <c r="AT378" s="33">
        <v>3507496</v>
      </c>
      <c r="AU378" s="4">
        <f t="shared" si="15"/>
        <v>3507496</v>
      </c>
      <c r="AV378" s="1">
        <f t="shared" si="16"/>
        <v>3507496</v>
      </c>
      <c r="AW378" s="1">
        <f t="shared" si="20"/>
        <v>3507496</v>
      </c>
    </row>
    <row r="379" spans="1:49" x14ac:dyDescent="0.35">
      <c r="A379" t="s">
        <v>93</v>
      </c>
      <c r="B379" t="s">
        <v>98</v>
      </c>
      <c r="C379" t="s">
        <v>43</v>
      </c>
      <c r="D379" t="s">
        <v>552</v>
      </c>
      <c r="E379">
        <v>1</v>
      </c>
      <c r="F379" t="s">
        <v>44</v>
      </c>
      <c r="G379">
        <v>1.3</v>
      </c>
      <c r="H379" t="s">
        <v>45</v>
      </c>
      <c r="I379" t="s">
        <v>46</v>
      </c>
      <c r="J379" t="s">
        <v>47</v>
      </c>
      <c r="K379" t="s">
        <v>62</v>
      </c>
      <c r="L379" t="s">
        <v>63</v>
      </c>
      <c r="M379" t="s">
        <v>169</v>
      </c>
      <c r="N379" t="s">
        <v>173</v>
      </c>
      <c r="O379">
        <v>5</v>
      </c>
      <c r="P379" t="s">
        <v>58</v>
      </c>
      <c r="Q379">
        <v>3</v>
      </c>
      <c r="R379" t="s">
        <v>174</v>
      </c>
      <c r="S379" t="s">
        <v>170</v>
      </c>
      <c r="T379" s="5" t="s">
        <v>175</v>
      </c>
      <c r="U379" t="s">
        <v>572</v>
      </c>
      <c r="V379">
        <v>5000</v>
      </c>
      <c r="W379" t="s">
        <v>96</v>
      </c>
      <c r="X379">
        <v>5800</v>
      </c>
      <c r="Y379" t="s">
        <v>176</v>
      </c>
      <c r="Z379">
        <v>5810</v>
      </c>
      <c r="AA379" t="s">
        <v>96</v>
      </c>
      <c r="AB379">
        <v>5811</v>
      </c>
      <c r="AC379" t="s">
        <v>177</v>
      </c>
      <c r="AD379">
        <v>0</v>
      </c>
      <c r="AE379" t="s">
        <v>55</v>
      </c>
      <c r="AF379" s="1">
        <v>10000000</v>
      </c>
      <c r="AG379" s="1">
        <v>10000000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10000000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U379" s="4">
        <f t="shared" si="15"/>
        <v>0</v>
      </c>
      <c r="AV379" s="1">
        <f t="shared" si="16"/>
        <v>10000000</v>
      </c>
      <c r="AW379" s="1">
        <f t="shared" si="20"/>
        <v>10000000</v>
      </c>
    </row>
    <row r="380" spans="1:49" x14ac:dyDescent="0.35">
      <c r="A380" t="s">
        <v>93</v>
      </c>
      <c r="B380" t="s">
        <v>98</v>
      </c>
      <c r="C380" t="s">
        <v>43</v>
      </c>
      <c r="D380" t="s">
        <v>552</v>
      </c>
      <c r="E380">
        <v>1</v>
      </c>
      <c r="F380" t="s">
        <v>44</v>
      </c>
      <c r="G380">
        <v>1.3</v>
      </c>
      <c r="H380" t="s">
        <v>45</v>
      </c>
      <c r="I380" t="s">
        <v>46</v>
      </c>
      <c r="J380" t="s">
        <v>47</v>
      </c>
      <c r="K380" t="s">
        <v>48</v>
      </c>
      <c r="L380" t="s">
        <v>49</v>
      </c>
      <c r="M380" t="s">
        <v>50</v>
      </c>
      <c r="N380" t="s">
        <v>57</v>
      </c>
      <c r="O380">
        <v>5</v>
      </c>
      <c r="P380" t="s">
        <v>58</v>
      </c>
      <c r="Q380">
        <v>5</v>
      </c>
      <c r="R380" t="s">
        <v>99</v>
      </c>
      <c r="S380" t="s">
        <v>94</v>
      </c>
      <c r="T380" t="s">
        <v>100</v>
      </c>
      <c r="U380" t="s">
        <v>100</v>
      </c>
      <c r="V380">
        <v>5000</v>
      </c>
      <c r="W380" t="s">
        <v>96</v>
      </c>
      <c r="X380">
        <v>5900</v>
      </c>
      <c r="Y380" t="s">
        <v>101</v>
      </c>
      <c r="Z380">
        <v>5910</v>
      </c>
      <c r="AA380" t="s">
        <v>96</v>
      </c>
      <c r="AB380">
        <v>5911</v>
      </c>
      <c r="AC380" t="s">
        <v>102</v>
      </c>
      <c r="AD380">
        <v>0</v>
      </c>
      <c r="AE380" t="s">
        <v>55</v>
      </c>
      <c r="AF380" s="1">
        <v>2008000</v>
      </c>
      <c r="AG380" s="1">
        <v>2008000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2008000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U380" s="4">
        <f t="shared" si="15"/>
        <v>0</v>
      </c>
      <c r="AV380" s="1">
        <f t="shared" si="16"/>
        <v>2008000</v>
      </c>
      <c r="AW380" s="1">
        <f t="shared" si="20"/>
        <v>2008000</v>
      </c>
    </row>
    <row r="381" spans="1:49" x14ac:dyDescent="0.35">
      <c r="A381" t="s">
        <v>93</v>
      </c>
      <c r="B381" t="s">
        <v>98</v>
      </c>
      <c r="C381" t="s">
        <v>43</v>
      </c>
      <c r="D381" t="s">
        <v>552</v>
      </c>
      <c r="E381">
        <v>3</v>
      </c>
      <c r="F381" t="s">
        <v>435</v>
      </c>
      <c r="G381">
        <v>3.8</v>
      </c>
      <c r="H381" t="s">
        <v>491</v>
      </c>
      <c r="I381" t="s">
        <v>492</v>
      </c>
      <c r="J381" t="s">
        <v>493</v>
      </c>
      <c r="K381" t="s">
        <v>62</v>
      </c>
      <c r="L381" t="s">
        <v>63</v>
      </c>
      <c r="M381" t="s">
        <v>494</v>
      </c>
      <c r="N381" t="s">
        <v>496</v>
      </c>
      <c r="O381">
        <v>5</v>
      </c>
      <c r="P381" t="s">
        <v>58</v>
      </c>
      <c r="Q381">
        <v>55</v>
      </c>
      <c r="R381" t="s">
        <v>497</v>
      </c>
      <c r="S381" t="s">
        <v>495</v>
      </c>
      <c r="T381" s="5" t="s">
        <v>498</v>
      </c>
      <c r="U381" t="s">
        <v>587</v>
      </c>
      <c r="V381">
        <v>5000</v>
      </c>
      <c r="W381" t="s">
        <v>96</v>
      </c>
      <c r="X381">
        <v>5900</v>
      </c>
      <c r="Y381" t="s">
        <v>101</v>
      </c>
      <c r="Z381">
        <v>5910</v>
      </c>
      <c r="AA381" t="s">
        <v>96</v>
      </c>
      <c r="AB381">
        <v>5911</v>
      </c>
      <c r="AC381" t="s">
        <v>102</v>
      </c>
      <c r="AD381">
        <v>0</v>
      </c>
      <c r="AE381" t="s">
        <v>55</v>
      </c>
      <c r="AF381" s="1">
        <v>32724441.25</v>
      </c>
      <c r="AG381" s="1">
        <v>32724441.25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32724441.25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U381" s="4">
        <f t="shared" si="15"/>
        <v>0</v>
      </c>
      <c r="AV381" s="1">
        <f t="shared" si="16"/>
        <v>32724441.25</v>
      </c>
      <c r="AW381" s="1">
        <f t="shared" si="20"/>
        <v>32724441.25</v>
      </c>
    </row>
    <row r="382" spans="1:49" x14ac:dyDescent="0.35">
      <c r="A382" t="s">
        <v>93</v>
      </c>
      <c r="B382" t="s">
        <v>98</v>
      </c>
      <c r="C382" t="s">
        <v>43</v>
      </c>
      <c r="D382" t="s">
        <v>552</v>
      </c>
      <c r="E382">
        <v>3</v>
      </c>
      <c r="F382" t="s">
        <v>435</v>
      </c>
      <c r="G382">
        <v>3.8</v>
      </c>
      <c r="H382" t="s">
        <v>491</v>
      </c>
      <c r="I382" t="s">
        <v>492</v>
      </c>
      <c r="J382" t="s">
        <v>493</v>
      </c>
      <c r="K382" t="s">
        <v>62</v>
      </c>
      <c r="L382" t="s">
        <v>63</v>
      </c>
      <c r="M382" t="s">
        <v>494</v>
      </c>
      <c r="N382" t="s">
        <v>496</v>
      </c>
      <c r="O382">
        <v>5</v>
      </c>
      <c r="P382" t="s">
        <v>58</v>
      </c>
      <c r="Q382">
        <v>56</v>
      </c>
      <c r="R382" t="s">
        <v>503</v>
      </c>
      <c r="S382" t="s">
        <v>495</v>
      </c>
      <c r="T382" s="5" t="s">
        <v>498</v>
      </c>
      <c r="U382" t="s">
        <v>587</v>
      </c>
      <c r="V382">
        <v>5000</v>
      </c>
      <c r="W382" t="s">
        <v>96</v>
      </c>
      <c r="X382">
        <v>5900</v>
      </c>
      <c r="Y382" t="s">
        <v>101</v>
      </c>
      <c r="Z382">
        <v>5970</v>
      </c>
      <c r="AA382" t="s">
        <v>96</v>
      </c>
      <c r="AB382">
        <v>5971</v>
      </c>
      <c r="AC382" t="s">
        <v>504</v>
      </c>
      <c r="AD382">
        <v>0</v>
      </c>
      <c r="AE382" t="s">
        <v>55</v>
      </c>
      <c r="AF382" s="1">
        <v>4217741.4000000004</v>
      </c>
      <c r="AG382" s="1">
        <v>4217741.4000000004</v>
      </c>
      <c r="AH382" s="1">
        <v>396720</v>
      </c>
      <c r="AI382" s="1">
        <v>0</v>
      </c>
      <c r="AJ382" s="1">
        <v>0</v>
      </c>
      <c r="AK382" s="1">
        <v>0</v>
      </c>
      <c r="AL382" s="1">
        <v>0</v>
      </c>
      <c r="AM382" s="1">
        <v>4217741.4000000004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U382" s="4">
        <f t="shared" si="15"/>
        <v>0</v>
      </c>
      <c r="AV382" s="1">
        <f t="shared" si="16"/>
        <v>4217741.4000000004</v>
      </c>
      <c r="AW382" s="1">
        <f t="shared" si="20"/>
        <v>3821021.4000000004</v>
      </c>
    </row>
    <row r="383" spans="1:49" x14ac:dyDescent="0.35">
      <c r="A383" t="s">
        <v>93</v>
      </c>
      <c r="B383" t="s">
        <v>98</v>
      </c>
      <c r="C383" t="s">
        <v>43</v>
      </c>
      <c r="D383" t="s">
        <v>552</v>
      </c>
      <c r="E383">
        <v>1</v>
      </c>
      <c r="F383" t="s">
        <v>44</v>
      </c>
      <c r="G383">
        <v>1.3</v>
      </c>
      <c r="H383" t="s">
        <v>45</v>
      </c>
      <c r="I383" t="s">
        <v>46</v>
      </c>
      <c r="J383" t="s">
        <v>47</v>
      </c>
      <c r="K383" t="s">
        <v>155</v>
      </c>
      <c r="L383" t="s">
        <v>156</v>
      </c>
      <c r="M383" t="s">
        <v>157</v>
      </c>
      <c r="N383" t="s">
        <v>161</v>
      </c>
      <c r="O383">
        <v>2</v>
      </c>
      <c r="P383" t="s">
        <v>162</v>
      </c>
      <c r="Q383">
        <v>47</v>
      </c>
      <c r="R383" t="s">
        <v>163</v>
      </c>
      <c r="S383" t="s">
        <v>158</v>
      </c>
      <c r="T383" s="5" t="s">
        <v>164</v>
      </c>
      <c r="U383" t="s">
        <v>575</v>
      </c>
      <c r="V383">
        <v>6000</v>
      </c>
      <c r="W383" t="s">
        <v>107</v>
      </c>
      <c r="X383">
        <v>6100</v>
      </c>
      <c r="Y383" t="s">
        <v>159</v>
      </c>
      <c r="Z383">
        <v>6120</v>
      </c>
      <c r="AA383" t="s">
        <v>104</v>
      </c>
      <c r="AB383">
        <v>6121</v>
      </c>
      <c r="AC383" t="s">
        <v>160</v>
      </c>
      <c r="AD383">
        <v>0</v>
      </c>
      <c r="AE383" t="s">
        <v>55</v>
      </c>
      <c r="AF383" s="1">
        <v>140000000</v>
      </c>
      <c r="AG383" s="1">
        <v>140000000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140000000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U383" s="4">
        <f t="shared" si="15"/>
        <v>0</v>
      </c>
      <c r="AV383" s="1">
        <f t="shared" si="16"/>
        <v>140000000</v>
      </c>
      <c r="AW383" s="1">
        <f t="shared" si="20"/>
        <v>140000000</v>
      </c>
    </row>
    <row r="384" spans="1:49" x14ac:dyDescent="0.35">
      <c r="A384" t="s">
        <v>93</v>
      </c>
      <c r="B384" t="s">
        <v>98</v>
      </c>
      <c r="C384" t="s">
        <v>43</v>
      </c>
      <c r="D384" t="s">
        <v>552</v>
      </c>
      <c r="E384">
        <v>1</v>
      </c>
      <c r="F384" t="s">
        <v>44</v>
      </c>
      <c r="G384">
        <v>1.3</v>
      </c>
      <c r="H384" t="s">
        <v>45</v>
      </c>
      <c r="I384" t="s">
        <v>46</v>
      </c>
      <c r="J384" t="s">
        <v>47</v>
      </c>
      <c r="K384" t="s">
        <v>155</v>
      </c>
      <c r="L384" t="s">
        <v>156</v>
      </c>
      <c r="M384" t="s">
        <v>157</v>
      </c>
      <c r="N384" t="s">
        <v>161</v>
      </c>
      <c r="O384">
        <v>2</v>
      </c>
      <c r="P384" t="s">
        <v>162</v>
      </c>
      <c r="Q384">
        <v>48</v>
      </c>
      <c r="R384" t="s">
        <v>167</v>
      </c>
      <c r="S384" t="s">
        <v>158</v>
      </c>
      <c r="T384" s="5" t="s">
        <v>164</v>
      </c>
      <c r="U384" t="s">
        <v>575</v>
      </c>
      <c r="V384">
        <v>6000</v>
      </c>
      <c r="W384" t="s">
        <v>107</v>
      </c>
      <c r="X384">
        <v>6100</v>
      </c>
      <c r="Y384" t="s">
        <v>159</v>
      </c>
      <c r="Z384">
        <v>6120</v>
      </c>
      <c r="AA384" t="s">
        <v>104</v>
      </c>
      <c r="AB384">
        <v>6121</v>
      </c>
      <c r="AC384" t="s">
        <v>160</v>
      </c>
      <c r="AD384">
        <v>0</v>
      </c>
      <c r="AE384" t="s">
        <v>55</v>
      </c>
      <c r="AF384" s="1">
        <v>45325115.149999999</v>
      </c>
      <c r="AG384" s="1">
        <v>45325115.149999999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45325115.149999999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U384" s="4">
        <f t="shared" si="15"/>
        <v>0</v>
      </c>
      <c r="AV384" s="1">
        <f t="shared" si="16"/>
        <v>45325115.149999999</v>
      </c>
      <c r="AW384" s="1">
        <f t="shared" si="20"/>
        <v>45325115.149999999</v>
      </c>
    </row>
    <row r="385" spans="1:49" x14ac:dyDescent="0.35">
      <c r="A385" t="s">
        <v>93</v>
      </c>
      <c r="B385" t="s">
        <v>98</v>
      </c>
      <c r="C385" t="s">
        <v>43</v>
      </c>
      <c r="D385" t="s">
        <v>552</v>
      </c>
      <c r="E385">
        <v>1</v>
      </c>
      <c r="F385" t="s">
        <v>44</v>
      </c>
      <c r="G385">
        <v>1.3</v>
      </c>
      <c r="H385" t="s">
        <v>45</v>
      </c>
      <c r="I385" t="s">
        <v>46</v>
      </c>
      <c r="J385" t="s">
        <v>47</v>
      </c>
      <c r="K385" t="s">
        <v>155</v>
      </c>
      <c r="L385" t="s">
        <v>156</v>
      </c>
      <c r="M385" t="s">
        <v>157</v>
      </c>
      <c r="N385" t="s">
        <v>161</v>
      </c>
      <c r="O385">
        <v>2</v>
      </c>
      <c r="P385" t="s">
        <v>162</v>
      </c>
      <c r="Q385">
        <v>49</v>
      </c>
      <c r="R385" t="s">
        <v>168</v>
      </c>
      <c r="S385" t="s">
        <v>158</v>
      </c>
      <c r="T385" s="5" t="s">
        <v>164</v>
      </c>
      <c r="U385" t="s">
        <v>575</v>
      </c>
      <c r="V385">
        <v>6000</v>
      </c>
      <c r="W385" t="s">
        <v>107</v>
      </c>
      <c r="X385">
        <v>6100</v>
      </c>
      <c r="Y385" t="s">
        <v>159</v>
      </c>
      <c r="Z385">
        <v>6120</v>
      </c>
      <c r="AA385" t="s">
        <v>104</v>
      </c>
      <c r="AB385">
        <v>6121</v>
      </c>
      <c r="AC385" t="s">
        <v>160</v>
      </c>
      <c r="AD385">
        <v>0</v>
      </c>
      <c r="AE385" t="s">
        <v>55</v>
      </c>
      <c r="AF385" s="1">
        <v>131280727.16</v>
      </c>
      <c r="AG385" s="1">
        <v>131280727.16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131280727.16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U385" s="4">
        <f t="shared" si="15"/>
        <v>0</v>
      </c>
      <c r="AV385" s="1">
        <f t="shared" si="16"/>
        <v>131280727.16</v>
      </c>
      <c r="AW385" s="1">
        <f t="shared" si="20"/>
        <v>131280727.16</v>
      </c>
    </row>
    <row r="386" spans="1:49" x14ac:dyDescent="0.35">
      <c r="A386" t="s">
        <v>93</v>
      </c>
      <c r="B386" t="s">
        <v>98</v>
      </c>
      <c r="C386" t="s">
        <v>43</v>
      </c>
      <c r="D386" t="s">
        <v>552</v>
      </c>
      <c r="E386">
        <v>1</v>
      </c>
      <c r="F386" t="s">
        <v>44</v>
      </c>
      <c r="G386">
        <v>1.3</v>
      </c>
      <c r="H386" t="s">
        <v>45</v>
      </c>
      <c r="I386" t="s">
        <v>46</v>
      </c>
      <c r="J386" t="s">
        <v>47</v>
      </c>
      <c r="K386" t="s">
        <v>155</v>
      </c>
      <c r="L386" t="s">
        <v>156</v>
      </c>
      <c r="M386" t="s">
        <v>157</v>
      </c>
      <c r="N386" t="s">
        <v>161</v>
      </c>
      <c r="O386">
        <v>2</v>
      </c>
      <c r="P386" t="s">
        <v>162</v>
      </c>
      <c r="Q386">
        <v>47</v>
      </c>
      <c r="R386" t="s">
        <v>163</v>
      </c>
      <c r="S386" t="s">
        <v>158</v>
      </c>
      <c r="T386" s="5" t="s">
        <v>164</v>
      </c>
      <c r="U386" t="s">
        <v>575</v>
      </c>
      <c r="V386">
        <v>6000</v>
      </c>
      <c r="W386" t="s">
        <v>107</v>
      </c>
      <c r="X386">
        <v>6100</v>
      </c>
      <c r="Y386" t="s">
        <v>159</v>
      </c>
      <c r="Z386">
        <v>6130</v>
      </c>
      <c r="AA386" t="s">
        <v>104</v>
      </c>
      <c r="AB386">
        <v>6131</v>
      </c>
      <c r="AC386" t="s">
        <v>165</v>
      </c>
      <c r="AD386">
        <v>0</v>
      </c>
      <c r="AE386" t="s">
        <v>55</v>
      </c>
      <c r="AF386" s="1">
        <v>16670000</v>
      </c>
      <c r="AG386" s="1">
        <v>16670000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16670000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U386" s="4">
        <f t="shared" ref="AU386:AU388" si="21">AS386+AT386</f>
        <v>0</v>
      </c>
      <c r="AV386" s="1">
        <f t="shared" ref="AV386:AV388" si="22">AF386+AU386</f>
        <v>16670000</v>
      </c>
      <c r="AW386" s="1">
        <f t="shared" si="20"/>
        <v>16670000</v>
      </c>
    </row>
    <row r="387" spans="1:49" x14ac:dyDescent="0.35">
      <c r="A387" s="63" t="s">
        <v>93</v>
      </c>
      <c r="B387" s="63" t="s">
        <v>98</v>
      </c>
      <c r="C387" t="s">
        <v>43</v>
      </c>
      <c r="D387" t="s">
        <v>553</v>
      </c>
      <c r="E387">
        <v>2</v>
      </c>
      <c r="F387" t="s">
        <v>306</v>
      </c>
      <c r="G387">
        <v>2.4</v>
      </c>
      <c r="H387" t="s">
        <v>351</v>
      </c>
      <c r="I387" t="s">
        <v>365</v>
      </c>
      <c r="J387" t="s">
        <v>366</v>
      </c>
      <c r="K387" t="s">
        <v>86</v>
      </c>
      <c r="L387" t="s">
        <v>87</v>
      </c>
      <c r="M387" s="63" t="s">
        <v>1103</v>
      </c>
      <c r="N387" s="63" t="s">
        <v>566</v>
      </c>
      <c r="O387">
        <v>4</v>
      </c>
      <c r="P387" t="s">
        <v>368</v>
      </c>
      <c r="Q387" s="63">
        <v>59</v>
      </c>
      <c r="R387" s="63" t="s">
        <v>369</v>
      </c>
      <c r="S387" s="63" t="s">
        <v>1108</v>
      </c>
      <c r="T387" t="s">
        <v>566</v>
      </c>
      <c r="U387" s="63" t="s">
        <v>566</v>
      </c>
      <c r="V387" s="63">
        <v>4000</v>
      </c>
      <c r="W387" s="63" t="s">
        <v>148</v>
      </c>
      <c r="X387">
        <v>4200</v>
      </c>
      <c r="Y387" t="s">
        <v>145</v>
      </c>
      <c r="Z387">
        <v>4210</v>
      </c>
      <c r="AA387" t="s">
        <v>146</v>
      </c>
      <c r="AB387" s="63">
        <v>4211</v>
      </c>
      <c r="AC387" s="63" t="s">
        <v>147</v>
      </c>
      <c r="AD387" s="63">
        <v>0</v>
      </c>
      <c r="AE387" s="63" t="s">
        <v>55</v>
      </c>
      <c r="AF387" s="64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P387" s="1">
        <v>19813000</v>
      </c>
      <c r="AQ387" s="1">
        <v>19769505.760000002</v>
      </c>
      <c r="AS387" s="62">
        <v>19813000</v>
      </c>
      <c r="AT387" s="65"/>
      <c r="AU387" s="65">
        <f t="shared" si="21"/>
        <v>19813000</v>
      </c>
      <c r="AV387" s="1">
        <f t="shared" si="22"/>
        <v>19813000</v>
      </c>
      <c r="AW387" s="1">
        <f t="shared" si="20"/>
        <v>19813000</v>
      </c>
    </row>
    <row r="388" spans="1:49" x14ac:dyDescent="0.35">
      <c r="A388" s="63" t="s">
        <v>93</v>
      </c>
      <c r="B388" s="63" t="s">
        <v>98</v>
      </c>
      <c r="C388" t="s">
        <v>43</v>
      </c>
      <c r="D388" t="s">
        <v>553</v>
      </c>
      <c r="E388">
        <v>2</v>
      </c>
      <c r="F388" t="s">
        <v>306</v>
      </c>
      <c r="G388">
        <v>2.6</v>
      </c>
      <c r="H388" t="s">
        <v>380</v>
      </c>
      <c r="I388" t="s">
        <v>389</v>
      </c>
      <c r="J388" t="s">
        <v>390</v>
      </c>
      <c r="K388" t="s">
        <v>86</v>
      </c>
      <c r="L388" t="s">
        <v>87</v>
      </c>
      <c r="M388" s="63" t="s">
        <v>1106</v>
      </c>
      <c r="N388" s="63" t="s">
        <v>567</v>
      </c>
      <c r="O388">
        <v>0</v>
      </c>
      <c r="P388" t="s">
        <v>359</v>
      </c>
      <c r="Q388" s="63">
        <v>62</v>
      </c>
      <c r="R388" s="63" t="s">
        <v>392</v>
      </c>
      <c r="S388" s="63" t="s">
        <v>1111</v>
      </c>
      <c r="T388" t="s">
        <v>564</v>
      </c>
      <c r="U388" s="63" t="s">
        <v>564</v>
      </c>
      <c r="V388" s="63">
        <v>4000</v>
      </c>
      <c r="W388" s="63" t="s">
        <v>148</v>
      </c>
      <c r="X388">
        <v>4200</v>
      </c>
      <c r="Y388" t="s">
        <v>145</v>
      </c>
      <c r="Z388">
        <v>4210</v>
      </c>
      <c r="AA388" t="s">
        <v>146</v>
      </c>
      <c r="AB388" s="63">
        <v>4211</v>
      </c>
      <c r="AC388" s="63" t="s">
        <v>147</v>
      </c>
      <c r="AD388" s="63">
        <v>0</v>
      </c>
      <c r="AE388" s="63" t="s">
        <v>55</v>
      </c>
      <c r="AF388" s="64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P388" s="1">
        <v>95000000</v>
      </c>
      <c r="AQ388" s="1">
        <v>95000000</v>
      </c>
      <c r="AS388" s="62">
        <v>95000000</v>
      </c>
      <c r="AT388" s="65"/>
      <c r="AU388" s="65">
        <f t="shared" si="21"/>
        <v>95000000</v>
      </c>
      <c r="AV388" s="1">
        <f t="shared" si="22"/>
        <v>95000000</v>
      </c>
      <c r="AW388" s="1">
        <f t="shared" si="20"/>
        <v>95000000</v>
      </c>
    </row>
    <row r="389" spans="1:49" x14ac:dyDescent="0.35">
      <c r="A389" t="s">
        <v>535</v>
      </c>
      <c r="B389" t="s">
        <v>536</v>
      </c>
      <c r="C389" t="s">
        <v>508</v>
      </c>
      <c r="D389" t="s">
        <v>552</v>
      </c>
      <c r="E389">
        <v>1</v>
      </c>
      <c r="F389" t="s">
        <v>44</v>
      </c>
      <c r="G389">
        <v>1.3</v>
      </c>
      <c r="H389" t="s">
        <v>45</v>
      </c>
      <c r="I389" t="s">
        <v>46</v>
      </c>
      <c r="J389" t="s">
        <v>47</v>
      </c>
      <c r="K389" t="s">
        <v>155</v>
      </c>
      <c r="L389" t="s">
        <v>156</v>
      </c>
      <c r="M389" t="s">
        <v>157</v>
      </c>
      <c r="N389" t="s">
        <v>161</v>
      </c>
      <c r="O389">
        <v>2</v>
      </c>
      <c r="P389" t="s">
        <v>162</v>
      </c>
      <c r="Q389">
        <v>49</v>
      </c>
      <c r="R389" t="s">
        <v>168</v>
      </c>
      <c r="S389" t="s">
        <v>158</v>
      </c>
      <c r="T389" s="5" t="s">
        <v>164</v>
      </c>
      <c r="U389" t="s">
        <v>575</v>
      </c>
      <c r="V389">
        <v>6000</v>
      </c>
      <c r="W389" t="s">
        <v>107</v>
      </c>
      <c r="X389">
        <v>6100</v>
      </c>
      <c r="Y389" t="s">
        <v>159</v>
      </c>
      <c r="Z389">
        <v>6130</v>
      </c>
      <c r="AA389" t="s">
        <v>104</v>
      </c>
      <c r="AB389">
        <v>6131</v>
      </c>
      <c r="AC389" t="s">
        <v>165</v>
      </c>
      <c r="AD389">
        <v>0</v>
      </c>
      <c r="AE389" t="s">
        <v>55</v>
      </c>
      <c r="AF389" s="1">
        <v>37975438.600000001</v>
      </c>
      <c r="AG389" s="1">
        <v>37975439.359999999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37975438.600000001</v>
      </c>
      <c r="AN389" s="1">
        <v>0</v>
      </c>
      <c r="AO389" s="1">
        <v>0</v>
      </c>
      <c r="AP389" s="1">
        <v>0</v>
      </c>
      <c r="AQ389" s="1">
        <v>0.76</v>
      </c>
      <c r="AR389" s="1">
        <v>-0.76</v>
      </c>
      <c r="AU389" s="4">
        <f t="shared" ref="AU389:AU399" si="23">AS389+AT389</f>
        <v>0</v>
      </c>
      <c r="AV389" s="1">
        <f t="shared" ref="AV389:AV399" si="24">AF389+AU389</f>
        <v>37975438.600000001</v>
      </c>
      <c r="AW389" s="1">
        <f t="shared" ref="AW389" si="25">AV389-AH389</f>
        <v>37975438.600000001</v>
      </c>
    </row>
    <row r="390" spans="1:49" x14ac:dyDescent="0.35">
      <c r="A390" t="s">
        <v>93</v>
      </c>
      <c r="B390" t="s">
        <v>98</v>
      </c>
      <c r="C390" t="s">
        <v>43</v>
      </c>
      <c r="D390" t="s">
        <v>552</v>
      </c>
      <c r="E390">
        <v>1</v>
      </c>
      <c r="F390" t="s">
        <v>44</v>
      </c>
      <c r="G390">
        <v>1.3</v>
      </c>
      <c r="H390" t="s">
        <v>45</v>
      </c>
      <c r="I390" t="s">
        <v>46</v>
      </c>
      <c r="J390" t="s">
        <v>47</v>
      </c>
      <c r="K390" t="s">
        <v>155</v>
      </c>
      <c r="L390" t="s">
        <v>156</v>
      </c>
      <c r="M390" t="s">
        <v>157</v>
      </c>
      <c r="N390" t="s">
        <v>161</v>
      </c>
      <c r="O390">
        <v>2</v>
      </c>
      <c r="P390" t="s">
        <v>162</v>
      </c>
      <c r="Q390">
        <v>47</v>
      </c>
      <c r="R390" t="s">
        <v>163</v>
      </c>
      <c r="S390" t="s">
        <v>158</v>
      </c>
      <c r="T390" s="5" t="s">
        <v>164</v>
      </c>
      <c r="U390" t="s">
        <v>575</v>
      </c>
      <c r="V390">
        <v>6000</v>
      </c>
      <c r="W390" t="s">
        <v>107</v>
      </c>
      <c r="X390">
        <v>6100</v>
      </c>
      <c r="Y390" t="s">
        <v>159</v>
      </c>
      <c r="Z390">
        <v>6150</v>
      </c>
      <c r="AA390" t="s">
        <v>104</v>
      </c>
      <c r="AB390">
        <v>6151</v>
      </c>
      <c r="AC390" t="s">
        <v>166</v>
      </c>
      <c r="AD390">
        <v>0</v>
      </c>
      <c r="AE390" t="s">
        <v>55</v>
      </c>
      <c r="AF390" s="1">
        <v>176660000</v>
      </c>
      <c r="AG390" s="1">
        <v>176660000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176660000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U390" s="4">
        <f t="shared" si="23"/>
        <v>0</v>
      </c>
      <c r="AV390" s="1">
        <f t="shared" si="24"/>
        <v>176660000</v>
      </c>
      <c r="AW390" s="1">
        <f t="shared" ref="AW390:AW399" si="26">AV390-AH390</f>
        <v>176660000</v>
      </c>
    </row>
    <row r="391" spans="1:49" x14ac:dyDescent="0.35">
      <c r="A391" t="s">
        <v>93</v>
      </c>
      <c r="B391" t="s">
        <v>98</v>
      </c>
      <c r="C391" t="s">
        <v>43</v>
      </c>
      <c r="D391" t="s">
        <v>552</v>
      </c>
      <c r="E391">
        <v>1</v>
      </c>
      <c r="F391" t="s">
        <v>44</v>
      </c>
      <c r="G391">
        <v>1.3</v>
      </c>
      <c r="H391" t="s">
        <v>45</v>
      </c>
      <c r="I391" t="s">
        <v>46</v>
      </c>
      <c r="J391" t="s">
        <v>47</v>
      </c>
      <c r="K391" t="s">
        <v>155</v>
      </c>
      <c r="L391" t="s">
        <v>156</v>
      </c>
      <c r="M391" t="s">
        <v>157</v>
      </c>
      <c r="N391" t="s">
        <v>161</v>
      </c>
      <c r="O391">
        <v>2</v>
      </c>
      <c r="P391" t="s">
        <v>162</v>
      </c>
      <c r="Q391">
        <v>48</v>
      </c>
      <c r="R391" t="s">
        <v>167</v>
      </c>
      <c r="S391" t="s">
        <v>158</v>
      </c>
      <c r="T391" s="5" t="s">
        <v>164</v>
      </c>
      <c r="U391" t="s">
        <v>575</v>
      </c>
      <c r="V391">
        <v>6000</v>
      </c>
      <c r="W391" t="s">
        <v>107</v>
      </c>
      <c r="X391">
        <v>6100</v>
      </c>
      <c r="Y391" t="s">
        <v>159</v>
      </c>
      <c r="Z391">
        <v>6150</v>
      </c>
      <c r="AA391" t="s">
        <v>104</v>
      </c>
      <c r="AB391">
        <v>6151</v>
      </c>
      <c r="AC391" t="s">
        <v>166</v>
      </c>
      <c r="AD391">
        <v>0</v>
      </c>
      <c r="AE391" t="s">
        <v>55</v>
      </c>
      <c r="AF391" s="1">
        <v>28397520.850000001</v>
      </c>
      <c r="AG391" s="1">
        <v>28397520.850000001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28397520.850000001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U391" s="4">
        <f t="shared" si="23"/>
        <v>0</v>
      </c>
      <c r="AV391" s="1">
        <f t="shared" si="24"/>
        <v>28397520.850000001</v>
      </c>
      <c r="AW391" s="1">
        <f t="shared" si="26"/>
        <v>28397520.850000001</v>
      </c>
    </row>
    <row r="392" spans="1:49" x14ac:dyDescent="0.35">
      <c r="A392" t="s">
        <v>93</v>
      </c>
      <c r="B392" t="s">
        <v>98</v>
      </c>
      <c r="C392" t="s">
        <v>43</v>
      </c>
      <c r="D392" t="s">
        <v>552</v>
      </c>
      <c r="E392">
        <v>1</v>
      </c>
      <c r="F392" t="s">
        <v>44</v>
      </c>
      <c r="G392">
        <v>1.3</v>
      </c>
      <c r="H392" t="s">
        <v>45</v>
      </c>
      <c r="I392" t="s">
        <v>46</v>
      </c>
      <c r="J392" t="s">
        <v>47</v>
      </c>
      <c r="K392" t="s">
        <v>155</v>
      </c>
      <c r="L392" t="s">
        <v>156</v>
      </c>
      <c r="M392" t="s">
        <v>157</v>
      </c>
      <c r="N392" t="s">
        <v>161</v>
      </c>
      <c r="O392">
        <v>2</v>
      </c>
      <c r="P392" t="s">
        <v>162</v>
      </c>
      <c r="Q392">
        <v>49</v>
      </c>
      <c r="R392" t="s">
        <v>168</v>
      </c>
      <c r="S392" t="s">
        <v>158</v>
      </c>
      <c r="T392" s="5" t="s">
        <v>164</v>
      </c>
      <c r="U392" t="s">
        <v>575</v>
      </c>
      <c r="V392">
        <v>6000</v>
      </c>
      <c r="W392" t="s">
        <v>107</v>
      </c>
      <c r="X392">
        <v>6100</v>
      </c>
      <c r="Y392" t="s">
        <v>159</v>
      </c>
      <c r="Z392">
        <v>6150</v>
      </c>
      <c r="AA392" t="s">
        <v>104</v>
      </c>
      <c r="AB392">
        <v>6151</v>
      </c>
      <c r="AC392" t="s">
        <v>166</v>
      </c>
      <c r="AD392">
        <v>0</v>
      </c>
      <c r="AE392" t="s">
        <v>55</v>
      </c>
      <c r="AF392" s="1">
        <v>158055132.84999999</v>
      </c>
      <c r="AG392" s="1">
        <v>158055130.22999999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158055132.84999999</v>
      </c>
      <c r="AN392" s="1">
        <v>0</v>
      </c>
      <c r="AO392" s="1">
        <v>2.62</v>
      </c>
      <c r="AP392" s="1">
        <v>0</v>
      </c>
      <c r="AQ392" s="1">
        <v>0</v>
      </c>
      <c r="AR392" s="1">
        <v>2.62</v>
      </c>
      <c r="AU392" s="4">
        <f t="shared" si="23"/>
        <v>0</v>
      </c>
      <c r="AV392" s="1">
        <f t="shared" si="24"/>
        <v>158055132.84999999</v>
      </c>
      <c r="AW392" s="1">
        <f t="shared" si="26"/>
        <v>158055132.84999999</v>
      </c>
    </row>
    <row r="393" spans="1:49" x14ac:dyDescent="0.35">
      <c r="A393" t="s">
        <v>507</v>
      </c>
      <c r="B393" t="s">
        <v>509</v>
      </c>
      <c r="C393" t="s">
        <v>508</v>
      </c>
      <c r="D393" t="s">
        <v>552</v>
      </c>
      <c r="E393">
        <v>1</v>
      </c>
      <c r="F393" t="s">
        <v>44</v>
      </c>
      <c r="G393">
        <v>1.3</v>
      </c>
      <c r="H393" t="s">
        <v>45</v>
      </c>
      <c r="I393" t="s">
        <v>46</v>
      </c>
      <c r="J393" t="s">
        <v>47</v>
      </c>
      <c r="K393" t="s">
        <v>155</v>
      </c>
      <c r="L393" t="s">
        <v>156</v>
      </c>
      <c r="M393" t="s">
        <v>157</v>
      </c>
      <c r="N393" t="s">
        <v>161</v>
      </c>
      <c r="O393">
        <v>2</v>
      </c>
      <c r="P393" t="s">
        <v>162</v>
      </c>
      <c r="Q393">
        <v>49</v>
      </c>
      <c r="R393" t="s">
        <v>168</v>
      </c>
      <c r="S393" t="s">
        <v>158</v>
      </c>
      <c r="T393" s="5" t="s">
        <v>164</v>
      </c>
      <c r="U393" t="s">
        <v>575</v>
      </c>
      <c r="V393">
        <v>6000</v>
      </c>
      <c r="W393" t="s">
        <v>107</v>
      </c>
      <c r="X393">
        <v>6100</v>
      </c>
      <c r="Y393" t="s">
        <v>159</v>
      </c>
      <c r="Z393">
        <v>6150</v>
      </c>
      <c r="AA393" t="s">
        <v>104</v>
      </c>
      <c r="AB393">
        <v>6151</v>
      </c>
      <c r="AC393" t="s">
        <v>166</v>
      </c>
      <c r="AD393">
        <v>0</v>
      </c>
      <c r="AE393" t="s">
        <v>55</v>
      </c>
      <c r="AF393" s="1">
        <v>106767595.7</v>
      </c>
      <c r="AG393" s="1">
        <v>106767598.31999999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106767595.7</v>
      </c>
      <c r="AN393" s="1">
        <v>0</v>
      </c>
      <c r="AO393" s="1">
        <v>0</v>
      </c>
      <c r="AP393" s="1">
        <v>0</v>
      </c>
      <c r="AQ393" s="1">
        <v>2.62</v>
      </c>
      <c r="AR393" s="1">
        <v>-2.62</v>
      </c>
      <c r="AU393" s="4">
        <f t="shared" si="23"/>
        <v>0</v>
      </c>
      <c r="AV393" s="1">
        <f t="shared" si="24"/>
        <v>106767595.7</v>
      </c>
      <c r="AW393" s="1">
        <f t="shared" si="26"/>
        <v>106767595.7</v>
      </c>
    </row>
    <row r="394" spans="1:49" x14ac:dyDescent="0.35">
      <c r="A394" t="s">
        <v>535</v>
      </c>
      <c r="B394" t="s">
        <v>536</v>
      </c>
      <c r="C394" t="s">
        <v>508</v>
      </c>
      <c r="D394" t="s">
        <v>552</v>
      </c>
      <c r="E394">
        <v>1</v>
      </c>
      <c r="F394" t="s">
        <v>44</v>
      </c>
      <c r="G394">
        <v>1.3</v>
      </c>
      <c r="H394" t="s">
        <v>45</v>
      </c>
      <c r="I394" t="s">
        <v>46</v>
      </c>
      <c r="J394" t="s">
        <v>47</v>
      </c>
      <c r="K394" t="s">
        <v>155</v>
      </c>
      <c r="L394" t="s">
        <v>156</v>
      </c>
      <c r="M394" t="s">
        <v>157</v>
      </c>
      <c r="N394" t="s">
        <v>161</v>
      </c>
      <c r="O394">
        <v>2</v>
      </c>
      <c r="P394" t="s">
        <v>162</v>
      </c>
      <c r="Q394">
        <v>49</v>
      </c>
      <c r="R394" t="s">
        <v>168</v>
      </c>
      <c r="S394" t="s">
        <v>158</v>
      </c>
      <c r="T394" s="5" t="s">
        <v>164</v>
      </c>
      <c r="U394" t="s">
        <v>575</v>
      </c>
      <c r="V394">
        <v>6000</v>
      </c>
      <c r="W394" t="s">
        <v>107</v>
      </c>
      <c r="X394">
        <v>6100</v>
      </c>
      <c r="Y394" t="s">
        <v>159</v>
      </c>
      <c r="Z394">
        <v>6150</v>
      </c>
      <c r="AA394" t="s">
        <v>104</v>
      </c>
      <c r="AB394">
        <v>6151</v>
      </c>
      <c r="AC394" t="s">
        <v>166</v>
      </c>
      <c r="AD394">
        <v>0</v>
      </c>
      <c r="AE394" t="s">
        <v>55</v>
      </c>
      <c r="AF394" s="1">
        <v>74687600.400000006</v>
      </c>
      <c r="AG394" s="1">
        <v>74687600.400000006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74687600.400000006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U394" s="4">
        <f t="shared" si="23"/>
        <v>0</v>
      </c>
      <c r="AV394" s="1">
        <f t="shared" si="24"/>
        <v>74687600.400000006</v>
      </c>
      <c r="AW394" s="1">
        <f t="shared" si="26"/>
        <v>74687600.400000006</v>
      </c>
    </row>
    <row r="395" spans="1:49" x14ac:dyDescent="0.35">
      <c r="A395" t="s">
        <v>93</v>
      </c>
      <c r="B395" t="s">
        <v>98</v>
      </c>
      <c r="C395" t="s">
        <v>43</v>
      </c>
      <c r="D395" t="s">
        <v>552</v>
      </c>
      <c r="E395">
        <v>1</v>
      </c>
      <c r="F395" t="s">
        <v>44</v>
      </c>
      <c r="G395">
        <v>1.3</v>
      </c>
      <c r="H395" t="s">
        <v>45</v>
      </c>
      <c r="I395" t="s">
        <v>46</v>
      </c>
      <c r="J395" t="s">
        <v>47</v>
      </c>
      <c r="K395" t="s">
        <v>48</v>
      </c>
      <c r="L395" t="s">
        <v>49</v>
      </c>
      <c r="M395" t="s">
        <v>50</v>
      </c>
      <c r="N395" t="s">
        <v>57</v>
      </c>
      <c r="O395">
        <v>5</v>
      </c>
      <c r="P395" t="s">
        <v>58</v>
      </c>
      <c r="Q395">
        <v>5</v>
      </c>
      <c r="R395" t="s">
        <v>99</v>
      </c>
      <c r="S395" t="s">
        <v>94</v>
      </c>
      <c r="T395" t="s">
        <v>100</v>
      </c>
      <c r="U395" t="s">
        <v>100</v>
      </c>
      <c r="V395">
        <v>6000</v>
      </c>
      <c r="W395" t="s">
        <v>107</v>
      </c>
      <c r="X395">
        <v>6300</v>
      </c>
      <c r="Y395" t="s">
        <v>103</v>
      </c>
      <c r="Z395">
        <v>6320</v>
      </c>
      <c r="AA395" t="s">
        <v>104</v>
      </c>
      <c r="AB395">
        <v>6321</v>
      </c>
      <c r="AC395" t="s">
        <v>105</v>
      </c>
      <c r="AD395">
        <v>10</v>
      </c>
      <c r="AE395" t="s">
        <v>106</v>
      </c>
      <c r="AF395" s="1">
        <v>85600000</v>
      </c>
      <c r="AG395" s="1">
        <v>85600011.480000004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85600000</v>
      </c>
      <c r="AN395" s="1">
        <v>0</v>
      </c>
      <c r="AO395" s="1">
        <v>0</v>
      </c>
      <c r="AP395" s="1">
        <v>0</v>
      </c>
      <c r="AQ395" s="1">
        <v>11.48</v>
      </c>
      <c r="AR395" s="1">
        <v>-11.48</v>
      </c>
      <c r="AU395" s="4">
        <f t="shared" si="23"/>
        <v>0</v>
      </c>
      <c r="AV395" s="1">
        <f t="shared" si="24"/>
        <v>85600000</v>
      </c>
      <c r="AW395" s="1">
        <f t="shared" si="26"/>
        <v>85600000</v>
      </c>
    </row>
    <row r="396" spans="1:49" x14ac:dyDescent="0.35">
      <c r="A396" t="s">
        <v>93</v>
      </c>
      <c r="B396" t="s">
        <v>98</v>
      </c>
      <c r="C396" t="s">
        <v>43</v>
      </c>
      <c r="D396" t="s">
        <v>552</v>
      </c>
      <c r="E396">
        <v>1</v>
      </c>
      <c r="F396" t="s">
        <v>44</v>
      </c>
      <c r="G396">
        <v>1.3</v>
      </c>
      <c r="H396" t="s">
        <v>45</v>
      </c>
      <c r="I396" t="s">
        <v>46</v>
      </c>
      <c r="J396" t="s">
        <v>47</v>
      </c>
      <c r="K396" t="s">
        <v>48</v>
      </c>
      <c r="L396" t="s">
        <v>49</v>
      </c>
      <c r="M396" t="s">
        <v>50</v>
      </c>
      <c r="N396" t="s">
        <v>57</v>
      </c>
      <c r="O396">
        <v>5</v>
      </c>
      <c r="P396" t="s">
        <v>58</v>
      </c>
      <c r="Q396">
        <v>5</v>
      </c>
      <c r="R396" t="s">
        <v>99</v>
      </c>
      <c r="S396" t="s">
        <v>94</v>
      </c>
      <c r="T396" t="s">
        <v>100</v>
      </c>
      <c r="U396" t="s">
        <v>100</v>
      </c>
      <c r="V396">
        <v>6000</v>
      </c>
      <c r="W396" t="s">
        <v>107</v>
      </c>
      <c r="X396">
        <v>6300</v>
      </c>
      <c r="Y396" t="s">
        <v>103</v>
      </c>
      <c r="Z396">
        <v>6320</v>
      </c>
      <c r="AA396" t="s">
        <v>104</v>
      </c>
      <c r="AB396">
        <v>6321</v>
      </c>
      <c r="AC396" t="s">
        <v>105</v>
      </c>
      <c r="AD396">
        <v>44</v>
      </c>
      <c r="AE396" t="s">
        <v>108</v>
      </c>
      <c r="AF396" s="1">
        <v>23580360</v>
      </c>
      <c r="AG396" s="1">
        <v>23580348.52</v>
      </c>
      <c r="AH396" s="1">
        <v>1965030</v>
      </c>
      <c r="AI396" s="1">
        <v>1965030</v>
      </c>
      <c r="AJ396" s="1">
        <v>1965030</v>
      </c>
      <c r="AK396" s="1">
        <v>1965030</v>
      </c>
      <c r="AL396" s="1">
        <v>1965030</v>
      </c>
      <c r="AM396" s="1">
        <v>21615330</v>
      </c>
      <c r="AN396" s="1">
        <v>0</v>
      </c>
      <c r="AO396" s="1">
        <v>11.48</v>
      </c>
      <c r="AP396" s="1">
        <v>0</v>
      </c>
      <c r="AQ396" s="1">
        <v>0</v>
      </c>
      <c r="AR396" s="1">
        <v>11.48</v>
      </c>
      <c r="AU396" s="4">
        <f t="shared" si="23"/>
        <v>0</v>
      </c>
      <c r="AV396" s="1">
        <f t="shared" si="24"/>
        <v>23580360</v>
      </c>
      <c r="AW396" s="1">
        <f t="shared" si="26"/>
        <v>21615330</v>
      </c>
    </row>
    <row r="397" spans="1:49" x14ac:dyDescent="0.35">
      <c r="A397" t="s">
        <v>93</v>
      </c>
      <c r="B397" t="s">
        <v>98</v>
      </c>
      <c r="C397" t="s">
        <v>43</v>
      </c>
      <c r="D397" t="s">
        <v>552</v>
      </c>
      <c r="E397">
        <v>1</v>
      </c>
      <c r="F397" t="s">
        <v>44</v>
      </c>
      <c r="G397">
        <v>1.3</v>
      </c>
      <c r="H397" t="s">
        <v>45</v>
      </c>
      <c r="I397" t="s">
        <v>46</v>
      </c>
      <c r="J397" t="s">
        <v>47</v>
      </c>
      <c r="K397" t="s">
        <v>155</v>
      </c>
      <c r="L397" t="s">
        <v>156</v>
      </c>
      <c r="M397" t="s">
        <v>157</v>
      </c>
      <c r="N397" t="s">
        <v>161</v>
      </c>
      <c r="O397">
        <v>2</v>
      </c>
      <c r="P397" t="s">
        <v>162</v>
      </c>
      <c r="Q397">
        <v>49</v>
      </c>
      <c r="R397" t="s">
        <v>168</v>
      </c>
      <c r="S397" t="s">
        <v>158</v>
      </c>
      <c r="T397" s="5" t="s">
        <v>164</v>
      </c>
      <c r="U397" t="s">
        <v>575</v>
      </c>
      <c r="V397">
        <v>6000</v>
      </c>
      <c r="W397" t="s">
        <v>107</v>
      </c>
      <c r="X397">
        <v>6300</v>
      </c>
      <c r="Y397" t="s">
        <v>103</v>
      </c>
      <c r="Z397">
        <v>6320</v>
      </c>
      <c r="AA397" t="s">
        <v>104</v>
      </c>
      <c r="AB397">
        <v>6321</v>
      </c>
      <c r="AC397" t="s">
        <v>105</v>
      </c>
      <c r="AD397">
        <v>0</v>
      </c>
      <c r="AE397" t="s">
        <v>55</v>
      </c>
      <c r="AF397" s="1">
        <v>8000000</v>
      </c>
      <c r="AG397" s="1">
        <v>8000000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8000000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U397" s="4">
        <f t="shared" si="23"/>
        <v>0</v>
      </c>
      <c r="AV397" s="1">
        <f t="shared" si="24"/>
        <v>8000000</v>
      </c>
      <c r="AW397" s="1">
        <f t="shared" si="26"/>
        <v>8000000</v>
      </c>
    </row>
    <row r="398" spans="1:49" x14ac:dyDescent="0.35">
      <c r="A398" t="s">
        <v>516</v>
      </c>
      <c r="B398" t="s">
        <v>521</v>
      </c>
      <c r="C398" t="s">
        <v>43</v>
      </c>
      <c r="D398" t="s">
        <v>551</v>
      </c>
      <c r="E398">
        <v>1</v>
      </c>
      <c r="F398" t="s">
        <v>44</v>
      </c>
      <c r="G398">
        <v>1.3</v>
      </c>
      <c r="H398" t="s">
        <v>45</v>
      </c>
      <c r="I398" t="s">
        <v>46</v>
      </c>
      <c r="J398" t="s">
        <v>47</v>
      </c>
      <c r="K398" t="s">
        <v>48</v>
      </c>
      <c r="L398" t="s">
        <v>49</v>
      </c>
      <c r="M398" t="s">
        <v>50</v>
      </c>
      <c r="N398" t="s">
        <v>57</v>
      </c>
      <c r="O398">
        <v>5</v>
      </c>
      <c r="P398" t="s">
        <v>58</v>
      </c>
      <c r="Q398">
        <v>7</v>
      </c>
      <c r="R398" t="s">
        <v>59</v>
      </c>
      <c r="S398" t="s">
        <v>51</v>
      </c>
      <c r="T398" s="5" t="s">
        <v>60</v>
      </c>
      <c r="U398" t="s">
        <v>569</v>
      </c>
      <c r="V398">
        <v>9000</v>
      </c>
      <c r="W398" t="s">
        <v>520</v>
      </c>
      <c r="X398">
        <v>9100</v>
      </c>
      <c r="Y398" t="s">
        <v>517</v>
      </c>
      <c r="Z398">
        <v>9110</v>
      </c>
      <c r="AA398" t="s">
        <v>518</v>
      </c>
      <c r="AB398">
        <v>9111</v>
      </c>
      <c r="AC398" t="s">
        <v>519</v>
      </c>
      <c r="AD398">
        <v>0</v>
      </c>
      <c r="AE398" t="s">
        <v>55</v>
      </c>
      <c r="AF398" s="1">
        <v>38364867</v>
      </c>
      <c r="AG398" s="1">
        <v>38364867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38364867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U398" s="4">
        <f t="shared" si="23"/>
        <v>0</v>
      </c>
      <c r="AV398" s="1">
        <f t="shared" si="24"/>
        <v>38364867</v>
      </c>
      <c r="AW398" s="1">
        <f t="shared" si="26"/>
        <v>38364867</v>
      </c>
    </row>
    <row r="399" spans="1:49" x14ac:dyDescent="0.35">
      <c r="A399" t="s">
        <v>516</v>
      </c>
      <c r="B399" t="s">
        <v>521</v>
      </c>
      <c r="C399" t="s">
        <v>43</v>
      </c>
      <c r="D399" t="s">
        <v>551</v>
      </c>
      <c r="E399">
        <v>1</v>
      </c>
      <c r="F399" t="s">
        <v>44</v>
      </c>
      <c r="G399">
        <v>1.3</v>
      </c>
      <c r="H399" t="s">
        <v>45</v>
      </c>
      <c r="I399" t="s">
        <v>46</v>
      </c>
      <c r="J399" t="s">
        <v>47</v>
      </c>
      <c r="K399" t="s">
        <v>48</v>
      </c>
      <c r="L399" t="s">
        <v>49</v>
      </c>
      <c r="M399" t="s">
        <v>50</v>
      </c>
      <c r="N399" t="s">
        <v>57</v>
      </c>
      <c r="O399">
        <v>5</v>
      </c>
      <c r="P399" t="s">
        <v>58</v>
      </c>
      <c r="Q399">
        <v>7</v>
      </c>
      <c r="R399" t="s">
        <v>59</v>
      </c>
      <c r="S399" t="s">
        <v>51</v>
      </c>
      <c r="T399" s="5" t="s">
        <v>60</v>
      </c>
      <c r="U399" t="s">
        <v>569</v>
      </c>
      <c r="V399">
        <v>9000</v>
      </c>
      <c r="W399" t="s">
        <v>520</v>
      </c>
      <c r="X399">
        <v>9200</v>
      </c>
      <c r="Y399" t="s">
        <v>522</v>
      </c>
      <c r="Z399">
        <v>9210</v>
      </c>
      <c r="AA399" t="s">
        <v>518</v>
      </c>
      <c r="AB399">
        <v>9211</v>
      </c>
      <c r="AC399" t="s">
        <v>523</v>
      </c>
      <c r="AD399">
        <v>0</v>
      </c>
      <c r="AE399" t="s">
        <v>55</v>
      </c>
      <c r="AF399" s="1">
        <v>10000000</v>
      </c>
      <c r="AG399" s="1">
        <v>10000000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10000000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U399" s="4">
        <f t="shared" si="23"/>
        <v>0</v>
      </c>
      <c r="AV399" s="1">
        <f t="shared" si="24"/>
        <v>10000000</v>
      </c>
      <c r="AW399" s="1">
        <f t="shared" si="26"/>
        <v>10000000</v>
      </c>
    </row>
    <row r="400" spans="1:49" x14ac:dyDescent="0.35">
      <c r="AT400" s="4">
        <f>SUBTOTAL(9,AT44:AT378)</f>
        <v>52194852.289999999</v>
      </c>
      <c r="AV400" s="4"/>
    </row>
    <row r="401" spans="8:48" x14ac:dyDescent="0.35"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V401" s="4"/>
    </row>
    <row r="402" spans="8:48" x14ac:dyDescent="0.35">
      <c r="AI402" s="10"/>
    </row>
    <row r="403" spans="8:48" x14ac:dyDescent="0.35">
      <c r="AF403" s="1"/>
    </row>
    <row r="404" spans="8:48" x14ac:dyDescent="0.35">
      <c r="H404" s="1"/>
    </row>
    <row r="405" spans="8:48" x14ac:dyDescent="0.35">
      <c r="H405" s="1"/>
    </row>
    <row r="406" spans="8:48" x14ac:dyDescent="0.35">
      <c r="H406" s="1"/>
    </row>
    <row r="407" spans="8:48" x14ac:dyDescent="0.35">
      <c r="H407" s="1"/>
      <c r="AV407" s="10"/>
    </row>
    <row r="408" spans="8:48" x14ac:dyDescent="0.35">
      <c r="H408" s="1"/>
      <c r="AV408" s="10"/>
    </row>
    <row r="409" spans="8:48" x14ac:dyDescent="0.35">
      <c r="H409" s="1"/>
      <c r="AI409" s="10"/>
      <c r="AV409" s="10"/>
    </row>
    <row r="410" spans="8:48" x14ac:dyDescent="0.35">
      <c r="H410" s="1"/>
      <c r="AV410" s="10"/>
    </row>
    <row r="411" spans="8:48" x14ac:dyDescent="0.35">
      <c r="H411" s="1"/>
      <c r="AV411" s="10"/>
    </row>
    <row r="412" spans="8:48" x14ac:dyDescent="0.35">
      <c r="H412" s="1"/>
      <c r="AV412" s="10"/>
    </row>
    <row r="413" spans="8:48" x14ac:dyDescent="0.35">
      <c r="H413" s="1"/>
      <c r="AV413" s="10"/>
    </row>
    <row r="414" spans="8:48" x14ac:dyDescent="0.35">
      <c r="H414" s="1"/>
      <c r="AV414" s="10"/>
    </row>
    <row r="415" spans="8:48" x14ac:dyDescent="0.35">
      <c r="H415" s="1"/>
      <c r="AV415" s="10"/>
    </row>
    <row r="416" spans="8:48" x14ac:dyDescent="0.35">
      <c r="H416" s="1"/>
    </row>
    <row r="417" spans="8:47" x14ac:dyDescent="0.35">
      <c r="H417" s="1"/>
    </row>
    <row r="418" spans="8:47" x14ac:dyDescent="0.35">
      <c r="H418" s="1"/>
      <c r="AT418" s="27"/>
    </row>
    <row r="419" spans="8:47" x14ac:dyDescent="0.35">
      <c r="H419" s="1"/>
      <c r="AT419" s="27"/>
    </row>
    <row r="420" spans="8:47" x14ac:dyDescent="0.35">
      <c r="H420" s="1"/>
      <c r="AT420" s="27"/>
    </row>
    <row r="421" spans="8:47" x14ac:dyDescent="0.35">
      <c r="H421" s="1"/>
      <c r="AT421" s="27"/>
    </row>
    <row r="422" spans="8:47" x14ac:dyDescent="0.35">
      <c r="H422" s="1"/>
      <c r="AT422" s="27"/>
    </row>
    <row r="423" spans="8:47" x14ac:dyDescent="0.35">
      <c r="H423" s="1"/>
      <c r="AT423" s="27"/>
    </row>
    <row r="424" spans="8:47" x14ac:dyDescent="0.35">
      <c r="H424" s="1"/>
      <c r="AT424" s="27"/>
    </row>
    <row r="425" spans="8:47" x14ac:dyDescent="0.35">
      <c r="H425" s="1"/>
      <c r="AT425" s="27"/>
    </row>
    <row r="426" spans="8:47" x14ac:dyDescent="0.35">
      <c r="H426" s="1"/>
      <c r="AT426" s="27"/>
    </row>
    <row r="427" spans="8:47" x14ac:dyDescent="0.35">
      <c r="H427" s="1"/>
      <c r="AT427" s="27"/>
      <c r="AU427" s="28"/>
    </row>
    <row r="428" spans="8:47" x14ac:dyDescent="0.35">
      <c r="H428" s="1"/>
    </row>
    <row r="429" spans="8:47" x14ac:dyDescent="0.35">
      <c r="H429" s="1"/>
      <c r="AT429" s="27"/>
    </row>
    <row r="430" spans="8:47" x14ac:dyDescent="0.35">
      <c r="AT430" s="27"/>
    </row>
    <row r="431" spans="8:47" x14ac:dyDescent="0.35">
      <c r="AT431" s="27"/>
    </row>
    <row r="432" spans="8:47" x14ac:dyDescent="0.35">
      <c r="AT432" s="27"/>
    </row>
    <row r="433" spans="46:47" x14ac:dyDescent="0.35">
      <c r="AT433" s="27"/>
    </row>
    <row r="434" spans="46:47" x14ac:dyDescent="0.35">
      <c r="AT434" s="27"/>
    </row>
    <row r="435" spans="46:47" x14ac:dyDescent="0.35">
      <c r="AT435" s="27"/>
    </row>
    <row r="436" spans="46:47" x14ac:dyDescent="0.35">
      <c r="AT436" s="27"/>
    </row>
    <row r="437" spans="46:47" x14ac:dyDescent="0.35">
      <c r="AT437" s="27"/>
    </row>
    <row r="438" spans="46:47" x14ac:dyDescent="0.35">
      <c r="AT438" s="27"/>
    </row>
    <row r="439" spans="46:47" x14ac:dyDescent="0.35">
      <c r="AT439" s="27"/>
    </row>
    <row r="440" spans="46:47" x14ac:dyDescent="0.35">
      <c r="AT440" s="27"/>
    </row>
    <row r="441" spans="46:47" x14ac:dyDescent="0.35">
      <c r="AT441" s="27"/>
    </row>
    <row r="442" spans="46:47" x14ac:dyDescent="0.35">
      <c r="AT442" s="27"/>
    </row>
    <row r="443" spans="46:47" x14ac:dyDescent="0.35">
      <c r="AU443" s="28"/>
    </row>
  </sheetData>
  <autoFilter ref="A1:AW399" xr:uid="{578BF4FC-AAD8-4F95-9B84-5903F32D07E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7B4E-5794-4298-B5C1-CCE7F0FE46AE}">
  <sheetPr>
    <pageSetUpPr fitToPage="1"/>
  </sheetPr>
  <dimension ref="A3:I24"/>
  <sheetViews>
    <sheetView tabSelected="1" workbookViewId="0">
      <selection activeCell="F5" sqref="F5"/>
    </sheetView>
  </sheetViews>
  <sheetFormatPr baseColWidth="10" defaultRowHeight="14.5" x14ac:dyDescent="0.35"/>
  <cols>
    <col min="1" max="1" width="92.7265625" bestFit="1" customWidth="1"/>
    <col min="2" max="2" width="16.453125" hidden="1" customWidth="1"/>
    <col min="3" max="3" width="21.81640625" hidden="1" customWidth="1"/>
    <col min="4" max="4" width="16.26953125" bestFit="1" customWidth="1"/>
    <col min="5" max="5" width="16.453125" customWidth="1"/>
    <col min="6" max="6" width="14.81640625" customWidth="1"/>
    <col min="7" max="8" width="12.81640625" customWidth="1"/>
  </cols>
  <sheetData>
    <row r="3" spans="1:4" x14ac:dyDescent="0.35">
      <c r="A3" s="6" t="s">
        <v>546</v>
      </c>
      <c r="B3" t="s">
        <v>591</v>
      </c>
      <c r="C3" t="s">
        <v>590</v>
      </c>
      <c r="D3" t="s">
        <v>547</v>
      </c>
    </row>
    <row r="4" spans="1:4" x14ac:dyDescent="0.35">
      <c r="A4" s="7" t="s">
        <v>534</v>
      </c>
      <c r="B4" s="1">
        <v>0</v>
      </c>
      <c r="C4" s="10">
        <v>10392681.76</v>
      </c>
      <c r="D4" s="1">
        <v>10392681.76</v>
      </c>
    </row>
    <row r="5" spans="1:4" x14ac:dyDescent="0.35">
      <c r="A5" s="7" t="s">
        <v>536</v>
      </c>
      <c r="B5" s="1">
        <v>112663039</v>
      </c>
      <c r="C5" s="10">
        <v>0</v>
      </c>
      <c r="D5" s="1">
        <v>112663039</v>
      </c>
    </row>
    <row r="6" spans="1:4" x14ac:dyDescent="0.35">
      <c r="A6" s="7" t="s">
        <v>515</v>
      </c>
      <c r="B6" s="1">
        <v>0</v>
      </c>
      <c r="C6" s="10">
        <v>483753.88</v>
      </c>
      <c r="D6" s="1">
        <v>483753.88</v>
      </c>
    </row>
    <row r="7" spans="1:4" x14ac:dyDescent="0.35">
      <c r="A7" s="7" t="s">
        <v>509</v>
      </c>
      <c r="B7" s="1">
        <v>661471757</v>
      </c>
      <c r="C7" s="10">
        <v>9000000</v>
      </c>
      <c r="D7" s="1">
        <v>670471757</v>
      </c>
    </row>
    <row r="8" spans="1:4" x14ac:dyDescent="0.35">
      <c r="A8" s="7" t="s">
        <v>513</v>
      </c>
      <c r="B8" s="1">
        <v>0</v>
      </c>
      <c r="C8" s="10">
        <v>0</v>
      </c>
      <c r="D8" s="1">
        <v>0</v>
      </c>
    </row>
    <row r="9" spans="1:4" x14ac:dyDescent="0.35">
      <c r="A9" s="7" t="s">
        <v>70</v>
      </c>
      <c r="B9" s="1">
        <v>261532572</v>
      </c>
      <c r="C9" s="10">
        <v>0</v>
      </c>
      <c r="D9" s="1">
        <v>261532572</v>
      </c>
    </row>
    <row r="10" spans="1:4" x14ac:dyDescent="0.35">
      <c r="A10" s="7" t="s">
        <v>56</v>
      </c>
      <c r="B10" s="1">
        <v>0</v>
      </c>
      <c r="C10" s="10">
        <v>0</v>
      </c>
      <c r="D10" s="1">
        <v>0</v>
      </c>
    </row>
    <row r="11" spans="1:4" x14ac:dyDescent="0.35">
      <c r="A11" s="7" t="s">
        <v>521</v>
      </c>
      <c r="B11" s="1">
        <v>1174940879</v>
      </c>
      <c r="C11" s="10">
        <v>0</v>
      </c>
      <c r="D11" s="1">
        <v>1174940879</v>
      </c>
    </row>
    <row r="12" spans="1:4" x14ac:dyDescent="0.35">
      <c r="A12" s="7" t="s">
        <v>526</v>
      </c>
      <c r="B12" s="1">
        <v>0</v>
      </c>
      <c r="C12" s="10">
        <v>9100000</v>
      </c>
      <c r="D12" s="1">
        <v>9100000</v>
      </c>
    </row>
    <row r="13" spans="1:4" x14ac:dyDescent="0.35">
      <c r="A13" s="7" t="s">
        <v>528</v>
      </c>
      <c r="B13" s="1">
        <v>0</v>
      </c>
      <c r="C13" s="10">
        <v>0</v>
      </c>
      <c r="D13" s="1">
        <v>0</v>
      </c>
    </row>
    <row r="14" spans="1:4" x14ac:dyDescent="0.35">
      <c r="A14" s="7" t="s">
        <v>98</v>
      </c>
      <c r="B14" s="1">
        <v>2745901359</v>
      </c>
      <c r="C14" s="10">
        <v>616546.76000000536</v>
      </c>
      <c r="D14" s="1">
        <v>2746517905.7599998</v>
      </c>
    </row>
    <row r="15" spans="1:4" x14ac:dyDescent="0.35">
      <c r="A15" s="7" t="s">
        <v>532</v>
      </c>
      <c r="B15" s="1">
        <v>0</v>
      </c>
      <c r="C15" s="10">
        <v>13546.77</v>
      </c>
      <c r="D15" s="1">
        <v>13546.77</v>
      </c>
    </row>
    <row r="16" spans="1:4" x14ac:dyDescent="0.35">
      <c r="A16" s="7" t="s">
        <v>530</v>
      </c>
      <c r="B16" s="1">
        <v>0</v>
      </c>
      <c r="C16" s="10">
        <v>588323.12</v>
      </c>
      <c r="D16" s="1">
        <v>588323.12</v>
      </c>
    </row>
    <row r="17" spans="1:4" x14ac:dyDescent="0.35">
      <c r="A17" s="7" t="s">
        <v>545</v>
      </c>
      <c r="B17" s="1">
        <v>0</v>
      </c>
      <c r="C17" s="10">
        <v>22000000</v>
      </c>
      <c r="D17" s="1">
        <v>22000000</v>
      </c>
    </row>
    <row r="18" spans="1:4" x14ac:dyDescent="0.35">
      <c r="A18" s="7" t="s">
        <v>541</v>
      </c>
      <c r="B18" s="1">
        <v>4956509606</v>
      </c>
      <c r="C18" s="10">
        <v>52194852.290000007</v>
      </c>
      <c r="D18" s="1">
        <v>5008704458.29</v>
      </c>
    </row>
    <row r="21" spans="1:4" x14ac:dyDescent="0.35">
      <c r="A21" s="7"/>
      <c r="B21" s="4"/>
    </row>
    <row r="22" spans="1:4" x14ac:dyDescent="0.35">
      <c r="A22" s="7"/>
      <c r="B22" s="4"/>
      <c r="C22" s="10"/>
    </row>
    <row r="23" spans="1:4" x14ac:dyDescent="0.35">
      <c r="B23" s="10"/>
      <c r="D23" s="10"/>
    </row>
    <row r="24" spans="1:4" x14ac:dyDescent="0.35">
      <c r="B24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FUENTE DE FINANCIAMIENTO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05D7-5834-4C3A-A0E8-844B212736BB}">
  <dimension ref="A3:F12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8.54296875" customWidth="1"/>
    <col min="2" max="2" width="57.54296875" customWidth="1"/>
    <col min="3" max="3" width="24.7265625" bestFit="1" customWidth="1"/>
    <col min="4" max="4" width="21.7265625" customWidth="1"/>
    <col min="5" max="5" width="16.26953125" bestFit="1" customWidth="1"/>
    <col min="6" max="6" width="13.81640625" bestFit="1" customWidth="1"/>
  </cols>
  <sheetData>
    <row r="3" spans="1:6" s="84" customFormat="1" x14ac:dyDescent="0.35">
      <c r="A3" s="81" t="s">
        <v>548</v>
      </c>
      <c r="B3" s="81" t="s">
        <v>549</v>
      </c>
      <c r="C3" s="84" t="s">
        <v>1114</v>
      </c>
      <c r="D3" s="84" t="s">
        <v>1113</v>
      </c>
      <c r="E3" s="84" t="s">
        <v>547</v>
      </c>
    </row>
    <row r="4" spans="1:6" x14ac:dyDescent="0.35">
      <c r="A4">
        <v>1000</v>
      </c>
      <c r="B4" t="s">
        <v>67</v>
      </c>
      <c r="C4" s="1">
        <v>1509627843</v>
      </c>
      <c r="D4" s="10">
        <v>22000000</v>
      </c>
      <c r="E4" s="1">
        <v>1531627842.9999998</v>
      </c>
    </row>
    <row r="5" spans="1:6" x14ac:dyDescent="0.35">
      <c r="A5">
        <v>2000</v>
      </c>
      <c r="B5" t="s">
        <v>110</v>
      </c>
      <c r="C5" s="1">
        <v>453369200.06</v>
      </c>
      <c r="D5" s="10">
        <v>0</v>
      </c>
      <c r="E5" s="1">
        <v>453369200.06</v>
      </c>
    </row>
    <row r="6" spans="1:6" x14ac:dyDescent="0.35">
      <c r="A6">
        <v>3000</v>
      </c>
      <c r="B6" t="s">
        <v>53</v>
      </c>
      <c r="C6" s="1">
        <v>1428051796.8000002</v>
      </c>
      <c r="D6" s="10">
        <v>25187356.289999999</v>
      </c>
      <c r="E6" s="1">
        <v>1453239153.0899999</v>
      </c>
    </row>
    <row r="7" spans="1:6" x14ac:dyDescent="0.35">
      <c r="A7">
        <v>4000</v>
      </c>
      <c r="B7" t="s">
        <v>148</v>
      </c>
      <c r="C7" s="1">
        <v>332757105.61000001</v>
      </c>
      <c r="D7" s="10">
        <v>1499999.9999999851</v>
      </c>
      <c r="E7" s="1">
        <v>334257105.61000001</v>
      </c>
    </row>
    <row r="8" spans="1:6" x14ac:dyDescent="0.35">
      <c r="A8">
        <v>5000</v>
      </c>
      <c r="B8" t="s">
        <v>96</v>
      </c>
      <c r="C8" s="1">
        <v>75158433.530000001</v>
      </c>
      <c r="D8" s="10">
        <v>3507496</v>
      </c>
      <c r="E8" s="1">
        <v>78665929.530000001</v>
      </c>
    </row>
    <row r="9" spans="1:6" x14ac:dyDescent="0.35">
      <c r="A9">
        <v>6000</v>
      </c>
      <c r="B9" t="s">
        <v>107</v>
      </c>
      <c r="C9" s="1">
        <v>1109180360</v>
      </c>
      <c r="D9" s="10">
        <v>0</v>
      </c>
      <c r="E9" s="1">
        <v>1109180360</v>
      </c>
    </row>
    <row r="10" spans="1:6" x14ac:dyDescent="0.35">
      <c r="A10">
        <v>9000</v>
      </c>
      <c r="B10" t="s">
        <v>520</v>
      </c>
      <c r="C10" s="1">
        <v>48364867</v>
      </c>
      <c r="D10" s="10">
        <v>0</v>
      </c>
      <c r="E10" s="1">
        <v>48364867</v>
      </c>
    </row>
    <row r="11" spans="1:6" x14ac:dyDescent="0.35">
      <c r="A11" t="s">
        <v>541</v>
      </c>
      <c r="C11" s="1">
        <v>4956509606</v>
      </c>
      <c r="D11" s="10">
        <v>52194852.289999984</v>
      </c>
      <c r="E11" s="1">
        <v>5008704458.29</v>
      </c>
    </row>
    <row r="12" spans="1:6" x14ac:dyDescent="0.35">
      <c r="F12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CLASIFICACION POR CAPITULO DEL GASTO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7BD1-8EAA-43E3-9EEF-02C8C4F264CA}">
  <dimension ref="A4:B24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81.7265625" bestFit="1" customWidth="1"/>
    <col min="2" max="2" width="16.26953125" bestFit="1" customWidth="1"/>
    <col min="3" max="6" width="15.54296875" bestFit="1" customWidth="1"/>
  </cols>
  <sheetData>
    <row r="4" spans="1:2" x14ac:dyDescent="0.35">
      <c r="A4" s="6" t="s">
        <v>26</v>
      </c>
      <c r="B4" t="s">
        <v>547</v>
      </c>
    </row>
    <row r="5" spans="1:2" x14ac:dyDescent="0.35">
      <c r="A5" t="s">
        <v>358</v>
      </c>
      <c r="B5" s="1">
        <v>192929860</v>
      </c>
    </row>
    <row r="6" spans="1:2" x14ac:dyDescent="0.35">
      <c r="A6" t="s">
        <v>161</v>
      </c>
      <c r="B6" s="1">
        <v>1004700000.0000001</v>
      </c>
    </row>
    <row r="7" spans="1:2" x14ac:dyDescent="0.35">
      <c r="A7" t="s">
        <v>496</v>
      </c>
      <c r="B7" s="1">
        <v>118000000</v>
      </c>
    </row>
    <row r="8" spans="1:2" x14ac:dyDescent="0.35">
      <c r="A8" t="s">
        <v>441</v>
      </c>
      <c r="B8" s="1">
        <v>30750000</v>
      </c>
    </row>
    <row r="9" spans="1:2" x14ac:dyDescent="0.35">
      <c r="A9" t="s">
        <v>269</v>
      </c>
      <c r="B9" s="1">
        <v>4000000</v>
      </c>
    </row>
    <row r="10" spans="1:2" x14ac:dyDescent="0.35">
      <c r="A10" t="s">
        <v>222</v>
      </c>
      <c r="B10" s="1">
        <v>70710000</v>
      </c>
    </row>
    <row r="11" spans="1:2" x14ac:dyDescent="0.35">
      <c r="A11" t="s">
        <v>71</v>
      </c>
      <c r="B11" s="1">
        <v>1831052893.7599998</v>
      </c>
    </row>
    <row r="12" spans="1:2" x14ac:dyDescent="0.35">
      <c r="A12" t="s">
        <v>250</v>
      </c>
      <c r="B12" s="1">
        <v>2000000</v>
      </c>
    </row>
    <row r="13" spans="1:2" x14ac:dyDescent="0.35">
      <c r="A13" t="s">
        <v>419</v>
      </c>
      <c r="B13" s="1">
        <v>7189000</v>
      </c>
    </row>
    <row r="14" spans="1:2" x14ac:dyDescent="0.35">
      <c r="A14" t="s">
        <v>173</v>
      </c>
      <c r="B14" s="1">
        <v>20072996</v>
      </c>
    </row>
    <row r="15" spans="1:2" x14ac:dyDescent="0.35">
      <c r="A15" t="s">
        <v>276</v>
      </c>
      <c r="B15" s="1">
        <v>2050000</v>
      </c>
    </row>
    <row r="16" spans="1:2" x14ac:dyDescent="0.35">
      <c r="A16" t="s">
        <v>57</v>
      </c>
      <c r="B16" s="1">
        <v>311232852.94999999</v>
      </c>
    </row>
    <row r="17" spans="1:2" x14ac:dyDescent="0.35">
      <c r="A17" t="s">
        <v>561</v>
      </c>
      <c r="B17" s="1">
        <v>66400000</v>
      </c>
    </row>
    <row r="18" spans="1:2" x14ac:dyDescent="0.35">
      <c r="A18" t="s">
        <v>566</v>
      </c>
      <c r="B18" s="1">
        <v>19813000</v>
      </c>
    </row>
    <row r="19" spans="1:2" x14ac:dyDescent="0.35">
      <c r="A19" t="s">
        <v>563</v>
      </c>
      <c r="B19" s="1">
        <v>14064137.279999999</v>
      </c>
    </row>
    <row r="20" spans="1:2" x14ac:dyDescent="0.35">
      <c r="A20" t="s">
        <v>562</v>
      </c>
      <c r="B20" s="1">
        <v>7380968.3300000001</v>
      </c>
    </row>
    <row r="21" spans="1:2" x14ac:dyDescent="0.35">
      <c r="A21" t="s">
        <v>567</v>
      </c>
      <c r="B21" s="1">
        <v>95000000</v>
      </c>
    </row>
    <row r="22" spans="1:2" x14ac:dyDescent="0.35">
      <c r="A22" t="s">
        <v>565</v>
      </c>
      <c r="B22" s="1">
        <v>9360000</v>
      </c>
    </row>
    <row r="23" spans="1:2" x14ac:dyDescent="0.35">
      <c r="A23" t="s">
        <v>592</v>
      </c>
      <c r="B23" s="1">
        <v>1201998749.97</v>
      </c>
    </row>
    <row r="24" spans="1:2" x14ac:dyDescent="0.35">
      <c r="A24" t="s">
        <v>541</v>
      </c>
      <c r="B24" s="1">
        <v>5008704458.29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CLASIFICACION ADMINISTRATIVA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0A8F-0C2E-4ED2-AA5D-05986E3F72A3}">
  <dimension ref="A3:B69"/>
  <sheetViews>
    <sheetView view="pageLayout" topLeftCell="A13" zoomScaleNormal="100" workbookViewId="0">
      <selection activeCell="A23" sqref="A23"/>
    </sheetView>
  </sheetViews>
  <sheetFormatPr baseColWidth="10" defaultRowHeight="14.5" x14ac:dyDescent="0.35"/>
  <cols>
    <col min="1" max="1" width="101" customWidth="1"/>
    <col min="2" max="2" width="18.26953125" customWidth="1"/>
    <col min="3" max="6" width="15.54296875" bestFit="1" customWidth="1"/>
  </cols>
  <sheetData>
    <row r="3" spans="1:2" x14ac:dyDescent="0.35">
      <c r="A3" s="6" t="s">
        <v>550</v>
      </c>
      <c r="B3" t="s">
        <v>547</v>
      </c>
    </row>
    <row r="4" spans="1:2" x14ac:dyDescent="0.35">
      <c r="A4" s="7" t="s">
        <v>316</v>
      </c>
      <c r="B4" s="1"/>
    </row>
    <row r="5" spans="1:2" x14ac:dyDescent="0.35">
      <c r="A5" s="11" t="s">
        <v>317</v>
      </c>
      <c r="B5" s="1">
        <v>4883000</v>
      </c>
    </row>
    <row r="6" spans="1:2" x14ac:dyDescent="0.35">
      <c r="A6" s="11" t="s">
        <v>430</v>
      </c>
      <c r="B6" s="1">
        <v>4700000</v>
      </c>
    </row>
    <row r="7" spans="1:2" x14ac:dyDescent="0.35">
      <c r="A7" s="7" t="s">
        <v>359</v>
      </c>
      <c r="B7" s="1"/>
    </row>
    <row r="8" spans="1:2" x14ac:dyDescent="0.35">
      <c r="A8" s="11" t="s">
        <v>377</v>
      </c>
      <c r="B8" s="1">
        <v>4400000</v>
      </c>
    </row>
    <row r="9" spans="1:2" x14ac:dyDescent="0.35">
      <c r="A9" s="11" t="s">
        <v>405</v>
      </c>
      <c r="B9" s="1">
        <v>4000000</v>
      </c>
    </row>
    <row r="10" spans="1:2" x14ac:dyDescent="0.35">
      <c r="A10" s="11" t="s">
        <v>387</v>
      </c>
      <c r="B10" s="1">
        <v>7380968.3300000001</v>
      </c>
    </row>
    <row r="11" spans="1:2" x14ac:dyDescent="0.35">
      <c r="A11" s="11" t="s">
        <v>384</v>
      </c>
      <c r="B11" s="1">
        <v>14064137.279999999</v>
      </c>
    </row>
    <row r="12" spans="1:2" x14ac:dyDescent="0.35">
      <c r="A12" s="11" t="s">
        <v>408</v>
      </c>
      <c r="B12" s="1">
        <v>54000000</v>
      </c>
    </row>
    <row r="13" spans="1:2" x14ac:dyDescent="0.35">
      <c r="A13" s="11" t="s">
        <v>426</v>
      </c>
      <c r="B13" s="1">
        <v>30226080</v>
      </c>
    </row>
    <row r="14" spans="1:2" x14ac:dyDescent="0.35">
      <c r="A14" s="11" t="s">
        <v>360</v>
      </c>
      <c r="B14" s="1">
        <v>3004000</v>
      </c>
    </row>
    <row r="15" spans="1:2" x14ac:dyDescent="0.35">
      <c r="A15" s="11" t="s">
        <v>410</v>
      </c>
      <c r="B15" s="1">
        <v>200000</v>
      </c>
    </row>
    <row r="16" spans="1:2" x14ac:dyDescent="0.35">
      <c r="A16" s="11" t="s">
        <v>412</v>
      </c>
      <c r="B16" s="1">
        <v>12591780</v>
      </c>
    </row>
    <row r="17" spans="1:2" x14ac:dyDescent="0.35">
      <c r="A17" s="11" t="s">
        <v>413</v>
      </c>
      <c r="B17" s="1">
        <v>71000000</v>
      </c>
    </row>
    <row r="18" spans="1:2" x14ac:dyDescent="0.35">
      <c r="A18" s="11" t="s">
        <v>400</v>
      </c>
      <c r="B18" s="1">
        <v>10008000</v>
      </c>
    </row>
    <row r="19" spans="1:2" x14ac:dyDescent="0.35">
      <c r="A19" s="11" t="s">
        <v>414</v>
      </c>
      <c r="B19" s="1">
        <v>2000000</v>
      </c>
    </row>
    <row r="20" spans="1:2" x14ac:dyDescent="0.35">
      <c r="A20" s="11" t="s">
        <v>392</v>
      </c>
      <c r="B20" s="1">
        <v>95000000</v>
      </c>
    </row>
    <row r="21" spans="1:2" x14ac:dyDescent="0.35">
      <c r="A21" s="11" t="s">
        <v>593</v>
      </c>
      <c r="B21" s="1">
        <v>1500000</v>
      </c>
    </row>
    <row r="22" spans="1:2" x14ac:dyDescent="0.35">
      <c r="A22" s="7" t="s">
        <v>442</v>
      </c>
      <c r="B22" s="1"/>
    </row>
    <row r="23" spans="1:2" x14ac:dyDescent="0.35">
      <c r="A23" s="11" t="s">
        <v>443</v>
      </c>
      <c r="B23" s="1">
        <v>550000</v>
      </c>
    </row>
    <row r="24" spans="1:2" x14ac:dyDescent="0.35">
      <c r="A24" s="11" t="s">
        <v>458</v>
      </c>
      <c r="B24" s="1">
        <v>9250000</v>
      </c>
    </row>
    <row r="25" spans="1:2" x14ac:dyDescent="0.35">
      <c r="A25" s="11" t="s">
        <v>474</v>
      </c>
      <c r="B25" s="1">
        <v>10450000</v>
      </c>
    </row>
    <row r="26" spans="1:2" x14ac:dyDescent="0.35">
      <c r="A26" s="11" t="s">
        <v>450</v>
      </c>
      <c r="B26" s="1">
        <v>10500000</v>
      </c>
    </row>
    <row r="27" spans="1:2" x14ac:dyDescent="0.35">
      <c r="A27" s="7" t="s">
        <v>326</v>
      </c>
      <c r="B27" s="1"/>
    </row>
    <row r="28" spans="1:2" x14ac:dyDescent="0.35">
      <c r="A28" s="11" t="s">
        <v>327</v>
      </c>
      <c r="B28" s="1">
        <v>551337549.97000003</v>
      </c>
    </row>
    <row r="29" spans="1:2" x14ac:dyDescent="0.35">
      <c r="A29" s="7" t="s">
        <v>58</v>
      </c>
      <c r="B29" s="1"/>
    </row>
    <row r="30" spans="1:2" x14ac:dyDescent="0.35">
      <c r="A30" s="11" t="s">
        <v>242</v>
      </c>
      <c r="B30" s="1">
        <v>5440000</v>
      </c>
    </row>
    <row r="31" spans="1:2" x14ac:dyDescent="0.35">
      <c r="A31" s="11" t="s">
        <v>270</v>
      </c>
      <c r="B31" s="1">
        <v>4000000</v>
      </c>
    </row>
    <row r="32" spans="1:2" x14ac:dyDescent="0.35">
      <c r="A32" s="11" t="s">
        <v>182</v>
      </c>
      <c r="B32" s="1">
        <v>189925050.75999999</v>
      </c>
    </row>
    <row r="33" spans="1:2" x14ac:dyDescent="0.35">
      <c r="A33" s="11" t="s">
        <v>223</v>
      </c>
      <c r="B33" s="1">
        <v>44725000</v>
      </c>
    </row>
    <row r="34" spans="1:2" x14ac:dyDescent="0.35">
      <c r="A34" s="11" t="s">
        <v>251</v>
      </c>
      <c r="B34" s="1">
        <v>2000000</v>
      </c>
    </row>
    <row r="35" spans="1:2" x14ac:dyDescent="0.35">
      <c r="A35" s="11" t="s">
        <v>277</v>
      </c>
      <c r="B35" s="1">
        <v>2050000</v>
      </c>
    </row>
    <row r="36" spans="1:2" x14ac:dyDescent="0.35">
      <c r="A36" s="11" t="s">
        <v>174</v>
      </c>
      <c r="B36" s="1">
        <v>20072996</v>
      </c>
    </row>
    <row r="37" spans="1:2" x14ac:dyDescent="0.35">
      <c r="A37" s="11" t="s">
        <v>99</v>
      </c>
      <c r="B37" s="1">
        <v>199989680.42000002</v>
      </c>
    </row>
    <row r="38" spans="1:2" x14ac:dyDescent="0.35">
      <c r="A38" s="11" t="s">
        <v>497</v>
      </c>
      <c r="B38" s="1">
        <v>53526161.25</v>
      </c>
    </row>
    <row r="39" spans="1:2" x14ac:dyDescent="0.35">
      <c r="A39" s="11" t="s">
        <v>144</v>
      </c>
      <c r="B39" s="1">
        <v>19600000</v>
      </c>
    </row>
    <row r="40" spans="1:2" x14ac:dyDescent="0.35">
      <c r="A40" s="11" t="s">
        <v>239</v>
      </c>
      <c r="B40" s="1">
        <v>2000000</v>
      </c>
    </row>
    <row r="41" spans="1:2" x14ac:dyDescent="0.35">
      <c r="A41" s="11" t="s">
        <v>59</v>
      </c>
      <c r="B41" s="1">
        <v>82943172.530000001</v>
      </c>
    </row>
    <row r="42" spans="1:2" x14ac:dyDescent="0.35">
      <c r="A42" s="11" t="s">
        <v>152</v>
      </c>
      <c r="B42" s="1">
        <v>8700000</v>
      </c>
    </row>
    <row r="43" spans="1:2" x14ac:dyDescent="0.35">
      <c r="A43" s="11" t="s">
        <v>232</v>
      </c>
      <c r="B43" s="1">
        <v>18545000</v>
      </c>
    </row>
    <row r="44" spans="1:2" x14ac:dyDescent="0.35">
      <c r="A44" s="11" t="s">
        <v>67</v>
      </c>
      <c r="B44" s="1">
        <v>1165281368.9999995</v>
      </c>
    </row>
    <row r="45" spans="1:2" x14ac:dyDescent="0.35">
      <c r="A45" s="11" t="s">
        <v>503</v>
      </c>
      <c r="B45" s="1">
        <v>64473838.75</v>
      </c>
    </row>
    <row r="46" spans="1:2" x14ac:dyDescent="0.35">
      <c r="A46" s="7" t="s">
        <v>162</v>
      </c>
      <c r="B46" s="1"/>
    </row>
    <row r="47" spans="1:2" x14ac:dyDescent="0.35">
      <c r="A47" s="11" t="s">
        <v>168</v>
      </c>
      <c r="B47" s="1">
        <v>592947364</v>
      </c>
    </row>
    <row r="48" spans="1:2" x14ac:dyDescent="0.35">
      <c r="A48" s="11" t="s">
        <v>163</v>
      </c>
      <c r="B48" s="1">
        <v>333330000</v>
      </c>
    </row>
    <row r="49" spans="1:2" x14ac:dyDescent="0.35">
      <c r="A49" s="11" t="s">
        <v>167</v>
      </c>
      <c r="B49" s="1">
        <v>73722636</v>
      </c>
    </row>
    <row r="50" spans="1:2" x14ac:dyDescent="0.35">
      <c r="A50" s="11" t="s">
        <v>311</v>
      </c>
      <c r="B50" s="1">
        <v>260320000</v>
      </c>
    </row>
    <row r="51" spans="1:2" x14ac:dyDescent="0.35">
      <c r="A51" s="11" t="s">
        <v>263</v>
      </c>
      <c r="B51" s="1">
        <v>1170000</v>
      </c>
    </row>
    <row r="52" spans="1:2" x14ac:dyDescent="0.35">
      <c r="A52" s="11" t="s">
        <v>338</v>
      </c>
      <c r="B52" s="1">
        <v>324315000</v>
      </c>
    </row>
    <row r="53" spans="1:2" x14ac:dyDescent="0.35">
      <c r="A53" s="11" t="s">
        <v>256</v>
      </c>
      <c r="B53" s="1">
        <v>59973200</v>
      </c>
    </row>
    <row r="54" spans="1:2" x14ac:dyDescent="0.35">
      <c r="A54" s="11" t="s">
        <v>345</v>
      </c>
      <c r="B54" s="1">
        <v>36100000</v>
      </c>
    </row>
    <row r="55" spans="1:2" x14ac:dyDescent="0.35">
      <c r="A55" s="7" t="s">
        <v>91</v>
      </c>
      <c r="B55" s="1"/>
    </row>
    <row r="56" spans="1:2" x14ac:dyDescent="0.35">
      <c r="A56" s="11" t="s">
        <v>294</v>
      </c>
      <c r="B56" s="1">
        <v>5085000</v>
      </c>
    </row>
    <row r="57" spans="1:2" x14ac:dyDescent="0.35">
      <c r="A57" s="11" t="s">
        <v>282</v>
      </c>
      <c r="B57" s="1">
        <v>3615000</v>
      </c>
    </row>
    <row r="58" spans="1:2" x14ac:dyDescent="0.35">
      <c r="A58" s="11" t="s">
        <v>304</v>
      </c>
      <c r="B58" s="1">
        <v>1000000</v>
      </c>
    </row>
    <row r="59" spans="1:2" x14ac:dyDescent="0.35">
      <c r="A59" s="11" t="s">
        <v>92</v>
      </c>
      <c r="B59" s="1">
        <v>469346474</v>
      </c>
    </row>
    <row r="60" spans="1:2" x14ac:dyDescent="0.35">
      <c r="A60" s="11" t="s">
        <v>291</v>
      </c>
      <c r="B60" s="1">
        <v>6500000</v>
      </c>
    </row>
    <row r="61" spans="1:2" x14ac:dyDescent="0.35">
      <c r="A61" s="11" t="s">
        <v>285</v>
      </c>
      <c r="B61" s="1">
        <v>8970000</v>
      </c>
    </row>
    <row r="62" spans="1:2" x14ac:dyDescent="0.35">
      <c r="A62" s="11" t="s">
        <v>298</v>
      </c>
      <c r="B62" s="1">
        <v>4630000</v>
      </c>
    </row>
    <row r="63" spans="1:2" x14ac:dyDescent="0.35">
      <c r="A63" s="11" t="s">
        <v>511</v>
      </c>
      <c r="B63" s="1">
        <v>7000000</v>
      </c>
    </row>
    <row r="64" spans="1:2" x14ac:dyDescent="0.35">
      <c r="A64" s="7" t="s">
        <v>368</v>
      </c>
      <c r="B64" s="1"/>
    </row>
    <row r="65" spans="1:2" x14ac:dyDescent="0.35">
      <c r="A65" s="11" t="s">
        <v>369</v>
      </c>
      <c r="B65" s="1">
        <v>19813000</v>
      </c>
    </row>
    <row r="66" spans="1:2" x14ac:dyDescent="0.35">
      <c r="A66" s="11" t="s">
        <v>422</v>
      </c>
      <c r="B66" s="1">
        <v>6189000</v>
      </c>
    </row>
    <row r="67" spans="1:2" x14ac:dyDescent="0.35">
      <c r="A67" s="11" t="s">
        <v>420</v>
      </c>
      <c r="B67" s="1">
        <v>1000000</v>
      </c>
    </row>
    <row r="68" spans="1:2" x14ac:dyDescent="0.35">
      <c r="A68" s="11" t="s">
        <v>397</v>
      </c>
      <c r="B68" s="1">
        <v>9360000</v>
      </c>
    </row>
    <row r="69" spans="1:2" x14ac:dyDescent="0.35">
      <c r="A69" s="7" t="s">
        <v>541</v>
      </c>
      <c r="B69" s="1">
        <v>5008704458.29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CLASIFICACION POR PROGRAMA Y PROYECTO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5538-C029-43AE-AA1B-02CD003545F2}">
  <dimension ref="A3:B7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58.1796875" customWidth="1"/>
    <col min="2" max="2" width="19.54296875" customWidth="1"/>
    <col min="3" max="6" width="15.54296875" bestFit="1" customWidth="1"/>
  </cols>
  <sheetData>
    <row r="3" spans="1:2" x14ac:dyDescent="0.35">
      <c r="A3" s="6" t="s">
        <v>554</v>
      </c>
      <c r="B3" t="s">
        <v>547</v>
      </c>
    </row>
    <row r="4" spans="1:2" x14ac:dyDescent="0.35">
      <c r="A4" s="7" t="s">
        <v>553</v>
      </c>
      <c r="B4" s="1">
        <v>3773235301.7600002</v>
      </c>
    </row>
    <row r="5" spans="1:2" x14ac:dyDescent="0.35">
      <c r="A5" s="7" t="s">
        <v>552</v>
      </c>
      <c r="B5" s="1">
        <v>1187104289.5300002</v>
      </c>
    </row>
    <row r="6" spans="1:2" x14ac:dyDescent="0.35">
      <c r="A6" s="7" t="s">
        <v>551</v>
      </c>
      <c r="B6" s="1">
        <v>48364867</v>
      </c>
    </row>
    <row r="7" spans="1:2" x14ac:dyDescent="0.35">
      <c r="A7" s="7" t="s">
        <v>541</v>
      </c>
      <c r="B7" s="1">
        <v>5008704458.2900009</v>
      </c>
    </row>
  </sheetData>
  <pageMargins left="0.70866141732283472" right="0.70866141732283472" top="0.94488188976377963" bottom="0.74803149606299213" header="0.31496062992125984" footer="0.31496062992125984"/>
  <pageSetup paperSize="9" orientation="portrait" r:id="rId2"/>
  <headerFooter>
    <oddHeader>&amp;CMUNICIPIO DE TLAJOMULCO DE ZUÑIGA, JALISCO
PRIMERA MODIFICACION AL PRESUPUESTO DE EGRESOS 2025 
CLASIFICACION POR TIPO DE GASTO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28B2-5AAD-4F5A-A3CC-F4D73B2071FB}">
  <dimension ref="A3:F12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8.90625" style="84" customWidth="1"/>
    <col min="2" max="2" width="30.81640625" customWidth="1"/>
    <col min="3" max="5" width="20.54296875" bestFit="1" customWidth="1"/>
    <col min="6" max="6" width="15.26953125" bestFit="1" customWidth="1"/>
    <col min="7" max="7" width="10.90625" customWidth="1"/>
  </cols>
  <sheetData>
    <row r="3" spans="1:6" hidden="1" x14ac:dyDescent="0.35">
      <c r="A3" s="81" t="s">
        <v>547</v>
      </c>
      <c r="C3" s="6" t="s">
        <v>14</v>
      </c>
    </row>
    <row r="4" spans="1:6" s="17" customFormat="1" ht="58" x14ac:dyDescent="0.35">
      <c r="A4" s="82" t="s">
        <v>555</v>
      </c>
      <c r="B4" s="16" t="s">
        <v>24</v>
      </c>
      <c r="C4" s="17" t="s">
        <v>553</v>
      </c>
      <c r="D4" s="17" t="s">
        <v>552</v>
      </c>
      <c r="E4" s="17" t="s">
        <v>551</v>
      </c>
      <c r="F4" s="17" t="s">
        <v>541</v>
      </c>
    </row>
    <row r="5" spans="1:6" x14ac:dyDescent="0.35">
      <c r="A5" s="83">
        <v>1000</v>
      </c>
      <c r="B5" s="15" t="s">
        <v>67</v>
      </c>
      <c r="C5" s="18">
        <v>1531627842.9999998</v>
      </c>
      <c r="D5" s="18"/>
      <c r="E5" s="18"/>
      <c r="F5" s="18">
        <v>1531627842.9999998</v>
      </c>
    </row>
    <row r="6" spans="1:6" x14ac:dyDescent="0.35">
      <c r="A6" s="83">
        <v>2000</v>
      </c>
      <c r="B6" s="15" t="s">
        <v>110</v>
      </c>
      <c r="C6" s="18">
        <v>453369200.06</v>
      </c>
      <c r="D6" s="18"/>
      <c r="E6" s="18"/>
      <c r="F6" s="18">
        <v>453369200.06</v>
      </c>
    </row>
    <row r="7" spans="1:6" x14ac:dyDescent="0.35">
      <c r="A7" s="83">
        <v>3000</v>
      </c>
      <c r="B7" s="15" t="s">
        <v>53</v>
      </c>
      <c r="C7" s="18">
        <v>1453239153.0899999</v>
      </c>
      <c r="D7" s="18"/>
      <c r="E7" s="18"/>
      <c r="F7" s="18">
        <v>1453239153.0899999</v>
      </c>
    </row>
    <row r="8" spans="1:6" ht="24" x14ac:dyDescent="0.35">
      <c r="A8" s="83">
        <v>4000</v>
      </c>
      <c r="B8" s="15" t="s">
        <v>148</v>
      </c>
      <c r="C8" s="18">
        <v>334257105.61000001</v>
      </c>
      <c r="D8" s="18"/>
      <c r="E8" s="18"/>
      <c r="F8" s="18">
        <v>334257105.61000001</v>
      </c>
    </row>
    <row r="9" spans="1:6" ht="24" x14ac:dyDescent="0.35">
      <c r="A9" s="83">
        <v>5000</v>
      </c>
      <c r="B9" s="15" t="s">
        <v>96</v>
      </c>
      <c r="C9" s="18">
        <v>742000</v>
      </c>
      <c r="D9" s="18">
        <v>77923929.530000001</v>
      </c>
      <c r="E9" s="18"/>
      <c r="F9" s="18">
        <v>78665929.530000001</v>
      </c>
    </row>
    <row r="10" spans="1:6" x14ac:dyDescent="0.35">
      <c r="A10" s="83">
        <v>6000</v>
      </c>
      <c r="B10" s="15" t="s">
        <v>107</v>
      </c>
      <c r="C10" s="18"/>
      <c r="D10" s="18">
        <v>1109180360</v>
      </c>
      <c r="E10" s="18"/>
      <c r="F10" s="18">
        <v>1109180360</v>
      </c>
    </row>
    <row r="11" spans="1:6" x14ac:dyDescent="0.35">
      <c r="A11" s="83">
        <v>9000</v>
      </c>
      <c r="B11" s="15" t="s">
        <v>520</v>
      </c>
      <c r="C11" s="18"/>
      <c r="D11" s="18"/>
      <c r="E11" s="18">
        <v>48364867</v>
      </c>
      <c r="F11" s="18">
        <v>48364867</v>
      </c>
    </row>
    <row r="12" spans="1:6" x14ac:dyDescent="0.35">
      <c r="A12" s="84" t="s">
        <v>541</v>
      </c>
      <c r="C12" s="1">
        <v>3773235301.7599998</v>
      </c>
      <c r="D12" s="1">
        <v>1187104289.53</v>
      </c>
      <c r="E12" s="1">
        <v>48364867</v>
      </c>
      <c r="F12" s="1">
        <v>5008704458.29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CLASIFICACION ECONOMICA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B375-3D0A-442E-845A-957B66E27E77}">
  <dimension ref="A2:C144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11.81640625" bestFit="1" customWidth="1"/>
    <col min="2" max="2" width="102.7265625" customWidth="1"/>
    <col min="3" max="3" width="16.26953125" bestFit="1" customWidth="1"/>
    <col min="4" max="6" width="15.54296875" bestFit="1" customWidth="1"/>
  </cols>
  <sheetData>
    <row r="2" spans="1:3" x14ac:dyDescent="0.35">
      <c r="A2" s="6" t="s">
        <v>19</v>
      </c>
      <c r="B2" s="6" t="s">
        <v>20</v>
      </c>
      <c r="C2" t="s">
        <v>547</v>
      </c>
    </row>
    <row r="3" spans="1:3" x14ac:dyDescent="0.35">
      <c r="A3">
        <v>1111</v>
      </c>
      <c r="B3" t="s">
        <v>524</v>
      </c>
      <c r="C3" s="1">
        <v>14346961.5</v>
      </c>
    </row>
    <row r="4" spans="1:3" x14ac:dyDescent="0.35">
      <c r="A4">
        <v>1131</v>
      </c>
      <c r="B4" t="s">
        <v>89</v>
      </c>
      <c r="C4" s="1">
        <v>880728122.88999999</v>
      </c>
    </row>
    <row r="5" spans="1:3" x14ac:dyDescent="0.35">
      <c r="A5">
        <v>1211</v>
      </c>
      <c r="B5" t="s">
        <v>212</v>
      </c>
      <c r="C5" s="1">
        <v>6052682</v>
      </c>
    </row>
    <row r="6" spans="1:3" x14ac:dyDescent="0.35">
      <c r="A6">
        <v>1221</v>
      </c>
      <c r="B6" t="s">
        <v>68</v>
      </c>
      <c r="C6" s="1">
        <v>39814165.93</v>
      </c>
    </row>
    <row r="7" spans="1:3" x14ac:dyDescent="0.35">
      <c r="A7">
        <v>1231</v>
      </c>
      <c r="B7" t="s">
        <v>213</v>
      </c>
      <c r="C7" s="1">
        <v>26400</v>
      </c>
    </row>
    <row r="8" spans="1:3" x14ac:dyDescent="0.35">
      <c r="A8">
        <v>1321</v>
      </c>
      <c r="B8" t="s">
        <v>74</v>
      </c>
      <c r="C8" s="1">
        <v>13028035.07</v>
      </c>
    </row>
    <row r="9" spans="1:3" x14ac:dyDescent="0.35">
      <c r="A9">
        <v>1322</v>
      </c>
      <c r="B9" t="s">
        <v>75</v>
      </c>
      <c r="C9" s="1">
        <v>130280350.61</v>
      </c>
    </row>
    <row r="10" spans="1:3" x14ac:dyDescent="0.35">
      <c r="A10">
        <v>1331</v>
      </c>
      <c r="B10" t="s">
        <v>214</v>
      </c>
      <c r="C10" s="1">
        <v>730000</v>
      </c>
    </row>
    <row r="11" spans="1:3" x14ac:dyDescent="0.35">
      <c r="A11">
        <v>1341</v>
      </c>
      <c r="B11" t="s">
        <v>76</v>
      </c>
      <c r="C11" s="1">
        <v>1500000</v>
      </c>
    </row>
    <row r="12" spans="1:3" x14ac:dyDescent="0.35">
      <c r="A12">
        <v>1411</v>
      </c>
      <c r="B12" t="s">
        <v>79</v>
      </c>
      <c r="C12" s="1">
        <v>56281111.460000001</v>
      </c>
    </row>
    <row r="13" spans="1:3" x14ac:dyDescent="0.35">
      <c r="A13">
        <v>1421</v>
      </c>
      <c r="B13" t="s">
        <v>81</v>
      </c>
      <c r="C13" s="1">
        <v>28142781.199999999</v>
      </c>
    </row>
    <row r="14" spans="1:3" x14ac:dyDescent="0.35">
      <c r="A14">
        <v>1431</v>
      </c>
      <c r="B14" t="s">
        <v>82</v>
      </c>
      <c r="C14" s="1">
        <v>18760520.800000001</v>
      </c>
    </row>
    <row r="15" spans="1:3" x14ac:dyDescent="0.35">
      <c r="A15">
        <v>1432</v>
      </c>
      <c r="B15" t="s">
        <v>215</v>
      </c>
      <c r="C15" s="1">
        <v>164154556</v>
      </c>
    </row>
    <row r="16" spans="1:3" x14ac:dyDescent="0.35">
      <c r="A16">
        <v>1441</v>
      </c>
      <c r="B16" t="s">
        <v>216</v>
      </c>
      <c r="C16" s="1">
        <v>24500000</v>
      </c>
    </row>
    <row r="17" spans="1:3" x14ac:dyDescent="0.35">
      <c r="A17">
        <v>1521</v>
      </c>
      <c r="B17" t="s">
        <v>218</v>
      </c>
      <c r="C17" s="1">
        <v>3000000</v>
      </c>
    </row>
    <row r="18" spans="1:3" x14ac:dyDescent="0.35">
      <c r="A18">
        <v>1591</v>
      </c>
      <c r="B18" t="s">
        <v>219</v>
      </c>
      <c r="C18" s="1">
        <v>128282155.54000001</v>
      </c>
    </row>
    <row r="19" spans="1:3" x14ac:dyDescent="0.35">
      <c r="A19">
        <v>2111</v>
      </c>
      <c r="B19" t="s">
        <v>111</v>
      </c>
      <c r="C19" s="1">
        <v>4830000.0600000005</v>
      </c>
    </row>
    <row r="20" spans="1:3" x14ac:dyDescent="0.35">
      <c r="A20">
        <v>2131</v>
      </c>
      <c r="B20" t="s">
        <v>293</v>
      </c>
      <c r="C20" s="1">
        <v>2200000</v>
      </c>
    </row>
    <row r="21" spans="1:3" x14ac:dyDescent="0.35">
      <c r="A21">
        <v>2141</v>
      </c>
      <c r="B21" t="s">
        <v>112</v>
      </c>
      <c r="C21" s="1">
        <v>1960000</v>
      </c>
    </row>
    <row r="22" spans="1:3" x14ac:dyDescent="0.35">
      <c r="A22">
        <v>2161</v>
      </c>
      <c r="B22" t="s">
        <v>186</v>
      </c>
      <c r="C22" s="1">
        <v>2170000</v>
      </c>
    </row>
    <row r="23" spans="1:3" x14ac:dyDescent="0.35">
      <c r="A23">
        <v>2171</v>
      </c>
      <c r="B23" t="s">
        <v>402</v>
      </c>
      <c r="C23" s="1">
        <v>300000</v>
      </c>
    </row>
    <row r="24" spans="1:3" x14ac:dyDescent="0.35">
      <c r="A24">
        <v>2181</v>
      </c>
      <c r="B24" t="s">
        <v>151</v>
      </c>
      <c r="C24" s="1">
        <v>8060000</v>
      </c>
    </row>
    <row r="25" spans="1:3" x14ac:dyDescent="0.35">
      <c r="A25">
        <v>2211</v>
      </c>
      <c r="B25" t="s">
        <v>114</v>
      </c>
      <c r="C25" s="1">
        <v>1595000</v>
      </c>
    </row>
    <row r="26" spans="1:3" x14ac:dyDescent="0.35">
      <c r="A26">
        <v>2221</v>
      </c>
      <c r="B26" t="s">
        <v>265</v>
      </c>
      <c r="C26" s="1">
        <v>1020000</v>
      </c>
    </row>
    <row r="27" spans="1:3" x14ac:dyDescent="0.35">
      <c r="A27">
        <v>2231</v>
      </c>
      <c r="B27" t="s">
        <v>244</v>
      </c>
      <c r="C27" s="1">
        <v>10000</v>
      </c>
    </row>
    <row r="28" spans="1:3" x14ac:dyDescent="0.35">
      <c r="A28">
        <v>2351</v>
      </c>
      <c r="B28" t="s">
        <v>461</v>
      </c>
      <c r="C28" s="1">
        <v>500000</v>
      </c>
    </row>
    <row r="29" spans="1:3" x14ac:dyDescent="0.35">
      <c r="A29">
        <v>2391</v>
      </c>
      <c r="B29" t="s">
        <v>462</v>
      </c>
      <c r="C29" s="1">
        <v>700000</v>
      </c>
    </row>
    <row r="30" spans="1:3" x14ac:dyDescent="0.35">
      <c r="A30">
        <v>2411</v>
      </c>
      <c r="B30" t="s">
        <v>188</v>
      </c>
      <c r="C30" s="1">
        <v>1559200</v>
      </c>
    </row>
    <row r="31" spans="1:3" x14ac:dyDescent="0.35">
      <c r="A31">
        <v>2421</v>
      </c>
      <c r="B31" t="s">
        <v>189</v>
      </c>
      <c r="C31" s="1">
        <v>21590000</v>
      </c>
    </row>
    <row r="32" spans="1:3" x14ac:dyDescent="0.35">
      <c r="A32">
        <v>2441</v>
      </c>
      <c r="B32" t="s">
        <v>190</v>
      </c>
      <c r="C32" s="1">
        <v>123000</v>
      </c>
    </row>
    <row r="33" spans="1:3" x14ac:dyDescent="0.35">
      <c r="A33">
        <v>2451</v>
      </c>
      <c r="B33" t="s">
        <v>191</v>
      </c>
      <c r="C33" s="1">
        <v>100000</v>
      </c>
    </row>
    <row r="34" spans="1:3" x14ac:dyDescent="0.35">
      <c r="A34">
        <v>2461</v>
      </c>
      <c r="B34" t="s">
        <v>192</v>
      </c>
      <c r="C34" s="1">
        <v>263600000</v>
      </c>
    </row>
    <row r="35" spans="1:3" x14ac:dyDescent="0.35">
      <c r="A35">
        <v>2471</v>
      </c>
      <c r="B35" t="s">
        <v>193</v>
      </c>
      <c r="C35" s="1">
        <v>4470000</v>
      </c>
    </row>
    <row r="36" spans="1:3" x14ac:dyDescent="0.35">
      <c r="A36">
        <v>2481</v>
      </c>
      <c r="B36" t="s">
        <v>348</v>
      </c>
      <c r="C36" s="1">
        <v>10000</v>
      </c>
    </row>
    <row r="37" spans="1:3" x14ac:dyDescent="0.35">
      <c r="A37">
        <v>2491</v>
      </c>
      <c r="B37" t="s">
        <v>194</v>
      </c>
      <c r="C37" s="1">
        <v>8069000</v>
      </c>
    </row>
    <row r="38" spans="1:3" x14ac:dyDescent="0.35">
      <c r="A38">
        <v>2511</v>
      </c>
      <c r="B38" t="s">
        <v>329</v>
      </c>
      <c r="C38" s="1">
        <v>2500000</v>
      </c>
    </row>
    <row r="39" spans="1:3" x14ac:dyDescent="0.35">
      <c r="A39">
        <v>2521</v>
      </c>
      <c r="B39" t="s">
        <v>195</v>
      </c>
      <c r="C39" s="1">
        <v>800000</v>
      </c>
    </row>
    <row r="40" spans="1:3" x14ac:dyDescent="0.35">
      <c r="A40">
        <v>2531</v>
      </c>
      <c r="B40" t="s">
        <v>116</v>
      </c>
      <c r="C40" s="1">
        <v>7842000</v>
      </c>
    </row>
    <row r="41" spans="1:3" x14ac:dyDescent="0.35">
      <c r="A41">
        <v>2541</v>
      </c>
      <c r="B41" t="s">
        <v>299</v>
      </c>
      <c r="C41" s="1">
        <v>8042500</v>
      </c>
    </row>
    <row r="42" spans="1:3" x14ac:dyDescent="0.35">
      <c r="A42">
        <v>2551</v>
      </c>
      <c r="B42" t="s">
        <v>330</v>
      </c>
      <c r="C42" s="1">
        <v>400000</v>
      </c>
    </row>
    <row r="43" spans="1:3" x14ac:dyDescent="0.35">
      <c r="A43">
        <v>2561</v>
      </c>
      <c r="B43" t="s">
        <v>196</v>
      </c>
      <c r="C43" s="1">
        <v>2534000</v>
      </c>
    </row>
    <row r="44" spans="1:3" x14ac:dyDescent="0.35">
      <c r="A44">
        <v>2591</v>
      </c>
      <c r="B44" t="s">
        <v>432</v>
      </c>
      <c r="C44" s="1">
        <v>4000000</v>
      </c>
    </row>
    <row r="45" spans="1:3" x14ac:dyDescent="0.35">
      <c r="A45">
        <v>2611</v>
      </c>
      <c r="B45" t="s">
        <v>197</v>
      </c>
      <c r="C45" s="1">
        <v>80200000</v>
      </c>
    </row>
    <row r="46" spans="1:3" x14ac:dyDescent="0.35">
      <c r="A46">
        <v>2711</v>
      </c>
      <c r="B46" t="s">
        <v>231</v>
      </c>
      <c r="C46" s="1">
        <v>7400000</v>
      </c>
    </row>
    <row r="47" spans="1:3" x14ac:dyDescent="0.35">
      <c r="A47">
        <v>2721</v>
      </c>
      <c r="B47" t="s">
        <v>118</v>
      </c>
      <c r="C47" s="1">
        <v>4605000</v>
      </c>
    </row>
    <row r="48" spans="1:3" x14ac:dyDescent="0.35">
      <c r="A48">
        <v>2731</v>
      </c>
      <c r="B48" t="s">
        <v>403</v>
      </c>
      <c r="C48" s="1">
        <v>20000</v>
      </c>
    </row>
    <row r="49" spans="1:3" x14ac:dyDescent="0.35">
      <c r="A49">
        <v>2821</v>
      </c>
      <c r="B49" t="s">
        <v>288</v>
      </c>
      <c r="C49" s="1">
        <v>300000</v>
      </c>
    </row>
    <row r="50" spans="1:3" x14ac:dyDescent="0.35">
      <c r="A50">
        <v>2831</v>
      </c>
      <c r="B50" t="s">
        <v>303</v>
      </c>
      <c r="C50" s="1">
        <v>3600000</v>
      </c>
    </row>
    <row r="51" spans="1:3" x14ac:dyDescent="0.35">
      <c r="A51">
        <v>2911</v>
      </c>
      <c r="B51" t="s">
        <v>120</v>
      </c>
      <c r="C51" s="1">
        <v>5623500</v>
      </c>
    </row>
    <row r="52" spans="1:3" x14ac:dyDescent="0.35">
      <c r="A52">
        <v>2921</v>
      </c>
      <c r="B52" t="s">
        <v>121</v>
      </c>
      <c r="C52" s="1">
        <v>51000</v>
      </c>
    </row>
    <row r="53" spans="1:3" x14ac:dyDescent="0.35">
      <c r="A53">
        <v>2931</v>
      </c>
      <c r="B53" t="s">
        <v>122</v>
      </c>
      <c r="C53" s="1">
        <v>20000</v>
      </c>
    </row>
    <row r="54" spans="1:3" x14ac:dyDescent="0.35">
      <c r="A54">
        <v>2941</v>
      </c>
      <c r="B54" t="s">
        <v>123</v>
      </c>
      <c r="C54" s="1">
        <v>1000</v>
      </c>
    </row>
    <row r="55" spans="1:3" x14ac:dyDescent="0.35">
      <c r="A55">
        <v>2961</v>
      </c>
      <c r="B55" t="s">
        <v>198</v>
      </c>
      <c r="C55" s="1">
        <v>450000</v>
      </c>
    </row>
    <row r="56" spans="1:3" x14ac:dyDescent="0.35">
      <c r="A56">
        <v>2981</v>
      </c>
      <c r="B56" t="s">
        <v>199</v>
      </c>
      <c r="C56" s="1">
        <v>764000</v>
      </c>
    </row>
    <row r="57" spans="1:3" x14ac:dyDescent="0.35">
      <c r="A57">
        <v>2991</v>
      </c>
      <c r="B57" t="s">
        <v>119</v>
      </c>
      <c r="C57" s="1">
        <v>1350000</v>
      </c>
    </row>
    <row r="58" spans="1:3" x14ac:dyDescent="0.35">
      <c r="A58">
        <v>3111</v>
      </c>
      <c r="B58" t="s">
        <v>200</v>
      </c>
      <c r="C58" s="1">
        <v>316834549.97000003</v>
      </c>
    </row>
    <row r="59" spans="1:3" x14ac:dyDescent="0.35">
      <c r="A59">
        <v>3141</v>
      </c>
      <c r="B59" t="s">
        <v>201</v>
      </c>
      <c r="C59" s="1">
        <v>1900000</v>
      </c>
    </row>
    <row r="60" spans="1:3" x14ac:dyDescent="0.35">
      <c r="A60">
        <v>3161</v>
      </c>
      <c r="B60" t="s">
        <v>202</v>
      </c>
      <c r="C60" s="1">
        <v>3013200</v>
      </c>
    </row>
    <row r="61" spans="1:3" x14ac:dyDescent="0.35">
      <c r="A61">
        <v>3171</v>
      </c>
      <c r="B61" t="s">
        <v>505</v>
      </c>
      <c r="C61" s="1">
        <v>50075350.469999999</v>
      </c>
    </row>
    <row r="62" spans="1:3" x14ac:dyDescent="0.35">
      <c r="A62">
        <v>3181</v>
      </c>
      <c r="B62" t="s">
        <v>125</v>
      </c>
      <c r="C62" s="1">
        <v>50000</v>
      </c>
    </row>
    <row r="63" spans="1:3" x14ac:dyDescent="0.35">
      <c r="A63">
        <v>3221</v>
      </c>
      <c r="B63" t="s">
        <v>203</v>
      </c>
      <c r="C63" s="1">
        <v>2500000</v>
      </c>
    </row>
    <row r="64" spans="1:3" x14ac:dyDescent="0.35">
      <c r="A64">
        <v>3231</v>
      </c>
      <c r="B64" t="s">
        <v>500</v>
      </c>
      <c r="C64" s="1">
        <v>11100000</v>
      </c>
    </row>
    <row r="65" spans="1:3" x14ac:dyDescent="0.35">
      <c r="A65">
        <v>3251</v>
      </c>
      <c r="B65" t="s">
        <v>510</v>
      </c>
      <c r="C65" s="1">
        <v>134000000</v>
      </c>
    </row>
    <row r="66" spans="1:3" x14ac:dyDescent="0.35">
      <c r="A66">
        <v>3261</v>
      </c>
      <c r="B66" t="s">
        <v>259</v>
      </c>
      <c r="C66" s="1">
        <v>70600000</v>
      </c>
    </row>
    <row r="67" spans="1:3" x14ac:dyDescent="0.35">
      <c r="A67">
        <v>3271</v>
      </c>
      <c r="B67" t="s">
        <v>127</v>
      </c>
      <c r="C67" s="1">
        <v>410000</v>
      </c>
    </row>
    <row r="68" spans="1:3" x14ac:dyDescent="0.35">
      <c r="A68">
        <v>3291</v>
      </c>
      <c r="B68" t="s">
        <v>128</v>
      </c>
      <c r="C68" s="1">
        <v>640000</v>
      </c>
    </row>
    <row r="69" spans="1:3" x14ac:dyDescent="0.35">
      <c r="A69">
        <v>3311</v>
      </c>
      <c r="B69" t="s">
        <v>130</v>
      </c>
      <c r="C69" s="1">
        <v>9350000</v>
      </c>
    </row>
    <row r="70" spans="1:3" x14ac:dyDescent="0.35">
      <c r="A70">
        <v>3321</v>
      </c>
      <c r="B70" t="s">
        <v>331</v>
      </c>
      <c r="C70" s="1">
        <v>5400000</v>
      </c>
    </row>
    <row r="71" spans="1:3" x14ac:dyDescent="0.35">
      <c r="A71">
        <v>3331</v>
      </c>
      <c r="B71" t="s">
        <v>131</v>
      </c>
      <c r="C71" s="1">
        <v>10608220.359999999</v>
      </c>
    </row>
    <row r="72" spans="1:3" x14ac:dyDescent="0.35">
      <c r="A72">
        <v>3341</v>
      </c>
      <c r="B72" t="s">
        <v>204</v>
      </c>
      <c r="C72" s="1">
        <v>6100000</v>
      </c>
    </row>
    <row r="73" spans="1:3" x14ac:dyDescent="0.35">
      <c r="A73">
        <v>3351</v>
      </c>
      <c r="B73" t="s">
        <v>411</v>
      </c>
      <c r="C73" s="1">
        <v>516780</v>
      </c>
    </row>
    <row r="74" spans="1:3" x14ac:dyDescent="0.35">
      <c r="A74">
        <v>3361</v>
      </c>
      <c r="B74" t="s">
        <v>234</v>
      </c>
      <c r="C74" s="1">
        <v>17118496</v>
      </c>
    </row>
    <row r="75" spans="1:3" x14ac:dyDescent="0.35">
      <c r="A75">
        <v>3371</v>
      </c>
      <c r="B75" t="s">
        <v>260</v>
      </c>
      <c r="C75" s="1">
        <v>5000000</v>
      </c>
    </row>
    <row r="76" spans="1:3" x14ac:dyDescent="0.35">
      <c r="A76">
        <v>3381</v>
      </c>
      <c r="B76" t="s">
        <v>332</v>
      </c>
      <c r="C76" s="1">
        <v>25000000</v>
      </c>
    </row>
    <row r="77" spans="1:3" x14ac:dyDescent="0.35">
      <c r="A77">
        <v>3391</v>
      </c>
      <c r="B77" t="s">
        <v>143</v>
      </c>
      <c r="C77" s="1">
        <v>40226605</v>
      </c>
    </row>
    <row r="78" spans="1:3" x14ac:dyDescent="0.35">
      <c r="A78">
        <v>3411</v>
      </c>
      <c r="B78" t="s">
        <v>133</v>
      </c>
      <c r="C78" s="1">
        <v>18404100</v>
      </c>
    </row>
    <row r="79" spans="1:3" x14ac:dyDescent="0.35">
      <c r="A79">
        <v>3421</v>
      </c>
      <c r="B79" t="s">
        <v>134</v>
      </c>
      <c r="C79" s="1">
        <v>40000000</v>
      </c>
    </row>
    <row r="80" spans="1:3" x14ac:dyDescent="0.35">
      <c r="A80">
        <v>3441</v>
      </c>
      <c r="B80" t="s">
        <v>205</v>
      </c>
      <c r="C80" s="1">
        <v>150000</v>
      </c>
    </row>
    <row r="81" spans="1:3" x14ac:dyDescent="0.35">
      <c r="A81">
        <v>3451</v>
      </c>
      <c r="B81" t="s">
        <v>206</v>
      </c>
      <c r="C81" s="1">
        <v>8109050.7599999998</v>
      </c>
    </row>
    <row r="82" spans="1:3" x14ac:dyDescent="0.35">
      <c r="A82">
        <v>3481</v>
      </c>
      <c r="B82" t="s">
        <v>207</v>
      </c>
      <c r="C82" s="1">
        <v>100000</v>
      </c>
    </row>
    <row r="83" spans="1:3" x14ac:dyDescent="0.35">
      <c r="A83">
        <v>3511</v>
      </c>
      <c r="B83" t="s">
        <v>136</v>
      </c>
      <c r="C83" s="1">
        <v>53226080</v>
      </c>
    </row>
    <row r="84" spans="1:3" x14ac:dyDescent="0.35">
      <c r="A84">
        <v>3521</v>
      </c>
      <c r="B84" t="s">
        <v>296</v>
      </c>
      <c r="C84" s="1">
        <v>40000</v>
      </c>
    </row>
    <row r="85" spans="1:3" x14ac:dyDescent="0.35">
      <c r="A85">
        <v>3531</v>
      </c>
      <c r="B85" t="s">
        <v>501</v>
      </c>
      <c r="C85" s="1">
        <v>3738520</v>
      </c>
    </row>
    <row r="86" spans="1:3" x14ac:dyDescent="0.35">
      <c r="A86">
        <v>3541</v>
      </c>
      <c r="B86" t="s">
        <v>349</v>
      </c>
      <c r="C86" s="1">
        <v>700000</v>
      </c>
    </row>
    <row r="87" spans="1:3" x14ac:dyDescent="0.35">
      <c r="A87">
        <v>3551</v>
      </c>
      <c r="B87" t="s">
        <v>208</v>
      </c>
      <c r="C87" s="1">
        <v>20000000</v>
      </c>
    </row>
    <row r="88" spans="1:3" x14ac:dyDescent="0.35">
      <c r="A88">
        <v>3561</v>
      </c>
      <c r="B88" t="s">
        <v>350</v>
      </c>
      <c r="C88" s="1">
        <v>50000</v>
      </c>
    </row>
    <row r="89" spans="1:3" x14ac:dyDescent="0.35">
      <c r="A89">
        <v>3571</v>
      </c>
      <c r="B89" t="s">
        <v>209</v>
      </c>
      <c r="C89" s="1">
        <v>220500000</v>
      </c>
    </row>
    <row r="90" spans="1:3" x14ac:dyDescent="0.35">
      <c r="A90">
        <v>3581</v>
      </c>
      <c r="B90" t="s">
        <v>245</v>
      </c>
      <c r="C90" s="1">
        <v>261210000</v>
      </c>
    </row>
    <row r="91" spans="1:3" x14ac:dyDescent="0.35">
      <c r="A91">
        <v>3611</v>
      </c>
      <c r="B91" t="s">
        <v>226</v>
      </c>
      <c r="C91" s="1">
        <v>30000000</v>
      </c>
    </row>
    <row r="92" spans="1:3" x14ac:dyDescent="0.35">
      <c r="A92">
        <v>3631</v>
      </c>
      <c r="B92" t="s">
        <v>227</v>
      </c>
      <c r="C92" s="1">
        <v>4870000</v>
      </c>
    </row>
    <row r="93" spans="1:3" x14ac:dyDescent="0.35">
      <c r="A93">
        <v>3651</v>
      </c>
      <c r="B93" t="s">
        <v>228</v>
      </c>
      <c r="C93" s="1">
        <v>3200000</v>
      </c>
    </row>
    <row r="94" spans="1:3" x14ac:dyDescent="0.35">
      <c r="A94">
        <v>3661</v>
      </c>
      <c r="B94" t="s">
        <v>229</v>
      </c>
      <c r="C94" s="1">
        <v>5823395</v>
      </c>
    </row>
    <row r="95" spans="1:3" x14ac:dyDescent="0.35">
      <c r="A95">
        <v>3711</v>
      </c>
      <c r="B95" t="s">
        <v>138</v>
      </c>
      <c r="C95" s="1">
        <v>127200</v>
      </c>
    </row>
    <row r="96" spans="1:3" x14ac:dyDescent="0.35">
      <c r="A96">
        <v>3721</v>
      </c>
      <c r="B96" t="s">
        <v>284</v>
      </c>
      <c r="C96" s="1">
        <v>18000</v>
      </c>
    </row>
    <row r="97" spans="1:3" x14ac:dyDescent="0.35">
      <c r="A97">
        <v>3751</v>
      </c>
      <c r="B97" t="s">
        <v>139</v>
      </c>
      <c r="C97" s="1">
        <v>195300</v>
      </c>
    </row>
    <row r="98" spans="1:3" x14ac:dyDescent="0.35">
      <c r="A98">
        <v>3791</v>
      </c>
      <c r="B98" t="s">
        <v>178</v>
      </c>
      <c r="C98" s="1">
        <v>58000</v>
      </c>
    </row>
    <row r="99" spans="1:3" x14ac:dyDescent="0.35">
      <c r="A99">
        <v>3821</v>
      </c>
      <c r="B99" t="s">
        <v>180</v>
      </c>
      <c r="C99" s="1">
        <v>20402000</v>
      </c>
    </row>
    <row r="100" spans="1:3" x14ac:dyDescent="0.35">
      <c r="A100">
        <v>3841</v>
      </c>
      <c r="B100" t="s">
        <v>364</v>
      </c>
      <c r="C100" s="1">
        <v>566000</v>
      </c>
    </row>
    <row r="101" spans="1:3" x14ac:dyDescent="0.35">
      <c r="A101">
        <v>3911</v>
      </c>
      <c r="B101" t="s">
        <v>210</v>
      </c>
      <c r="C101" s="1">
        <v>500000</v>
      </c>
    </row>
    <row r="102" spans="1:3" x14ac:dyDescent="0.35">
      <c r="A102">
        <v>3921</v>
      </c>
      <c r="B102" t="s">
        <v>54</v>
      </c>
      <c r="C102" s="1">
        <v>20578305.530000001</v>
      </c>
    </row>
    <row r="103" spans="1:3" x14ac:dyDescent="0.35">
      <c r="A103">
        <v>3922</v>
      </c>
      <c r="B103" t="s">
        <v>181</v>
      </c>
      <c r="C103" s="1">
        <v>13000000</v>
      </c>
    </row>
    <row r="104" spans="1:3" x14ac:dyDescent="0.35">
      <c r="A104">
        <v>3941</v>
      </c>
      <c r="B104" t="s">
        <v>140</v>
      </c>
      <c r="C104" s="1">
        <v>16050000</v>
      </c>
    </row>
    <row r="105" spans="1:3" x14ac:dyDescent="0.35">
      <c r="A105">
        <v>3942</v>
      </c>
      <c r="B105" t="s">
        <v>154</v>
      </c>
      <c r="C105" s="1">
        <v>700000</v>
      </c>
    </row>
    <row r="106" spans="1:3" x14ac:dyDescent="0.35">
      <c r="A106">
        <v>3961</v>
      </c>
      <c r="B106" t="s">
        <v>141</v>
      </c>
      <c r="C106" s="1">
        <v>80000</v>
      </c>
    </row>
    <row r="107" spans="1:3" x14ac:dyDescent="0.35">
      <c r="A107">
        <v>3962</v>
      </c>
      <c r="B107" t="s">
        <v>211</v>
      </c>
      <c r="C107" s="1">
        <v>400000</v>
      </c>
    </row>
    <row r="108" spans="1:3" x14ac:dyDescent="0.35">
      <c r="A108">
        <v>4211</v>
      </c>
      <c r="B108" t="s">
        <v>147</v>
      </c>
      <c r="C108" s="1">
        <v>152318105.61000001</v>
      </c>
    </row>
    <row r="109" spans="1:3" x14ac:dyDescent="0.35">
      <c r="A109">
        <v>4251</v>
      </c>
      <c r="B109" t="s">
        <v>149</v>
      </c>
      <c r="C109" s="1">
        <v>11500000</v>
      </c>
    </row>
    <row r="110" spans="1:3" x14ac:dyDescent="0.35">
      <c r="A110">
        <v>4311</v>
      </c>
      <c r="B110" t="s">
        <v>464</v>
      </c>
      <c r="C110" s="1">
        <v>7250000</v>
      </c>
    </row>
    <row r="111" spans="1:3" x14ac:dyDescent="0.35">
      <c r="A111">
        <v>4351</v>
      </c>
      <c r="B111" t="s">
        <v>448</v>
      </c>
      <c r="C111" s="1">
        <v>10000000</v>
      </c>
    </row>
    <row r="112" spans="1:3" x14ac:dyDescent="0.35">
      <c r="A112">
        <v>4391</v>
      </c>
      <c r="B112" t="s">
        <v>452</v>
      </c>
      <c r="C112" s="1">
        <v>500000</v>
      </c>
    </row>
    <row r="113" spans="1:3" x14ac:dyDescent="0.35">
      <c r="A113">
        <v>4411</v>
      </c>
      <c r="B113" t="s">
        <v>407</v>
      </c>
      <c r="C113" s="1">
        <v>144699000</v>
      </c>
    </row>
    <row r="114" spans="1:3" x14ac:dyDescent="0.35">
      <c r="A114">
        <v>4421</v>
      </c>
      <c r="B114" t="s">
        <v>409</v>
      </c>
      <c r="C114" s="1">
        <v>200000</v>
      </c>
    </row>
    <row r="115" spans="1:3" x14ac:dyDescent="0.35">
      <c r="A115">
        <v>4431</v>
      </c>
      <c r="B115" t="s">
        <v>379</v>
      </c>
      <c r="C115" s="1">
        <v>3900000</v>
      </c>
    </row>
    <row r="116" spans="1:3" x14ac:dyDescent="0.35">
      <c r="A116">
        <v>4451</v>
      </c>
      <c r="B116" t="s">
        <v>236</v>
      </c>
      <c r="C116" s="1">
        <v>2890000</v>
      </c>
    </row>
    <row r="117" spans="1:3" x14ac:dyDescent="0.35">
      <c r="A117">
        <v>4481</v>
      </c>
      <c r="B117" t="s">
        <v>418</v>
      </c>
      <c r="C117" s="1">
        <v>1000000</v>
      </c>
    </row>
    <row r="118" spans="1:3" x14ac:dyDescent="0.35">
      <c r="A118">
        <v>5111</v>
      </c>
      <c r="B118" t="s">
        <v>171</v>
      </c>
      <c r="C118" s="1">
        <v>6000000</v>
      </c>
    </row>
    <row r="119" spans="1:3" x14ac:dyDescent="0.35">
      <c r="A119">
        <v>5121</v>
      </c>
      <c r="B119" t="s">
        <v>183</v>
      </c>
      <c r="C119" s="1">
        <v>700000</v>
      </c>
    </row>
    <row r="120" spans="1:3" x14ac:dyDescent="0.35">
      <c r="A120">
        <v>5151</v>
      </c>
      <c r="B120" t="s">
        <v>142</v>
      </c>
      <c r="C120" s="1">
        <v>742000</v>
      </c>
    </row>
    <row r="121" spans="1:3" x14ac:dyDescent="0.35">
      <c r="A121">
        <v>5191</v>
      </c>
      <c r="B121" t="s">
        <v>97</v>
      </c>
      <c r="C121" s="1">
        <v>4788000</v>
      </c>
    </row>
    <row r="122" spans="1:3" x14ac:dyDescent="0.35">
      <c r="A122">
        <v>5211</v>
      </c>
      <c r="B122" t="s">
        <v>499</v>
      </c>
      <c r="C122" s="1">
        <v>1000000</v>
      </c>
    </row>
    <row r="123" spans="1:3" x14ac:dyDescent="0.35">
      <c r="A123">
        <v>5231</v>
      </c>
      <c r="B123" t="s">
        <v>473</v>
      </c>
      <c r="C123" s="1">
        <v>250000</v>
      </c>
    </row>
    <row r="124" spans="1:3" x14ac:dyDescent="0.35">
      <c r="A124">
        <v>5311</v>
      </c>
      <c r="B124" t="s">
        <v>320</v>
      </c>
      <c r="C124" s="1">
        <v>4650000</v>
      </c>
    </row>
    <row r="125" spans="1:3" x14ac:dyDescent="0.35">
      <c r="A125">
        <v>5321</v>
      </c>
      <c r="B125" t="s">
        <v>321</v>
      </c>
      <c r="C125" s="1">
        <v>1100000</v>
      </c>
    </row>
    <row r="126" spans="1:3" x14ac:dyDescent="0.35">
      <c r="A126">
        <v>5611</v>
      </c>
      <c r="B126" t="s">
        <v>255</v>
      </c>
      <c r="C126" s="1">
        <v>196000</v>
      </c>
    </row>
    <row r="127" spans="1:3" x14ac:dyDescent="0.35">
      <c r="A127">
        <v>5621</v>
      </c>
      <c r="B127" t="s">
        <v>262</v>
      </c>
      <c r="C127" s="1">
        <v>200000</v>
      </c>
    </row>
    <row r="128" spans="1:3" x14ac:dyDescent="0.35">
      <c r="A128">
        <v>5641</v>
      </c>
      <c r="B128" t="s">
        <v>185</v>
      </c>
      <c r="C128" s="1">
        <v>250000</v>
      </c>
    </row>
    <row r="129" spans="1:3" x14ac:dyDescent="0.35">
      <c r="A129">
        <v>5651</v>
      </c>
      <c r="B129" t="s">
        <v>502</v>
      </c>
      <c r="C129" s="1">
        <v>112250.88</v>
      </c>
    </row>
    <row r="130" spans="1:3" x14ac:dyDescent="0.35">
      <c r="A130">
        <v>5661</v>
      </c>
      <c r="B130" t="s">
        <v>347</v>
      </c>
      <c r="C130" s="1">
        <v>500000</v>
      </c>
    </row>
    <row r="131" spans="1:3" x14ac:dyDescent="0.35">
      <c r="A131">
        <v>5671</v>
      </c>
      <c r="B131" t="s">
        <v>258</v>
      </c>
      <c r="C131" s="1">
        <v>3020000</v>
      </c>
    </row>
    <row r="132" spans="1:3" x14ac:dyDescent="0.35">
      <c r="A132">
        <v>5691</v>
      </c>
      <c r="B132" t="s">
        <v>297</v>
      </c>
      <c r="C132" s="1">
        <v>2500000</v>
      </c>
    </row>
    <row r="133" spans="1:3" x14ac:dyDescent="0.35">
      <c r="A133">
        <v>5781</v>
      </c>
      <c r="B133" t="s">
        <v>429</v>
      </c>
      <c r="C133" s="1">
        <v>200000</v>
      </c>
    </row>
    <row r="134" spans="1:3" x14ac:dyDescent="0.35">
      <c r="A134">
        <v>5811</v>
      </c>
      <c r="B134" t="s">
        <v>177</v>
      </c>
      <c r="C134" s="1">
        <v>13507496</v>
      </c>
    </row>
    <row r="135" spans="1:3" x14ac:dyDescent="0.35">
      <c r="A135">
        <v>5911</v>
      </c>
      <c r="B135" t="s">
        <v>102</v>
      </c>
      <c r="C135" s="1">
        <v>34732441.25</v>
      </c>
    </row>
    <row r="136" spans="1:3" x14ac:dyDescent="0.35">
      <c r="A136">
        <v>5971</v>
      </c>
      <c r="B136" t="s">
        <v>504</v>
      </c>
      <c r="C136" s="1">
        <v>4217741.4000000004</v>
      </c>
    </row>
    <row r="137" spans="1:3" x14ac:dyDescent="0.35">
      <c r="A137">
        <v>6121</v>
      </c>
      <c r="B137" t="s">
        <v>160</v>
      </c>
      <c r="C137" s="1">
        <v>316605842.31</v>
      </c>
    </row>
    <row r="138" spans="1:3" x14ac:dyDescent="0.35">
      <c r="A138">
        <v>6131</v>
      </c>
      <c r="B138" t="s">
        <v>165</v>
      </c>
      <c r="C138" s="1">
        <v>130826307.89000002</v>
      </c>
    </row>
    <row r="139" spans="1:3" x14ac:dyDescent="0.35">
      <c r="A139">
        <v>6151</v>
      </c>
      <c r="B139" t="s">
        <v>166</v>
      </c>
      <c r="C139" s="1">
        <v>544567849.79999995</v>
      </c>
    </row>
    <row r="140" spans="1:3" x14ac:dyDescent="0.35">
      <c r="A140">
        <v>6321</v>
      </c>
      <c r="B140" t="s">
        <v>105</v>
      </c>
      <c r="C140" s="1">
        <v>117180360</v>
      </c>
    </row>
    <row r="141" spans="1:3" x14ac:dyDescent="0.35">
      <c r="A141">
        <v>9111</v>
      </c>
      <c r="B141" t="s">
        <v>519</v>
      </c>
      <c r="C141" s="1">
        <v>38364867</v>
      </c>
    </row>
    <row r="142" spans="1:3" x14ac:dyDescent="0.35">
      <c r="A142">
        <v>9211</v>
      </c>
      <c r="B142" t="s">
        <v>523</v>
      </c>
      <c r="C142" s="1">
        <v>10000000</v>
      </c>
    </row>
    <row r="143" spans="1:3" x14ac:dyDescent="0.35">
      <c r="A143">
        <v>1711</v>
      </c>
      <c r="B143" t="s">
        <v>560</v>
      </c>
      <c r="C143" s="1">
        <v>22000000</v>
      </c>
    </row>
    <row r="144" spans="1:3" x14ac:dyDescent="0.35">
      <c r="A144" t="s">
        <v>541</v>
      </c>
      <c r="C144" s="1">
        <v>5008704458.29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CLASIFICACION POR OBJETO DEL GASTO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D2D0-82DF-4525-AD27-F482608CFCFF}">
  <dimension ref="A1:B30"/>
  <sheetViews>
    <sheetView view="pageLayout" topLeftCell="A2" zoomScaleNormal="100" workbookViewId="0">
      <selection activeCell="A23" sqref="A23"/>
    </sheetView>
  </sheetViews>
  <sheetFormatPr baseColWidth="10" defaultRowHeight="14.5" x14ac:dyDescent="0.35"/>
  <cols>
    <col min="1" max="1" width="114.36328125" customWidth="1"/>
    <col min="2" max="2" width="16.26953125" bestFit="1" customWidth="1"/>
    <col min="3" max="3" width="14.81640625" bestFit="1" customWidth="1"/>
    <col min="4" max="6" width="15.54296875" bestFit="1" customWidth="1"/>
  </cols>
  <sheetData>
    <row r="1" spans="1:2" hidden="1" x14ac:dyDescent="0.35">
      <c r="A1" s="6" t="s">
        <v>23</v>
      </c>
      <c r="B1" s="7">
        <v>6000</v>
      </c>
    </row>
    <row r="3" spans="1:2" x14ac:dyDescent="0.35">
      <c r="A3" s="6" t="s">
        <v>556</v>
      </c>
      <c r="B3" t="s">
        <v>547</v>
      </c>
    </row>
    <row r="4" spans="1:2" x14ac:dyDescent="0.35">
      <c r="A4" s="7" t="s">
        <v>58</v>
      </c>
      <c r="B4" s="1"/>
    </row>
    <row r="5" spans="1:2" x14ac:dyDescent="0.35">
      <c r="A5" s="11" t="s">
        <v>99</v>
      </c>
      <c r="B5" s="1"/>
    </row>
    <row r="6" spans="1:2" x14ac:dyDescent="0.35">
      <c r="A6" s="12">
        <v>6321</v>
      </c>
      <c r="B6" s="1"/>
    </row>
    <row r="7" spans="1:2" x14ac:dyDescent="0.35">
      <c r="A7" s="20" t="s">
        <v>105</v>
      </c>
      <c r="B7" s="1">
        <v>109180360</v>
      </c>
    </row>
    <row r="8" spans="1:2" x14ac:dyDescent="0.35">
      <c r="A8" s="7" t="s">
        <v>162</v>
      </c>
      <c r="B8" s="1"/>
    </row>
    <row r="9" spans="1:2" x14ac:dyDescent="0.35">
      <c r="A9" s="11" t="s">
        <v>168</v>
      </c>
      <c r="B9" s="1"/>
    </row>
    <row r="10" spans="1:2" x14ac:dyDescent="0.35">
      <c r="A10" s="12">
        <v>6121</v>
      </c>
      <c r="B10" s="1"/>
    </row>
    <row r="11" spans="1:2" x14ac:dyDescent="0.35">
      <c r="A11" s="20" t="s">
        <v>160</v>
      </c>
      <c r="B11" s="1">
        <v>131280727.16</v>
      </c>
    </row>
    <row r="12" spans="1:2" x14ac:dyDescent="0.35">
      <c r="A12" s="12">
        <v>6131</v>
      </c>
      <c r="B12" s="1"/>
    </row>
    <row r="13" spans="1:2" x14ac:dyDescent="0.35">
      <c r="A13" s="20" t="s">
        <v>165</v>
      </c>
      <c r="B13" s="1">
        <v>114156307.89000002</v>
      </c>
    </row>
    <row r="14" spans="1:2" x14ac:dyDescent="0.35">
      <c r="A14" s="12">
        <v>6151</v>
      </c>
      <c r="B14" s="1"/>
    </row>
    <row r="15" spans="1:2" x14ac:dyDescent="0.35">
      <c r="A15" s="20" t="s">
        <v>166</v>
      </c>
      <c r="B15" s="1">
        <v>339510328.95000005</v>
      </c>
    </row>
    <row r="16" spans="1:2" x14ac:dyDescent="0.35">
      <c r="A16" s="12">
        <v>6321</v>
      </c>
      <c r="B16" s="1"/>
    </row>
    <row r="17" spans="1:2" x14ac:dyDescent="0.35">
      <c r="A17" s="20" t="s">
        <v>105</v>
      </c>
      <c r="B17" s="1">
        <v>8000000</v>
      </c>
    </row>
    <row r="18" spans="1:2" x14ac:dyDescent="0.35">
      <c r="A18" s="11" t="s">
        <v>163</v>
      </c>
      <c r="B18" s="1"/>
    </row>
    <row r="19" spans="1:2" x14ac:dyDescent="0.35">
      <c r="A19" s="12">
        <v>6121</v>
      </c>
      <c r="B19" s="1"/>
    </row>
    <row r="20" spans="1:2" x14ac:dyDescent="0.35">
      <c r="A20" s="20" t="s">
        <v>160</v>
      </c>
      <c r="B20" s="1">
        <v>140000000</v>
      </c>
    </row>
    <row r="21" spans="1:2" x14ac:dyDescent="0.35">
      <c r="A21" s="12">
        <v>6131</v>
      </c>
      <c r="B21" s="1"/>
    </row>
    <row r="22" spans="1:2" x14ac:dyDescent="0.35">
      <c r="A22" s="20" t="s">
        <v>165</v>
      </c>
      <c r="B22" s="1">
        <v>16670000</v>
      </c>
    </row>
    <row r="23" spans="1:2" x14ac:dyDescent="0.35">
      <c r="A23" s="12">
        <v>6151</v>
      </c>
      <c r="B23" s="1"/>
    </row>
    <row r="24" spans="1:2" x14ac:dyDescent="0.35">
      <c r="A24" s="20" t="s">
        <v>166</v>
      </c>
      <c r="B24" s="1">
        <v>176660000</v>
      </c>
    </row>
    <row r="25" spans="1:2" x14ac:dyDescent="0.35">
      <c r="A25" s="11" t="s">
        <v>167</v>
      </c>
      <c r="B25" s="1"/>
    </row>
    <row r="26" spans="1:2" x14ac:dyDescent="0.35">
      <c r="A26" s="12">
        <v>6121</v>
      </c>
      <c r="B26" s="1"/>
    </row>
    <row r="27" spans="1:2" x14ac:dyDescent="0.35">
      <c r="A27" s="20" t="s">
        <v>160</v>
      </c>
      <c r="B27" s="1">
        <v>45325115.149999999</v>
      </c>
    </row>
    <row r="28" spans="1:2" x14ac:dyDescent="0.35">
      <c r="A28" s="12">
        <v>6151</v>
      </c>
      <c r="B28" s="1"/>
    </row>
    <row r="29" spans="1:2" x14ac:dyDescent="0.35">
      <c r="A29" s="20" t="s">
        <v>166</v>
      </c>
      <c r="B29" s="1">
        <v>28397520.850000001</v>
      </c>
    </row>
    <row r="30" spans="1:2" x14ac:dyDescent="0.35">
      <c r="A30" s="7" t="s">
        <v>541</v>
      </c>
      <c r="B30" s="1">
        <v>1109180360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CAPITULO 6000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E8D1-4911-422D-993A-0745260163C6}">
  <dimension ref="A1:B10"/>
  <sheetViews>
    <sheetView view="pageLayout" topLeftCell="A2" zoomScaleNormal="100" workbookViewId="0">
      <selection activeCell="A23" sqref="A23"/>
    </sheetView>
  </sheetViews>
  <sheetFormatPr baseColWidth="10" defaultRowHeight="14.5" x14ac:dyDescent="0.35"/>
  <cols>
    <col min="1" max="1" width="68.90625" customWidth="1"/>
    <col min="2" max="2" width="16.26953125" bestFit="1" customWidth="1"/>
    <col min="3" max="3" width="14.81640625" bestFit="1" customWidth="1"/>
    <col min="4" max="6" width="15.54296875" bestFit="1" customWidth="1"/>
  </cols>
  <sheetData>
    <row r="1" spans="1:2" hidden="1" x14ac:dyDescent="0.35">
      <c r="A1" s="6" t="s">
        <v>23</v>
      </c>
      <c r="B1" s="7">
        <v>9000</v>
      </c>
    </row>
    <row r="3" spans="1:2" x14ac:dyDescent="0.35">
      <c r="A3" s="6" t="s">
        <v>557</v>
      </c>
      <c r="B3" t="s">
        <v>547</v>
      </c>
    </row>
    <row r="4" spans="1:2" x14ac:dyDescent="0.35">
      <c r="A4" s="7" t="s">
        <v>58</v>
      </c>
      <c r="B4" s="1"/>
    </row>
    <row r="5" spans="1:2" x14ac:dyDescent="0.35">
      <c r="A5" s="11" t="s">
        <v>59</v>
      </c>
      <c r="B5" s="1"/>
    </row>
    <row r="6" spans="1:2" x14ac:dyDescent="0.35">
      <c r="A6" s="12">
        <v>9111</v>
      </c>
      <c r="B6" s="1"/>
    </row>
    <row r="7" spans="1:2" x14ac:dyDescent="0.35">
      <c r="A7" s="20" t="s">
        <v>519</v>
      </c>
      <c r="B7" s="1">
        <v>38364867</v>
      </c>
    </row>
    <row r="8" spans="1:2" x14ac:dyDescent="0.35">
      <c r="A8" s="12">
        <v>9211</v>
      </c>
      <c r="B8" s="1"/>
    </row>
    <row r="9" spans="1:2" x14ac:dyDescent="0.35">
      <c r="A9" s="20" t="s">
        <v>523</v>
      </c>
      <c r="B9" s="1">
        <v>10000000</v>
      </c>
    </row>
    <row r="10" spans="1:2" x14ac:dyDescent="0.35">
      <c r="A10" s="7" t="s">
        <v>541</v>
      </c>
      <c r="B10" s="1">
        <v>48364867</v>
      </c>
    </row>
  </sheetData>
  <pageMargins left="0.70866141732283472" right="0.70866141732283472" top="0.94488188976377963" bottom="0.74803149606299213" header="0.31496062992125984" footer="0.31496062992125984"/>
  <pageSetup paperSize="9" orientation="portrait" r:id="rId2"/>
  <headerFooter>
    <oddHeader>&amp;CMUNICIPIO DE TLAJOMULCO DE ZUÑIGA, JALISCO
PRIMERA MODIFICACION AL PRESUPUESTO DE EGRESOS 2025 
CAPITULO DEUDA PUBLICA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3AB10-EC09-4ECB-8854-06DB655153BD}">
  <dimension ref="A1:B29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90.7265625" bestFit="1" customWidth="1"/>
    <col min="2" max="2" width="16.26953125" bestFit="1" customWidth="1"/>
    <col min="3" max="3" width="14.81640625" bestFit="1" customWidth="1"/>
    <col min="4" max="6" width="15.54296875" bestFit="1" customWidth="1"/>
  </cols>
  <sheetData>
    <row r="1" spans="1:2" x14ac:dyDescent="0.35">
      <c r="A1" s="6" t="s">
        <v>23</v>
      </c>
      <c r="B1" s="7">
        <v>4000</v>
      </c>
    </row>
    <row r="3" spans="1:2" x14ac:dyDescent="0.35">
      <c r="A3" s="6" t="s">
        <v>558</v>
      </c>
      <c r="B3" t="s">
        <v>547</v>
      </c>
    </row>
    <row r="4" spans="1:2" x14ac:dyDescent="0.35">
      <c r="A4" s="7" t="s">
        <v>316</v>
      </c>
      <c r="B4" s="1"/>
    </row>
    <row r="5" spans="1:2" x14ac:dyDescent="0.35">
      <c r="A5" s="11" t="s">
        <v>430</v>
      </c>
      <c r="B5" s="1">
        <v>500000</v>
      </c>
    </row>
    <row r="6" spans="1:2" x14ac:dyDescent="0.35">
      <c r="A6" s="7" t="s">
        <v>359</v>
      </c>
      <c r="B6" s="1"/>
    </row>
    <row r="7" spans="1:2" x14ac:dyDescent="0.35">
      <c r="A7" s="11" t="s">
        <v>377</v>
      </c>
      <c r="B7" s="1">
        <v>3900000</v>
      </c>
    </row>
    <row r="8" spans="1:2" x14ac:dyDescent="0.35">
      <c r="A8" s="11" t="s">
        <v>387</v>
      </c>
      <c r="B8" s="1">
        <v>7380968.3300000001</v>
      </c>
    </row>
    <row r="9" spans="1:2" x14ac:dyDescent="0.35">
      <c r="A9" s="11" t="s">
        <v>384</v>
      </c>
      <c r="B9" s="1">
        <v>14064137.279999999</v>
      </c>
    </row>
    <row r="10" spans="1:2" x14ac:dyDescent="0.35">
      <c r="A10" s="11" t="s">
        <v>408</v>
      </c>
      <c r="B10" s="1">
        <v>54000000</v>
      </c>
    </row>
    <row r="11" spans="1:2" x14ac:dyDescent="0.35">
      <c r="A11" s="11" t="s">
        <v>410</v>
      </c>
      <c r="B11" s="1">
        <v>200000</v>
      </c>
    </row>
    <row r="12" spans="1:2" x14ac:dyDescent="0.35">
      <c r="A12" s="11" t="s">
        <v>412</v>
      </c>
      <c r="B12" s="1">
        <v>12000000</v>
      </c>
    </row>
    <row r="13" spans="1:2" x14ac:dyDescent="0.35">
      <c r="A13" s="11" t="s">
        <v>413</v>
      </c>
      <c r="B13" s="1">
        <v>71000000</v>
      </c>
    </row>
    <row r="14" spans="1:2" x14ac:dyDescent="0.35">
      <c r="A14" s="11" t="s">
        <v>414</v>
      </c>
      <c r="B14" s="1">
        <v>2000000</v>
      </c>
    </row>
    <row r="15" spans="1:2" x14ac:dyDescent="0.35">
      <c r="A15" s="11" t="s">
        <v>392</v>
      </c>
      <c r="B15" s="1">
        <v>95000000</v>
      </c>
    </row>
    <row r="16" spans="1:2" x14ac:dyDescent="0.35">
      <c r="A16" s="11" t="s">
        <v>593</v>
      </c>
      <c r="B16" s="1">
        <v>1500000</v>
      </c>
    </row>
    <row r="17" spans="1:2" x14ac:dyDescent="0.35">
      <c r="A17" s="7" t="s">
        <v>442</v>
      </c>
      <c r="B17" s="1"/>
    </row>
    <row r="18" spans="1:2" x14ac:dyDescent="0.35">
      <c r="A18" s="11" t="s">
        <v>458</v>
      </c>
      <c r="B18" s="1">
        <v>7250000</v>
      </c>
    </row>
    <row r="19" spans="1:2" x14ac:dyDescent="0.35">
      <c r="A19" s="11" t="s">
        <v>474</v>
      </c>
      <c r="B19" s="1">
        <v>4100000</v>
      </c>
    </row>
    <row r="20" spans="1:2" x14ac:dyDescent="0.35">
      <c r="A20" s="11" t="s">
        <v>450</v>
      </c>
      <c r="B20" s="1">
        <v>10500000</v>
      </c>
    </row>
    <row r="21" spans="1:2" x14ac:dyDescent="0.35">
      <c r="A21" s="7" t="s">
        <v>58</v>
      </c>
      <c r="B21" s="1"/>
    </row>
    <row r="22" spans="1:2" x14ac:dyDescent="0.35">
      <c r="A22" s="11" t="s">
        <v>59</v>
      </c>
      <c r="B22" s="1">
        <v>14000000</v>
      </c>
    </row>
    <row r="23" spans="1:2" x14ac:dyDescent="0.35">
      <c r="A23" s="11" t="s">
        <v>232</v>
      </c>
      <c r="B23" s="1">
        <v>500000</v>
      </c>
    </row>
    <row r="24" spans="1:2" x14ac:dyDescent="0.35">
      <c r="A24" s="7" t="s">
        <v>368</v>
      </c>
      <c r="B24" s="1"/>
    </row>
    <row r="25" spans="1:2" x14ac:dyDescent="0.35">
      <c r="A25" s="11" t="s">
        <v>369</v>
      </c>
      <c r="B25" s="1">
        <v>19813000</v>
      </c>
    </row>
    <row r="26" spans="1:2" x14ac:dyDescent="0.35">
      <c r="A26" s="11" t="s">
        <v>422</v>
      </c>
      <c r="B26" s="1">
        <v>6189000</v>
      </c>
    </row>
    <row r="27" spans="1:2" x14ac:dyDescent="0.35">
      <c r="A27" s="11" t="s">
        <v>420</v>
      </c>
      <c r="B27" s="1">
        <v>1000000</v>
      </c>
    </row>
    <row r="28" spans="1:2" x14ac:dyDescent="0.35">
      <c r="A28" s="11" t="s">
        <v>397</v>
      </c>
      <c r="B28" s="1">
        <v>9360000</v>
      </c>
    </row>
    <row r="29" spans="1:2" x14ac:dyDescent="0.35">
      <c r="A29" s="7" t="s">
        <v>541</v>
      </c>
      <c r="B29" s="1">
        <v>334257105.61000001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APOYOS Y SUBSIDIOS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AE3A-7141-4FFF-B5E7-5102D6F692BA}">
  <dimension ref="A2:D39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27.1796875" customWidth="1"/>
    <col min="2" max="2" width="36.90625" customWidth="1"/>
    <col min="3" max="3" width="44.54296875" bestFit="1" customWidth="1"/>
    <col min="4" max="4" width="16.26953125" bestFit="1" customWidth="1"/>
    <col min="5" max="6" width="15.54296875" bestFit="1" customWidth="1"/>
  </cols>
  <sheetData>
    <row r="2" spans="1:4" x14ac:dyDescent="0.35">
      <c r="A2" s="6" t="s">
        <v>3</v>
      </c>
      <c r="B2" s="6" t="s">
        <v>5</v>
      </c>
      <c r="C2" s="6" t="s">
        <v>7</v>
      </c>
      <c r="D2" t="s">
        <v>547</v>
      </c>
    </row>
    <row r="3" spans="1:4" x14ac:dyDescent="0.35">
      <c r="A3" s="14" t="s">
        <v>435</v>
      </c>
      <c r="D3" s="19"/>
    </row>
    <row r="4" spans="1:4" x14ac:dyDescent="0.35">
      <c r="A4" s="14"/>
      <c r="B4" s="14" t="s">
        <v>454</v>
      </c>
      <c r="D4" s="19"/>
    </row>
    <row r="5" spans="1:4" x14ac:dyDescent="0.35">
      <c r="A5" s="14"/>
      <c r="B5" s="14"/>
      <c r="C5" s="14" t="s">
        <v>456</v>
      </c>
      <c r="D5" s="19">
        <v>9250000</v>
      </c>
    </row>
    <row r="6" spans="1:4" x14ac:dyDescent="0.35">
      <c r="A6" s="14"/>
      <c r="B6" s="14" t="s">
        <v>436</v>
      </c>
      <c r="D6" s="19"/>
    </row>
    <row r="7" spans="1:4" x14ac:dyDescent="0.35">
      <c r="A7" s="14"/>
      <c r="B7" s="14"/>
      <c r="C7" s="14" t="s">
        <v>438</v>
      </c>
      <c r="D7" s="19">
        <v>11050000</v>
      </c>
    </row>
    <row r="8" spans="1:4" x14ac:dyDescent="0.35">
      <c r="A8" s="14"/>
      <c r="B8" s="14" t="s">
        <v>491</v>
      </c>
      <c r="D8" s="19"/>
    </row>
    <row r="9" spans="1:4" x14ac:dyDescent="0.35">
      <c r="A9" s="14"/>
      <c r="B9" s="14"/>
      <c r="C9" s="14" t="s">
        <v>493</v>
      </c>
      <c r="D9" s="19">
        <v>118000000</v>
      </c>
    </row>
    <row r="10" spans="1:4" x14ac:dyDescent="0.35">
      <c r="A10" s="14"/>
      <c r="B10" s="14" t="s">
        <v>469</v>
      </c>
      <c r="D10" s="19"/>
    </row>
    <row r="11" spans="1:4" x14ac:dyDescent="0.35">
      <c r="A11" s="14"/>
      <c r="B11" s="14"/>
      <c r="C11" s="14" t="s">
        <v>469</v>
      </c>
      <c r="D11" s="19">
        <v>10450000</v>
      </c>
    </row>
    <row r="12" spans="1:4" x14ac:dyDescent="0.35">
      <c r="A12" s="14" t="s">
        <v>306</v>
      </c>
      <c r="D12" s="19"/>
    </row>
    <row r="13" spans="1:4" x14ac:dyDescent="0.35">
      <c r="A13" s="14"/>
      <c r="B13" s="14" t="s">
        <v>371</v>
      </c>
      <c r="D13" s="19"/>
    </row>
    <row r="14" spans="1:4" x14ac:dyDescent="0.35">
      <c r="A14" s="14"/>
      <c r="B14" s="14"/>
      <c r="C14" s="14" t="s">
        <v>373</v>
      </c>
      <c r="D14" s="19">
        <v>4400000</v>
      </c>
    </row>
    <row r="15" spans="1:4" x14ac:dyDescent="0.35">
      <c r="A15" s="14"/>
      <c r="B15" s="14" t="s">
        <v>394</v>
      </c>
      <c r="D15" s="19"/>
    </row>
    <row r="16" spans="1:4" x14ac:dyDescent="0.35">
      <c r="A16" s="14"/>
      <c r="B16" s="14"/>
      <c r="C16" s="14" t="s">
        <v>394</v>
      </c>
      <c r="D16" s="19">
        <v>206774860</v>
      </c>
    </row>
    <row r="17" spans="1:4" x14ac:dyDescent="0.35">
      <c r="A17" s="14"/>
      <c r="B17" s="14" t="s">
        <v>307</v>
      </c>
      <c r="D17" s="19"/>
    </row>
    <row r="18" spans="1:4" x14ac:dyDescent="0.35">
      <c r="A18" s="14"/>
      <c r="B18" s="14"/>
      <c r="C18" s="14" t="s">
        <v>309</v>
      </c>
      <c r="D18" s="19">
        <v>260320000</v>
      </c>
    </row>
    <row r="19" spans="1:4" x14ac:dyDescent="0.35">
      <c r="A19" s="14"/>
      <c r="B19" s="14"/>
      <c r="C19" s="14" t="s">
        <v>314</v>
      </c>
      <c r="D19" s="19">
        <v>4883000</v>
      </c>
    </row>
    <row r="20" spans="1:4" x14ac:dyDescent="0.35">
      <c r="A20" s="14"/>
      <c r="B20" s="14" t="s">
        <v>380</v>
      </c>
      <c r="D20" s="19"/>
    </row>
    <row r="21" spans="1:4" x14ac:dyDescent="0.35">
      <c r="A21" s="14"/>
      <c r="B21" s="14"/>
      <c r="C21" s="14" t="s">
        <v>390</v>
      </c>
      <c r="D21" s="19">
        <v>95000000</v>
      </c>
    </row>
    <row r="22" spans="1:4" x14ac:dyDescent="0.35">
      <c r="A22" s="14"/>
      <c r="B22" s="14"/>
      <c r="C22" s="14" t="s">
        <v>382</v>
      </c>
      <c r="D22" s="19">
        <v>21445105.609999999</v>
      </c>
    </row>
    <row r="23" spans="1:4" x14ac:dyDescent="0.35">
      <c r="A23" s="14"/>
      <c r="B23" s="14" t="s">
        <v>351</v>
      </c>
      <c r="D23" s="19"/>
    </row>
    <row r="24" spans="1:4" x14ac:dyDescent="0.35">
      <c r="A24" s="14"/>
      <c r="B24" s="14"/>
      <c r="C24" s="14" t="s">
        <v>353</v>
      </c>
      <c r="D24" s="19">
        <v>3004000</v>
      </c>
    </row>
    <row r="25" spans="1:4" x14ac:dyDescent="0.35">
      <c r="A25" s="14"/>
      <c r="B25" s="14"/>
      <c r="C25" s="14" t="s">
        <v>366</v>
      </c>
      <c r="D25" s="19">
        <v>19813000</v>
      </c>
    </row>
    <row r="26" spans="1:4" x14ac:dyDescent="0.35">
      <c r="A26" s="14"/>
      <c r="B26" s="14" t="s">
        <v>341</v>
      </c>
      <c r="D26" s="19"/>
    </row>
    <row r="27" spans="1:4" x14ac:dyDescent="0.35">
      <c r="A27" s="14"/>
      <c r="B27" s="14"/>
      <c r="C27" s="14" t="s">
        <v>343</v>
      </c>
      <c r="D27" s="19">
        <v>36100000</v>
      </c>
    </row>
    <row r="28" spans="1:4" x14ac:dyDescent="0.35">
      <c r="A28" s="14"/>
      <c r="B28" s="14" t="s">
        <v>322</v>
      </c>
      <c r="D28" s="19"/>
    </row>
    <row r="29" spans="1:4" x14ac:dyDescent="0.35">
      <c r="A29" s="14"/>
      <c r="B29" s="14"/>
      <c r="C29" s="14" t="s">
        <v>336</v>
      </c>
      <c r="D29" s="19">
        <v>324315000</v>
      </c>
    </row>
    <row r="30" spans="1:4" x14ac:dyDescent="0.35">
      <c r="A30" s="14"/>
      <c r="B30" s="14"/>
      <c r="C30" s="14" t="s">
        <v>324</v>
      </c>
      <c r="D30" s="19">
        <v>551337549.97000003</v>
      </c>
    </row>
    <row r="31" spans="1:4" x14ac:dyDescent="0.35">
      <c r="A31" s="14" t="s">
        <v>44</v>
      </c>
      <c r="D31" s="19"/>
    </row>
    <row r="32" spans="1:4" x14ac:dyDescent="0.35">
      <c r="A32" s="14"/>
      <c r="B32" s="14" t="s">
        <v>83</v>
      </c>
      <c r="D32" s="19"/>
    </row>
    <row r="33" spans="1:4" x14ac:dyDescent="0.35">
      <c r="A33" s="14"/>
      <c r="B33" s="14"/>
      <c r="C33" s="14" t="s">
        <v>301</v>
      </c>
      <c r="D33" s="19">
        <v>1000000</v>
      </c>
    </row>
    <row r="34" spans="1:4" x14ac:dyDescent="0.35">
      <c r="A34" s="14"/>
      <c r="B34" s="14"/>
      <c r="C34" s="14" t="s">
        <v>85</v>
      </c>
      <c r="D34" s="19">
        <v>481931474</v>
      </c>
    </row>
    <row r="35" spans="1:4" x14ac:dyDescent="0.35">
      <c r="A35" s="14"/>
      <c r="B35" s="14"/>
      <c r="C35" s="14" t="s">
        <v>290</v>
      </c>
      <c r="D35" s="19">
        <v>23215000</v>
      </c>
    </row>
    <row r="36" spans="1:4" x14ac:dyDescent="0.35">
      <c r="A36" s="14"/>
      <c r="B36" s="14" t="s">
        <v>45</v>
      </c>
      <c r="D36" s="19"/>
    </row>
    <row r="37" spans="1:4" x14ac:dyDescent="0.35">
      <c r="A37" s="14"/>
      <c r="B37" s="14"/>
      <c r="C37" s="14" t="s">
        <v>273</v>
      </c>
      <c r="D37" s="19">
        <v>2050000</v>
      </c>
    </row>
    <row r="38" spans="1:4" x14ac:dyDescent="0.35">
      <c r="A38" s="14"/>
      <c r="B38" s="14"/>
      <c r="C38" s="14" t="s">
        <v>47</v>
      </c>
      <c r="D38" s="19">
        <v>2824365468.7099991</v>
      </c>
    </row>
    <row r="39" spans="1:4" x14ac:dyDescent="0.35">
      <c r="A39" t="s">
        <v>541</v>
      </c>
      <c r="D39" s="1">
        <v>5008704458.289999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CLASIFICACION FUNCIONAL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B9F9-C646-4306-A1DF-9881103FE0EC}">
  <dimension ref="A3:B796"/>
  <sheetViews>
    <sheetView view="pageLayout" zoomScaleNormal="100" workbookViewId="0">
      <selection activeCell="A23" sqref="A23"/>
    </sheetView>
  </sheetViews>
  <sheetFormatPr baseColWidth="10" defaultRowHeight="14.5" x14ac:dyDescent="0.35"/>
  <cols>
    <col min="1" max="1" width="105" bestFit="1" customWidth="1"/>
    <col min="2" max="2" width="14.1796875" bestFit="1" customWidth="1"/>
    <col min="3" max="3" width="14.81640625" bestFit="1" customWidth="1"/>
    <col min="4" max="6" width="15.54296875" bestFit="1" customWidth="1"/>
  </cols>
  <sheetData>
    <row r="3" spans="1:2" x14ac:dyDescent="0.35">
      <c r="A3" s="25" t="s">
        <v>559</v>
      </c>
      <c r="B3" s="13" t="s">
        <v>547</v>
      </c>
    </row>
    <row r="4" spans="1:2" x14ac:dyDescent="0.35">
      <c r="A4" s="21" t="s">
        <v>358</v>
      </c>
      <c r="B4" s="19"/>
    </row>
    <row r="5" spans="1:2" x14ac:dyDescent="0.35">
      <c r="A5" s="22" t="s">
        <v>359</v>
      </c>
      <c r="B5" s="19"/>
    </row>
    <row r="6" spans="1:2" x14ac:dyDescent="0.35">
      <c r="A6" s="23" t="s">
        <v>377</v>
      </c>
      <c r="B6" s="19"/>
    </row>
    <row r="7" spans="1:2" x14ac:dyDescent="0.35">
      <c r="A7" s="24">
        <v>4431</v>
      </c>
      <c r="B7" s="19"/>
    </row>
    <row r="8" spans="1:2" x14ac:dyDescent="0.35">
      <c r="A8" s="26" t="s">
        <v>379</v>
      </c>
      <c r="B8" s="19">
        <v>3900000</v>
      </c>
    </row>
    <row r="9" spans="1:2" x14ac:dyDescent="0.35">
      <c r="A9" s="24">
        <v>5671</v>
      </c>
      <c r="B9" s="19"/>
    </row>
    <row r="10" spans="1:2" x14ac:dyDescent="0.35">
      <c r="A10" s="26" t="s">
        <v>258</v>
      </c>
      <c r="B10" s="19">
        <v>500000</v>
      </c>
    </row>
    <row r="11" spans="1:2" x14ac:dyDescent="0.35">
      <c r="A11" s="23" t="s">
        <v>405</v>
      </c>
      <c r="B11" s="19"/>
    </row>
    <row r="12" spans="1:2" x14ac:dyDescent="0.35">
      <c r="A12" s="24">
        <v>3821</v>
      </c>
      <c r="B12" s="19"/>
    </row>
    <row r="13" spans="1:2" x14ac:dyDescent="0.35">
      <c r="A13" s="26" t="s">
        <v>180</v>
      </c>
      <c r="B13" s="19">
        <v>4000000</v>
      </c>
    </row>
    <row r="14" spans="1:2" x14ac:dyDescent="0.35">
      <c r="A14" s="23" t="s">
        <v>387</v>
      </c>
      <c r="B14" s="19"/>
    </row>
    <row r="15" spans="1:2" x14ac:dyDescent="0.35">
      <c r="A15" s="24">
        <v>4211</v>
      </c>
      <c r="B15" s="19"/>
    </row>
    <row r="16" spans="1:2" x14ac:dyDescent="0.35">
      <c r="A16" s="26" t="s">
        <v>147</v>
      </c>
      <c r="B16" s="19">
        <v>0</v>
      </c>
    </row>
    <row r="17" spans="1:2" x14ac:dyDescent="0.35">
      <c r="A17" s="23" t="s">
        <v>384</v>
      </c>
      <c r="B17" s="19"/>
    </row>
    <row r="18" spans="1:2" x14ac:dyDescent="0.35">
      <c r="A18" s="24">
        <v>4211</v>
      </c>
      <c r="B18" s="19"/>
    </row>
    <row r="19" spans="1:2" x14ac:dyDescent="0.35">
      <c r="A19" s="26" t="s">
        <v>147</v>
      </c>
      <c r="B19" s="19">
        <v>0</v>
      </c>
    </row>
    <row r="20" spans="1:2" x14ac:dyDescent="0.35">
      <c r="A20" s="23" t="s">
        <v>408</v>
      </c>
      <c r="B20" s="19"/>
    </row>
    <row r="21" spans="1:2" x14ac:dyDescent="0.35">
      <c r="A21" s="24">
        <v>4411</v>
      </c>
      <c r="B21" s="19"/>
    </row>
    <row r="22" spans="1:2" x14ac:dyDescent="0.35">
      <c r="A22" s="26" t="s">
        <v>407</v>
      </c>
      <c r="B22" s="19">
        <v>54000000</v>
      </c>
    </row>
    <row r="23" spans="1:2" x14ac:dyDescent="0.35">
      <c r="A23" s="23" t="s">
        <v>426</v>
      </c>
      <c r="B23" s="19"/>
    </row>
    <row r="24" spans="1:2" x14ac:dyDescent="0.35">
      <c r="A24" s="24">
        <v>3511</v>
      </c>
      <c r="B24" s="19"/>
    </row>
    <row r="25" spans="1:2" x14ac:dyDescent="0.35">
      <c r="A25" s="26" t="s">
        <v>136</v>
      </c>
      <c r="B25" s="19">
        <v>30226080</v>
      </c>
    </row>
    <row r="26" spans="1:2" x14ac:dyDescent="0.35">
      <c r="A26" s="23" t="s">
        <v>360</v>
      </c>
      <c r="B26" s="19"/>
    </row>
    <row r="27" spans="1:2" x14ac:dyDescent="0.35">
      <c r="A27" s="24">
        <v>2541</v>
      </c>
      <c r="B27" s="19"/>
    </row>
    <row r="28" spans="1:2" x14ac:dyDescent="0.35">
      <c r="A28" s="26" t="s">
        <v>299</v>
      </c>
      <c r="B28" s="19">
        <v>2500</v>
      </c>
    </row>
    <row r="29" spans="1:2" x14ac:dyDescent="0.35">
      <c r="A29" s="24">
        <v>2911</v>
      </c>
      <c r="B29" s="19"/>
    </row>
    <row r="30" spans="1:2" x14ac:dyDescent="0.35">
      <c r="A30" s="26" t="s">
        <v>120</v>
      </c>
      <c r="B30" s="19">
        <v>3500</v>
      </c>
    </row>
    <row r="31" spans="1:2" x14ac:dyDescent="0.35">
      <c r="A31" s="24">
        <v>3821</v>
      </c>
      <c r="B31" s="19"/>
    </row>
    <row r="32" spans="1:2" x14ac:dyDescent="0.35">
      <c r="A32" s="26" t="s">
        <v>180</v>
      </c>
      <c r="B32" s="19">
        <v>2432000</v>
      </c>
    </row>
    <row r="33" spans="1:2" x14ac:dyDescent="0.35">
      <c r="A33" s="24">
        <v>3841</v>
      </c>
      <c r="B33" s="19"/>
    </row>
    <row r="34" spans="1:2" x14ac:dyDescent="0.35">
      <c r="A34" s="26" t="s">
        <v>364</v>
      </c>
      <c r="B34" s="19">
        <v>566000</v>
      </c>
    </row>
    <row r="35" spans="1:2" x14ac:dyDescent="0.35">
      <c r="A35" s="23" t="s">
        <v>410</v>
      </c>
      <c r="B35" s="19"/>
    </row>
    <row r="36" spans="1:2" x14ac:dyDescent="0.35">
      <c r="A36" s="24">
        <v>4421</v>
      </c>
      <c r="B36" s="19"/>
    </row>
    <row r="37" spans="1:2" x14ac:dyDescent="0.35">
      <c r="A37" s="26" t="s">
        <v>409</v>
      </c>
      <c r="B37" s="19">
        <v>200000</v>
      </c>
    </row>
    <row r="38" spans="1:2" x14ac:dyDescent="0.35">
      <c r="A38" s="23" t="s">
        <v>412</v>
      </c>
      <c r="B38" s="19"/>
    </row>
    <row r="39" spans="1:2" x14ac:dyDescent="0.35">
      <c r="A39" s="24">
        <v>3351</v>
      </c>
      <c r="B39" s="19"/>
    </row>
    <row r="40" spans="1:2" x14ac:dyDescent="0.35">
      <c r="A40" s="26" t="s">
        <v>411</v>
      </c>
      <c r="B40" s="19">
        <v>516780</v>
      </c>
    </row>
    <row r="41" spans="1:2" x14ac:dyDescent="0.35">
      <c r="A41" s="24">
        <v>3821</v>
      </c>
      <c r="B41" s="19"/>
    </row>
    <row r="42" spans="1:2" x14ac:dyDescent="0.35">
      <c r="A42" s="26" t="s">
        <v>180</v>
      </c>
      <c r="B42" s="19">
        <v>75000</v>
      </c>
    </row>
    <row r="43" spans="1:2" x14ac:dyDescent="0.35">
      <c r="A43" s="24">
        <v>4411</v>
      </c>
      <c r="B43" s="19"/>
    </row>
    <row r="44" spans="1:2" x14ac:dyDescent="0.35">
      <c r="A44" s="26" t="s">
        <v>407</v>
      </c>
      <c r="B44" s="19">
        <v>12000000</v>
      </c>
    </row>
    <row r="45" spans="1:2" x14ac:dyDescent="0.35">
      <c r="A45" s="23" t="s">
        <v>413</v>
      </c>
      <c r="B45" s="19"/>
    </row>
    <row r="46" spans="1:2" x14ac:dyDescent="0.35">
      <c r="A46" s="24">
        <v>4411</v>
      </c>
      <c r="B46" s="19"/>
    </row>
    <row r="47" spans="1:2" x14ac:dyDescent="0.35">
      <c r="A47" s="26" t="s">
        <v>407</v>
      </c>
      <c r="B47" s="19">
        <v>71000000</v>
      </c>
    </row>
    <row r="48" spans="1:2" x14ac:dyDescent="0.35">
      <c r="A48" s="23" t="s">
        <v>400</v>
      </c>
      <c r="B48" s="19"/>
    </row>
    <row r="49" spans="1:2" x14ac:dyDescent="0.35">
      <c r="A49" s="24">
        <v>2171</v>
      </c>
      <c r="B49" s="19"/>
    </row>
    <row r="50" spans="1:2" x14ac:dyDescent="0.35">
      <c r="A50" s="26" t="s">
        <v>402</v>
      </c>
      <c r="B50" s="19">
        <v>300000</v>
      </c>
    </row>
    <row r="51" spans="1:2" x14ac:dyDescent="0.35">
      <c r="A51" s="24">
        <v>2411</v>
      </c>
      <c r="B51" s="19"/>
    </row>
    <row r="52" spans="1:2" x14ac:dyDescent="0.35">
      <c r="A52" s="26" t="s">
        <v>188</v>
      </c>
      <c r="B52" s="19">
        <v>40000</v>
      </c>
    </row>
    <row r="53" spans="1:2" x14ac:dyDescent="0.35">
      <c r="A53" s="24">
        <v>2421</v>
      </c>
      <c r="B53" s="19"/>
    </row>
    <row r="54" spans="1:2" x14ac:dyDescent="0.35">
      <c r="A54" s="26" t="s">
        <v>189</v>
      </c>
      <c r="B54" s="19">
        <v>80000</v>
      </c>
    </row>
    <row r="55" spans="1:2" x14ac:dyDescent="0.35">
      <c r="A55" s="24">
        <v>2441</v>
      </c>
      <c r="B55" s="19"/>
    </row>
    <row r="56" spans="1:2" x14ac:dyDescent="0.35">
      <c r="A56" s="26" t="s">
        <v>190</v>
      </c>
      <c r="B56" s="19">
        <v>23000</v>
      </c>
    </row>
    <row r="57" spans="1:2" x14ac:dyDescent="0.35">
      <c r="A57" s="24">
        <v>2471</v>
      </c>
      <c r="B57" s="19"/>
    </row>
    <row r="58" spans="1:2" x14ac:dyDescent="0.35">
      <c r="A58" s="26" t="s">
        <v>193</v>
      </c>
      <c r="B58" s="19">
        <v>20000</v>
      </c>
    </row>
    <row r="59" spans="1:2" x14ac:dyDescent="0.35">
      <c r="A59" s="24">
        <v>2491</v>
      </c>
      <c r="B59" s="19"/>
    </row>
    <row r="60" spans="1:2" x14ac:dyDescent="0.35">
      <c r="A60" s="26" t="s">
        <v>194</v>
      </c>
      <c r="B60" s="19">
        <v>260000</v>
      </c>
    </row>
    <row r="61" spans="1:2" x14ac:dyDescent="0.35">
      <c r="A61" s="24">
        <v>2731</v>
      </c>
      <c r="B61" s="19"/>
    </row>
    <row r="62" spans="1:2" x14ac:dyDescent="0.35">
      <c r="A62" s="26" t="s">
        <v>403</v>
      </c>
      <c r="B62" s="19">
        <v>20000</v>
      </c>
    </row>
    <row r="63" spans="1:2" x14ac:dyDescent="0.35">
      <c r="A63" s="24">
        <v>2911</v>
      </c>
      <c r="B63" s="19"/>
    </row>
    <row r="64" spans="1:2" x14ac:dyDescent="0.35">
      <c r="A64" s="26" t="s">
        <v>120</v>
      </c>
      <c r="B64" s="19">
        <v>15000</v>
      </c>
    </row>
    <row r="65" spans="1:2" x14ac:dyDescent="0.35">
      <c r="A65" s="24">
        <v>3381</v>
      </c>
      <c r="B65" s="19"/>
    </row>
    <row r="66" spans="1:2" x14ac:dyDescent="0.35">
      <c r="A66" s="26" t="s">
        <v>332</v>
      </c>
      <c r="B66" s="19">
        <v>5000000</v>
      </c>
    </row>
    <row r="67" spans="1:2" x14ac:dyDescent="0.35">
      <c r="A67" s="24">
        <v>3391</v>
      </c>
      <c r="B67" s="19"/>
    </row>
    <row r="68" spans="1:2" x14ac:dyDescent="0.35">
      <c r="A68" s="26" t="s">
        <v>143</v>
      </c>
      <c r="B68" s="19">
        <v>1400000</v>
      </c>
    </row>
    <row r="69" spans="1:2" x14ac:dyDescent="0.35">
      <c r="A69" s="24">
        <v>3821</v>
      </c>
      <c r="B69" s="19"/>
    </row>
    <row r="70" spans="1:2" x14ac:dyDescent="0.35">
      <c r="A70" s="26" t="s">
        <v>180</v>
      </c>
      <c r="B70" s="19">
        <v>2800000</v>
      </c>
    </row>
    <row r="71" spans="1:2" x14ac:dyDescent="0.35">
      <c r="A71" s="24">
        <v>5671</v>
      </c>
      <c r="B71" s="19"/>
    </row>
    <row r="72" spans="1:2" x14ac:dyDescent="0.35">
      <c r="A72" s="26" t="s">
        <v>258</v>
      </c>
      <c r="B72" s="19">
        <v>50000</v>
      </c>
    </row>
    <row r="73" spans="1:2" x14ac:dyDescent="0.35">
      <c r="A73" s="23" t="s">
        <v>414</v>
      </c>
      <c r="B73" s="19"/>
    </row>
    <row r="74" spans="1:2" x14ac:dyDescent="0.35">
      <c r="A74" s="24">
        <v>4411</v>
      </c>
      <c r="B74" s="19"/>
    </row>
    <row r="75" spans="1:2" x14ac:dyDescent="0.35">
      <c r="A75" s="26" t="s">
        <v>407</v>
      </c>
      <c r="B75" s="19">
        <v>2000000</v>
      </c>
    </row>
    <row r="76" spans="1:2" x14ac:dyDescent="0.35">
      <c r="A76" s="23" t="s">
        <v>392</v>
      </c>
      <c r="B76" s="19"/>
    </row>
    <row r="77" spans="1:2" x14ac:dyDescent="0.35">
      <c r="A77" s="24">
        <v>4211</v>
      </c>
      <c r="B77" s="19"/>
    </row>
    <row r="78" spans="1:2" x14ac:dyDescent="0.35">
      <c r="A78" s="26" t="s">
        <v>147</v>
      </c>
      <c r="B78" s="19">
        <v>0</v>
      </c>
    </row>
    <row r="79" spans="1:2" x14ac:dyDescent="0.35">
      <c r="A79" s="23" t="s">
        <v>593</v>
      </c>
      <c r="B79" s="19"/>
    </row>
    <row r="80" spans="1:2" x14ac:dyDescent="0.35">
      <c r="A80" s="24">
        <v>4411</v>
      </c>
      <c r="B80" s="19"/>
    </row>
    <row r="81" spans="1:2" x14ac:dyDescent="0.35">
      <c r="A81" s="26" t="s">
        <v>407</v>
      </c>
      <c r="B81" s="19">
        <v>1500000</v>
      </c>
    </row>
    <row r="82" spans="1:2" x14ac:dyDescent="0.35">
      <c r="A82" s="22" t="s">
        <v>368</v>
      </c>
      <c r="B82" s="19"/>
    </row>
    <row r="83" spans="1:2" x14ac:dyDescent="0.35">
      <c r="A83" s="23" t="s">
        <v>369</v>
      </c>
      <c r="B83" s="19"/>
    </row>
    <row r="84" spans="1:2" x14ac:dyDescent="0.35">
      <c r="A84" s="24">
        <v>4211</v>
      </c>
      <c r="B84" s="19"/>
    </row>
    <row r="85" spans="1:2" x14ac:dyDescent="0.35">
      <c r="A85" s="26" t="s">
        <v>147</v>
      </c>
      <c r="B85" s="19">
        <v>0</v>
      </c>
    </row>
    <row r="86" spans="1:2" x14ac:dyDescent="0.35">
      <c r="A86" s="23" t="s">
        <v>397</v>
      </c>
      <c r="B86" s="19"/>
    </row>
    <row r="87" spans="1:2" x14ac:dyDescent="0.35">
      <c r="A87" s="24">
        <v>4211</v>
      </c>
      <c r="B87" s="19"/>
    </row>
    <row r="88" spans="1:2" x14ac:dyDescent="0.35">
      <c r="A88" s="26" t="s">
        <v>147</v>
      </c>
      <c r="B88" s="19">
        <v>0</v>
      </c>
    </row>
    <row r="89" spans="1:2" x14ac:dyDescent="0.35">
      <c r="A89" s="21" t="s">
        <v>161</v>
      </c>
      <c r="B89" s="19"/>
    </row>
    <row r="90" spans="1:2" x14ac:dyDescent="0.35">
      <c r="A90" s="22" t="s">
        <v>316</v>
      </c>
      <c r="B90" s="19"/>
    </row>
    <row r="91" spans="1:2" x14ac:dyDescent="0.35">
      <c r="A91" s="23" t="s">
        <v>430</v>
      </c>
      <c r="B91" s="19"/>
    </row>
    <row r="92" spans="1:2" x14ac:dyDescent="0.35">
      <c r="A92" s="24">
        <v>2591</v>
      </c>
      <c r="B92" s="19"/>
    </row>
    <row r="93" spans="1:2" x14ac:dyDescent="0.35">
      <c r="A93" s="26" t="s">
        <v>432</v>
      </c>
      <c r="B93" s="19">
        <v>4000000</v>
      </c>
    </row>
    <row r="94" spans="1:2" x14ac:dyDescent="0.35">
      <c r="A94" s="24">
        <v>4211</v>
      </c>
      <c r="B94" s="19"/>
    </row>
    <row r="95" spans="1:2" x14ac:dyDescent="0.35">
      <c r="A95" s="26" t="s">
        <v>147</v>
      </c>
      <c r="B95" s="19">
        <v>200000</v>
      </c>
    </row>
    <row r="96" spans="1:2" x14ac:dyDescent="0.35">
      <c r="A96" s="24">
        <v>4411</v>
      </c>
      <c r="B96" s="19"/>
    </row>
    <row r="97" spans="1:2" x14ac:dyDescent="0.35">
      <c r="A97" s="26" t="s">
        <v>407</v>
      </c>
      <c r="B97" s="19">
        <v>300000</v>
      </c>
    </row>
    <row r="98" spans="1:2" x14ac:dyDescent="0.35">
      <c r="A98" s="24">
        <v>5781</v>
      </c>
      <c r="B98" s="19"/>
    </row>
    <row r="99" spans="1:2" x14ac:dyDescent="0.35">
      <c r="A99" s="26" t="s">
        <v>429</v>
      </c>
      <c r="B99" s="19">
        <v>200000</v>
      </c>
    </row>
    <row r="100" spans="1:2" x14ac:dyDescent="0.35">
      <c r="A100" s="22" t="s">
        <v>162</v>
      </c>
      <c r="B100" s="19"/>
    </row>
    <row r="101" spans="1:2" x14ac:dyDescent="0.35">
      <c r="A101" s="23" t="s">
        <v>168</v>
      </c>
      <c r="B101" s="19"/>
    </row>
    <row r="102" spans="1:2" x14ac:dyDescent="0.35">
      <c r="A102" s="24">
        <v>6121</v>
      </c>
      <c r="B102" s="19"/>
    </row>
    <row r="103" spans="1:2" x14ac:dyDescent="0.35">
      <c r="A103" s="26" t="s">
        <v>160</v>
      </c>
      <c r="B103" s="19">
        <v>131280727.16</v>
      </c>
    </row>
    <row r="104" spans="1:2" x14ac:dyDescent="0.35">
      <c r="A104" s="24">
        <v>6131</v>
      </c>
      <c r="B104" s="19"/>
    </row>
    <row r="105" spans="1:2" x14ac:dyDescent="0.35">
      <c r="A105" s="26" t="s">
        <v>165</v>
      </c>
      <c r="B105" s="19">
        <v>114156307.89000002</v>
      </c>
    </row>
    <row r="106" spans="1:2" x14ac:dyDescent="0.35">
      <c r="A106" s="24">
        <v>6151</v>
      </c>
      <c r="B106" s="19"/>
    </row>
    <row r="107" spans="1:2" x14ac:dyDescent="0.35">
      <c r="A107" s="26" t="s">
        <v>166</v>
      </c>
      <c r="B107" s="19">
        <v>339510328.95000005</v>
      </c>
    </row>
    <row r="108" spans="1:2" x14ac:dyDescent="0.35">
      <c r="A108" s="24">
        <v>6321</v>
      </c>
      <c r="B108" s="19"/>
    </row>
    <row r="109" spans="1:2" x14ac:dyDescent="0.35">
      <c r="A109" s="26" t="s">
        <v>105</v>
      </c>
      <c r="B109" s="19">
        <v>8000000</v>
      </c>
    </row>
    <row r="110" spans="1:2" x14ac:dyDescent="0.35">
      <c r="A110" s="23" t="s">
        <v>163</v>
      </c>
      <c r="B110" s="19"/>
    </row>
    <row r="111" spans="1:2" x14ac:dyDescent="0.35">
      <c r="A111" s="24">
        <v>6121</v>
      </c>
      <c r="B111" s="19"/>
    </row>
    <row r="112" spans="1:2" x14ac:dyDescent="0.35">
      <c r="A112" s="26" t="s">
        <v>160</v>
      </c>
      <c r="B112" s="19">
        <v>140000000</v>
      </c>
    </row>
    <row r="113" spans="1:2" x14ac:dyDescent="0.35">
      <c r="A113" s="24">
        <v>6131</v>
      </c>
      <c r="B113" s="19"/>
    </row>
    <row r="114" spans="1:2" x14ac:dyDescent="0.35">
      <c r="A114" s="26" t="s">
        <v>165</v>
      </c>
      <c r="B114" s="19">
        <v>16670000</v>
      </c>
    </row>
    <row r="115" spans="1:2" x14ac:dyDescent="0.35">
      <c r="A115" s="24">
        <v>6151</v>
      </c>
      <c r="B115" s="19"/>
    </row>
    <row r="116" spans="1:2" x14ac:dyDescent="0.35">
      <c r="A116" s="26" t="s">
        <v>166</v>
      </c>
      <c r="B116" s="19">
        <v>176660000</v>
      </c>
    </row>
    <row r="117" spans="1:2" x14ac:dyDescent="0.35">
      <c r="A117" s="23" t="s">
        <v>167</v>
      </c>
      <c r="B117" s="19"/>
    </row>
    <row r="118" spans="1:2" x14ac:dyDescent="0.35">
      <c r="A118" s="24">
        <v>6121</v>
      </c>
      <c r="B118" s="19"/>
    </row>
    <row r="119" spans="1:2" x14ac:dyDescent="0.35">
      <c r="A119" s="26" t="s">
        <v>160</v>
      </c>
      <c r="B119" s="19">
        <v>45325115.149999999</v>
      </c>
    </row>
    <row r="120" spans="1:2" x14ac:dyDescent="0.35">
      <c r="A120" s="24">
        <v>6151</v>
      </c>
      <c r="B120" s="19"/>
    </row>
    <row r="121" spans="1:2" x14ac:dyDescent="0.35">
      <c r="A121" s="26" t="s">
        <v>166</v>
      </c>
      <c r="B121" s="19">
        <v>28397520.850000001</v>
      </c>
    </row>
    <row r="122" spans="1:2" x14ac:dyDescent="0.35">
      <c r="A122" s="21" t="s">
        <v>496</v>
      </c>
      <c r="B122" s="19"/>
    </row>
    <row r="123" spans="1:2" x14ac:dyDescent="0.35">
      <c r="A123" s="22" t="s">
        <v>58</v>
      </c>
      <c r="B123" s="19"/>
    </row>
    <row r="124" spans="1:2" x14ac:dyDescent="0.35">
      <c r="A124" s="23" t="s">
        <v>497</v>
      </c>
      <c r="B124" s="19"/>
    </row>
    <row r="125" spans="1:2" x14ac:dyDescent="0.35">
      <c r="A125" s="24">
        <v>2141</v>
      </c>
      <c r="B125" s="19"/>
    </row>
    <row r="126" spans="1:2" x14ac:dyDescent="0.35">
      <c r="A126" s="26" t="s">
        <v>112</v>
      </c>
      <c r="B126" s="19">
        <v>1950000</v>
      </c>
    </row>
    <row r="127" spans="1:2" x14ac:dyDescent="0.35">
      <c r="A127" s="24">
        <v>2461</v>
      </c>
      <c r="B127" s="19"/>
    </row>
    <row r="128" spans="1:2" x14ac:dyDescent="0.35">
      <c r="A128" s="26" t="s">
        <v>192</v>
      </c>
      <c r="B128" s="19">
        <v>600000</v>
      </c>
    </row>
    <row r="129" spans="1:2" x14ac:dyDescent="0.35">
      <c r="A129" s="24">
        <v>2491</v>
      </c>
      <c r="B129" s="19"/>
    </row>
    <row r="130" spans="1:2" x14ac:dyDescent="0.35">
      <c r="A130" s="26" t="s">
        <v>194</v>
      </c>
      <c r="B130" s="19">
        <v>1000000</v>
      </c>
    </row>
    <row r="131" spans="1:2" x14ac:dyDescent="0.35">
      <c r="A131" s="24">
        <v>2721</v>
      </c>
      <c r="B131" s="19"/>
    </row>
    <row r="132" spans="1:2" x14ac:dyDescent="0.35">
      <c r="A132" s="26" t="s">
        <v>118</v>
      </c>
      <c r="B132" s="19">
        <v>50000</v>
      </c>
    </row>
    <row r="133" spans="1:2" x14ac:dyDescent="0.35">
      <c r="A133" s="24">
        <v>2911</v>
      </c>
      <c r="B133" s="19"/>
    </row>
    <row r="134" spans="1:2" x14ac:dyDescent="0.35">
      <c r="A134" s="26" t="s">
        <v>120</v>
      </c>
      <c r="B134" s="19">
        <v>500000</v>
      </c>
    </row>
    <row r="135" spans="1:2" x14ac:dyDescent="0.35">
      <c r="A135" s="24">
        <v>2991</v>
      </c>
      <c r="B135" s="19"/>
    </row>
    <row r="136" spans="1:2" x14ac:dyDescent="0.35">
      <c r="A136" s="26" t="s">
        <v>119</v>
      </c>
      <c r="B136" s="19">
        <v>900000</v>
      </c>
    </row>
    <row r="137" spans="1:2" x14ac:dyDescent="0.35">
      <c r="A137" s="24">
        <v>3141</v>
      </c>
      <c r="B137" s="19"/>
    </row>
    <row r="138" spans="1:2" x14ac:dyDescent="0.35">
      <c r="A138" s="26" t="s">
        <v>201</v>
      </c>
      <c r="B138" s="19">
        <v>1200000</v>
      </c>
    </row>
    <row r="139" spans="1:2" x14ac:dyDescent="0.35">
      <c r="A139" s="24">
        <v>3161</v>
      </c>
      <c r="B139" s="19"/>
    </row>
    <row r="140" spans="1:2" x14ac:dyDescent="0.35">
      <c r="A140" s="26" t="s">
        <v>202</v>
      </c>
      <c r="B140" s="19">
        <v>13200</v>
      </c>
    </row>
    <row r="141" spans="1:2" x14ac:dyDescent="0.35">
      <c r="A141" s="24">
        <v>3181</v>
      </c>
      <c r="B141" s="19"/>
    </row>
    <row r="142" spans="1:2" x14ac:dyDescent="0.35">
      <c r="A142" s="26" t="s">
        <v>125</v>
      </c>
      <c r="B142" s="19">
        <v>30000</v>
      </c>
    </row>
    <row r="143" spans="1:2" x14ac:dyDescent="0.35">
      <c r="A143" s="24">
        <v>3231</v>
      </c>
      <c r="B143" s="19"/>
    </row>
    <row r="144" spans="1:2" x14ac:dyDescent="0.35">
      <c r="A144" s="26" t="s">
        <v>500</v>
      </c>
      <c r="B144" s="19">
        <v>6900000</v>
      </c>
    </row>
    <row r="145" spans="1:2" x14ac:dyDescent="0.35">
      <c r="A145" s="24">
        <v>3391</v>
      </c>
      <c r="B145" s="19"/>
    </row>
    <row r="146" spans="1:2" x14ac:dyDescent="0.35">
      <c r="A146" s="26" t="s">
        <v>143</v>
      </c>
      <c r="B146" s="19">
        <v>2200000</v>
      </c>
    </row>
    <row r="147" spans="1:2" x14ac:dyDescent="0.35">
      <c r="A147" s="24">
        <v>3531</v>
      </c>
      <c r="B147" s="19"/>
    </row>
    <row r="148" spans="1:2" x14ac:dyDescent="0.35">
      <c r="A148" s="26" t="s">
        <v>501</v>
      </c>
      <c r="B148" s="19">
        <v>3738520</v>
      </c>
    </row>
    <row r="149" spans="1:2" x14ac:dyDescent="0.35">
      <c r="A149" s="24">
        <v>3711</v>
      </c>
      <c r="B149" s="19"/>
    </row>
    <row r="150" spans="1:2" x14ac:dyDescent="0.35">
      <c r="A150" s="26" t="s">
        <v>138</v>
      </c>
      <c r="B150" s="19">
        <v>35000</v>
      </c>
    </row>
    <row r="151" spans="1:2" x14ac:dyDescent="0.35">
      <c r="A151" s="24">
        <v>3751</v>
      </c>
      <c r="B151" s="19"/>
    </row>
    <row r="152" spans="1:2" x14ac:dyDescent="0.35">
      <c r="A152" s="26" t="s">
        <v>139</v>
      </c>
      <c r="B152" s="19">
        <v>35000</v>
      </c>
    </row>
    <row r="153" spans="1:2" x14ac:dyDescent="0.35">
      <c r="A153" s="24">
        <v>5191</v>
      </c>
      <c r="B153" s="19"/>
    </row>
    <row r="154" spans="1:2" x14ac:dyDescent="0.35">
      <c r="A154" s="26" t="s">
        <v>97</v>
      </c>
      <c r="B154" s="19">
        <v>450000</v>
      </c>
    </row>
    <row r="155" spans="1:2" x14ac:dyDescent="0.35">
      <c r="A155" s="24">
        <v>5211</v>
      </c>
      <c r="B155" s="19"/>
    </row>
    <row r="156" spans="1:2" x14ac:dyDescent="0.35">
      <c r="A156" s="26" t="s">
        <v>499</v>
      </c>
      <c r="B156" s="19">
        <v>1000000</v>
      </c>
    </row>
    <row r="157" spans="1:2" x14ac:dyDescent="0.35">
      <c r="A157" s="24">
        <v>5231</v>
      </c>
      <c r="B157" s="19"/>
    </row>
    <row r="158" spans="1:2" x14ac:dyDescent="0.35">
      <c r="A158" s="26" t="s">
        <v>473</v>
      </c>
      <c r="B158" s="19">
        <v>200000</v>
      </c>
    </row>
    <row r="159" spans="1:2" x14ac:dyDescent="0.35">
      <c r="A159" s="24">
        <v>5911</v>
      </c>
      <c r="B159" s="19"/>
    </row>
    <row r="160" spans="1:2" x14ac:dyDescent="0.35">
      <c r="A160" s="26" t="s">
        <v>102</v>
      </c>
      <c r="B160" s="19">
        <v>32724441.25</v>
      </c>
    </row>
    <row r="161" spans="1:2" x14ac:dyDescent="0.35">
      <c r="A161" s="23" t="s">
        <v>503</v>
      </c>
      <c r="B161" s="19"/>
    </row>
    <row r="162" spans="1:2" x14ac:dyDescent="0.35">
      <c r="A162" s="24">
        <v>3171</v>
      </c>
      <c r="B162" s="19"/>
    </row>
    <row r="163" spans="1:2" x14ac:dyDescent="0.35">
      <c r="A163" s="26" t="s">
        <v>505</v>
      </c>
      <c r="B163" s="19">
        <v>50075350.469999999</v>
      </c>
    </row>
    <row r="164" spans="1:2" x14ac:dyDescent="0.35">
      <c r="A164" s="24">
        <v>3231</v>
      </c>
      <c r="B164" s="19"/>
    </row>
    <row r="165" spans="1:2" x14ac:dyDescent="0.35">
      <c r="A165" s="26" t="s">
        <v>500</v>
      </c>
      <c r="B165" s="19">
        <v>4200000</v>
      </c>
    </row>
    <row r="166" spans="1:2" x14ac:dyDescent="0.35">
      <c r="A166" s="24">
        <v>3331</v>
      </c>
      <c r="B166" s="19"/>
    </row>
    <row r="167" spans="1:2" x14ac:dyDescent="0.35">
      <c r="A167" s="26" t="s">
        <v>131</v>
      </c>
      <c r="B167" s="19">
        <v>4800000</v>
      </c>
    </row>
    <row r="168" spans="1:2" x14ac:dyDescent="0.35">
      <c r="A168" s="24">
        <v>3361</v>
      </c>
      <c r="B168" s="19"/>
    </row>
    <row r="169" spans="1:2" x14ac:dyDescent="0.35">
      <c r="A169" s="26" t="s">
        <v>234</v>
      </c>
      <c r="B169" s="19">
        <v>818496</v>
      </c>
    </row>
    <row r="170" spans="1:2" x14ac:dyDescent="0.35">
      <c r="A170" s="24">
        <v>5651</v>
      </c>
      <c r="B170" s="19"/>
    </row>
    <row r="171" spans="1:2" x14ac:dyDescent="0.35">
      <c r="A171" s="26" t="s">
        <v>502</v>
      </c>
      <c r="B171" s="19">
        <v>112250.88</v>
      </c>
    </row>
    <row r="172" spans="1:2" x14ac:dyDescent="0.35">
      <c r="A172" s="24">
        <v>5691</v>
      </c>
      <c r="B172" s="19"/>
    </row>
    <row r="173" spans="1:2" x14ac:dyDescent="0.35">
      <c r="A173" s="26" t="s">
        <v>297</v>
      </c>
      <c r="B173" s="19">
        <v>250000</v>
      </c>
    </row>
    <row r="174" spans="1:2" x14ac:dyDescent="0.35">
      <c r="A174" s="24">
        <v>5971</v>
      </c>
      <c r="B174" s="19"/>
    </row>
    <row r="175" spans="1:2" x14ac:dyDescent="0.35">
      <c r="A175" s="26" t="s">
        <v>504</v>
      </c>
      <c r="B175" s="19">
        <v>4217741.4000000004</v>
      </c>
    </row>
    <row r="176" spans="1:2" x14ac:dyDescent="0.35">
      <c r="A176" s="21" t="s">
        <v>441</v>
      </c>
      <c r="B176" s="19"/>
    </row>
    <row r="177" spans="1:2" x14ac:dyDescent="0.35">
      <c r="A177" s="22" t="s">
        <v>442</v>
      </c>
      <c r="B177" s="19"/>
    </row>
    <row r="178" spans="1:2" x14ac:dyDescent="0.35">
      <c r="A178" s="23" t="s">
        <v>443</v>
      </c>
      <c r="B178" s="19"/>
    </row>
    <row r="179" spans="1:2" x14ac:dyDescent="0.35">
      <c r="A179" s="24">
        <v>3751</v>
      </c>
      <c r="B179" s="19"/>
    </row>
    <row r="180" spans="1:2" x14ac:dyDescent="0.35">
      <c r="A180" s="26" t="s">
        <v>139</v>
      </c>
      <c r="B180" s="19">
        <v>30000</v>
      </c>
    </row>
    <row r="181" spans="1:2" x14ac:dyDescent="0.35">
      <c r="A181" s="24">
        <v>3821</v>
      </c>
      <c r="B181" s="19"/>
    </row>
    <row r="182" spans="1:2" x14ac:dyDescent="0.35">
      <c r="A182" s="26" t="s">
        <v>180</v>
      </c>
      <c r="B182" s="19">
        <v>350000</v>
      </c>
    </row>
    <row r="183" spans="1:2" x14ac:dyDescent="0.35">
      <c r="A183" s="24">
        <v>5671</v>
      </c>
      <c r="B183" s="19"/>
    </row>
    <row r="184" spans="1:2" x14ac:dyDescent="0.35">
      <c r="A184" s="26" t="s">
        <v>258</v>
      </c>
      <c r="B184" s="19">
        <v>170000</v>
      </c>
    </row>
    <row r="185" spans="1:2" x14ac:dyDescent="0.35">
      <c r="A185" s="23" t="s">
        <v>458</v>
      </c>
      <c r="B185" s="19"/>
    </row>
    <row r="186" spans="1:2" x14ac:dyDescent="0.35">
      <c r="A186" s="24">
        <v>2351</v>
      </c>
      <c r="B186" s="19"/>
    </row>
    <row r="187" spans="1:2" x14ac:dyDescent="0.35">
      <c r="A187" s="26" t="s">
        <v>461</v>
      </c>
      <c r="B187" s="19">
        <v>500000</v>
      </c>
    </row>
    <row r="188" spans="1:2" x14ac:dyDescent="0.35">
      <c r="A188" s="24">
        <v>2391</v>
      </c>
      <c r="B188" s="19"/>
    </row>
    <row r="189" spans="1:2" x14ac:dyDescent="0.35">
      <c r="A189" s="26" t="s">
        <v>462</v>
      </c>
      <c r="B189" s="19">
        <v>700000</v>
      </c>
    </row>
    <row r="190" spans="1:2" x14ac:dyDescent="0.35">
      <c r="A190" s="24">
        <v>2911</v>
      </c>
      <c r="B190" s="19"/>
    </row>
    <row r="191" spans="1:2" x14ac:dyDescent="0.35">
      <c r="A191" s="26" t="s">
        <v>120</v>
      </c>
      <c r="B191" s="19">
        <v>150000</v>
      </c>
    </row>
    <row r="192" spans="1:2" x14ac:dyDescent="0.35">
      <c r="A192" s="24">
        <v>3821</v>
      </c>
      <c r="B192" s="19"/>
    </row>
    <row r="193" spans="1:2" x14ac:dyDescent="0.35">
      <c r="A193" s="26" t="s">
        <v>180</v>
      </c>
      <c r="B193" s="19">
        <v>500000</v>
      </c>
    </row>
    <row r="194" spans="1:2" x14ac:dyDescent="0.35">
      <c r="A194" s="24">
        <v>4311</v>
      </c>
      <c r="B194" s="19"/>
    </row>
    <row r="195" spans="1:2" x14ac:dyDescent="0.35">
      <c r="A195" s="26" t="s">
        <v>464</v>
      </c>
      <c r="B195" s="19">
        <v>7250000</v>
      </c>
    </row>
    <row r="196" spans="1:2" x14ac:dyDescent="0.35">
      <c r="A196" s="24">
        <v>5311</v>
      </c>
      <c r="B196" s="19"/>
    </row>
    <row r="197" spans="1:2" x14ac:dyDescent="0.35">
      <c r="A197" s="26" t="s">
        <v>320</v>
      </c>
      <c r="B197" s="19">
        <v>150000</v>
      </c>
    </row>
    <row r="198" spans="1:2" x14ac:dyDescent="0.35">
      <c r="A198" s="23" t="s">
        <v>474</v>
      </c>
      <c r="B198" s="19"/>
    </row>
    <row r="199" spans="1:2" x14ac:dyDescent="0.35">
      <c r="A199" s="24">
        <v>2211</v>
      </c>
      <c r="B199" s="19"/>
    </row>
    <row r="200" spans="1:2" x14ac:dyDescent="0.35">
      <c r="A200" s="26" t="s">
        <v>114</v>
      </c>
      <c r="B200" s="19">
        <v>600000</v>
      </c>
    </row>
    <row r="201" spans="1:2" x14ac:dyDescent="0.35">
      <c r="A201" s="24">
        <v>2221</v>
      </c>
      <c r="B201" s="19"/>
    </row>
    <row r="202" spans="1:2" x14ac:dyDescent="0.35">
      <c r="A202" s="26" t="s">
        <v>265</v>
      </c>
      <c r="B202" s="19">
        <v>150000</v>
      </c>
    </row>
    <row r="203" spans="1:2" x14ac:dyDescent="0.35">
      <c r="A203" s="24">
        <v>2351</v>
      </c>
      <c r="B203" s="19"/>
    </row>
    <row r="204" spans="1:2" x14ac:dyDescent="0.35">
      <c r="A204" s="26" t="s">
        <v>461</v>
      </c>
      <c r="B204" s="19">
        <v>0</v>
      </c>
    </row>
    <row r="205" spans="1:2" x14ac:dyDescent="0.35">
      <c r="A205" s="24">
        <v>3261</v>
      </c>
      <c r="B205" s="19"/>
    </row>
    <row r="206" spans="1:2" x14ac:dyDescent="0.35">
      <c r="A206" s="26" t="s">
        <v>259</v>
      </c>
      <c r="B206" s="19">
        <v>600000</v>
      </c>
    </row>
    <row r="207" spans="1:2" x14ac:dyDescent="0.35">
      <c r="A207" s="24">
        <v>3821</v>
      </c>
      <c r="B207" s="19"/>
    </row>
    <row r="208" spans="1:2" x14ac:dyDescent="0.35">
      <c r="A208" s="26" t="s">
        <v>180</v>
      </c>
      <c r="B208" s="19">
        <v>4950000</v>
      </c>
    </row>
    <row r="209" spans="1:2" x14ac:dyDescent="0.35">
      <c r="A209" s="24">
        <v>4211</v>
      </c>
      <c r="B209" s="19"/>
    </row>
    <row r="210" spans="1:2" x14ac:dyDescent="0.35">
      <c r="A210" s="26" t="s">
        <v>147</v>
      </c>
      <c r="B210" s="19">
        <v>4000000</v>
      </c>
    </row>
    <row r="211" spans="1:2" x14ac:dyDescent="0.35">
      <c r="A211" s="24">
        <v>4411</v>
      </c>
      <c r="B211" s="19"/>
    </row>
    <row r="212" spans="1:2" x14ac:dyDescent="0.35">
      <c r="A212" s="26" t="s">
        <v>407</v>
      </c>
      <c r="B212" s="19">
        <v>100000</v>
      </c>
    </row>
    <row r="213" spans="1:2" x14ac:dyDescent="0.35">
      <c r="A213" s="24">
        <v>5231</v>
      </c>
      <c r="B213" s="19"/>
    </row>
    <row r="214" spans="1:2" x14ac:dyDescent="0.35">
      <c r="A214" s="26" t="s">
        <v>473</v>
      </c>
      <c r="B214" s="19">
        <v>50000</v>
      </c>
    </row>
    <row r="215" spans="1:2" x14ac:dyDescent="0.35">
      <c r="A215" s="23" t="s">
        <v>450</v>
      </c>
      <c r="B215" s="19"/>
    </row>
    <row r="216" spans="1:2" x14ac:dyDescent="0.35">
      <c r="A216" s="24">
        <v>4351</v>
      </c>
      <c r="B216" s="19"/>
    </row>
    <row r="217" spans="1:2" x14ac:dyDescent="0.35">
      <c r="A217" s="26" t="s">
        <v>448</v>
      </c>
      <c r="B217" s="19">
        <v>10000000</v>
      </c>
    </row>
    <row r="218" spans="1:2" x14ac:dyDescent="0.35">
      <c r="A218" s="24">
        <v>4391</v>
      </c>
      <c r="B218" s="19"/>
    </row>
    <row r="219" spans="1:2" x14ac:dyDescent="0.35">
      <c r="A219" s="26" t="s">
        <v>452</v>
      </c>
      <c r="B219" s="19">
        <v>500000</v>
      </c>
    </row>
    <row r="220" spans="1:2" x14ac:dyDescent="0.35">
      <c r="A220" s="21" t="s">
        <v>269</v>
      </c>
      <c r="B220" s="19"/>
    </row>
    <row r="221" spans="1:2" x14ac:dyDescent="0.35">
      <c r="A221" s="22" t="s">
        <v>58</v>
      </c>
      <c r="B221" s="19"/>
    </row>
    <row r="222" spans="1:2" x14ac:dyDescent="0.35">
      <c r="A222" s="23" t="s">
        <v>270</v>
      </c>
      <c r="B222" s="19"/>
    </row>
    <row r="223" spans="1:2" x14ac:dyDescent="0.35">
      <c r="A223" s="24">
        <v>5191</v>
      </c>
      <c r="B223" s="19"/>
    </row>
    <row r="224" spans="1:2" x14ac:dyDescent="0.35">
      <c r="A224" s="26" t="s">
        <v>97</v>
      </c>
      <c r="B224" s="19">
        <v>4000000</v>
      </c>
    </row>
    <row r="225" spans="1:2" x14ac:dyDescent="0.35">
      <c r="A225" s="21" t="s">
        <v>222</v>
      </c>
      <c r="B225" s="19"/>
    </row>
    <row r="226" spans="1:2" x14ac:dyDescent="0.35">
      <c r="A226" s="22" t="s">
        <v>58</v>
      </c>
      <c r="B226" s="19"/>
    </row>
    <row r="227" spans="1:2" x14ac:dyDescent="0.35">
      <c r="A227" s="23" t="s">
        <v>242</v>
      </c>
      <c r="B227" s="19"/>
    </row>
    <row r="228" spans="1:2" x14ac:dyDescent="0.35">
      <c r="A228" s="24">
        <v>2211</v>
      </c>
      <c r="B228" s="19"/>
    </row>
    <row r="229" spans="1:2" x14ac:dyDescent="0.35">
      <c r="A229" s="26" t="s">
        <v>114</v>
      </c>
      <c r="B229" s="19">
        <v>175000</v>
      </c>
    </row>
    <row r="230" spans="1:2" x14ac:dyDescent="0.35">
      <c r="A230" s="24">
        <v>2231</v>
      </c>
      <c r="B230" s="19"/>
    </row>
    <row r="231" spans="1:2" x14ac:dyDescent="0.35">
      <c r="A231" s="26" t="s">
        <v>244</v>
      </c>
      <c r="B231" s="19">
        <v>5000</v>
      </c>
    </row>
    <row r="232" spans="1:2" x14ac:dyDescent="0.35">
      <c r="A232" s="24">
        <v>3291</v>
      </c>
      <c r="B232" s="19"/>
    </row>
    <row r="233" spans="1:2" x14ac:dyDescent="0.35">
      <c r="A233" s="26" t="s">
        <v>128</v>
      </c>
      <c r="B233" s="19">
        <v>500000</v>
      </c>
    </row>
    <row r="234" spans="1:2" x14ac:dyDescent="0.35">
      <c r="A234" s="24">
        <v>3581</v>
      </c>
      <c r="B234" s="19"/>
    </row>
    <row r="235" spans="1:2" x14ac:dyDescent="0.35">
      <c r="A235" s="26" t="s">
        <v>245</v>
      </c>
      <c r="B235" s="19">
        <v>10000</v>
      </c>
    </row>
    <row r="236" spans="1:2" x14ac:dyDescent="0.35">
      <c r="A236" s="24">
        <v>3821</v>
      </c>
      <c r="B236" s="19"/>
    </row>
    <row r="237" spans="1:2" x14ac:dyDescent="0.35">
      <c r="A237" s="26" t="s">
        <v>180</v>
      </c>
      <c r="B237" s="19">
        <v>4250000</v>
      </c>
    </row>
    <row r="238" spans="1:2" x14ac:dyDescent="0.35">
      <c r="A238" s="24">
        <v>5121</v>
      </c>
      <c r="B238" s="19"/>
    </row>
    <row r="239" spans="1:2" x14ac:dyDescent="0.35">
      <c r="A239" s="26" t="s">
        <v>183</v>
      </c>
      <c r="B239" s="19">
        <v>500000</v>
      </c>
    </row>
    <row r="240" spans="1:2" x14ac:dyDescent="0.35">
      <c r="A240" s="23" t="s">
        <v>223</v>
      </c>
      <c r="B240" s="19"/>
    </row>
    <row r="241" spans="1:2" x14ac:dyDescent="0.35">
      <c r="A241" s="24">
        <v>3181</v>
      </c>
      <c r="B241" s="19"/>
    </row>
    <row r="242" spans="1:2" x14ac:dyDescent="0.35">
      <c r="A242" s="26" t="s">
        <v>125</v>
      </c>
      <c r="B242" s="19">
        <v>5000</v>
      </c>
    </row>
    <row r="243" spans="1:2" x14ac:dyDescent="0.35">
      <c r="A243" s="24">
        <v>3391</v>
      </c>
      <c r="B243" s="19"/>
    </row>
    <row r="244" spans="1:2" x14ac:dyDescent="0.35">
      <c r="A244" s="26" t="s">
        <v>143</v>
      </c>
      <c r="B244" s="19">
        <v>826605</v>
      </c>
    </row>
    <row r="245" spans="1:2" x14ac:dyDescent="0.35">
      <c r="A245" s="24">
        <v>3611</v>
      </c>
      <c r="B245" s="19"/>
    </row>
    <row r="246" spans="1:2" x14ac:dyDescent="0.35">
      <c r="A246" s="26" t="s">
        <v>226</v>
      </c>
      <c r="B246" s="19">
        <v>30000000</v>
      </c>
    </row>
    <row r="247" spans="1:2" x14ac:dyDescent="0.35">
      <c r="A247" s="24">
        <v>3631</v>
      </c>
      <c r="B247" s="19"/>
    </row>
    <row r="248" spans="1:2" x14ac:dyDescent="0.35">
      <c r="A248" s="26" t="s">
        <v>227</v>
      </c>
      <c r="B248" s="19">
        <v>4870000</v>
      </c>
    </row>
    <row r="249" spans="1:2" x14ac:dyDescent="0.35">
      <c r="A249" s="24">
        <v>3651</v>
      </c>
      <c r="B249" s="19"/>
    </row>
    <row r="250" spans="1:2" x14ac:dyDescent="0.35">
      <c r="A250" s="26" t="s">
        <v>228</v>
      </c>
      <c r="B250" s="19">
        <v>3200000</v>
      </c>
    </row>
    <row r="251" spans="1:2" x14ac:dyDescent="0.35">
      <c r="A251" s="24">
        <v>3661</v>
      </c>
      <c r="B251" s="19"/>
    </row>
    <row r="252" spans="1:2" x14ac:dyDescent="0.35">
      <c r="A252" s="26" t="s">
        <v>229</v>
      </c>
      <c r="B252" s="19">
        <v>5823395</v>
      </c>
    </row>
    <row r="253" spans="1:2" x14ac:dyDescent="0.35">
      <c r="A253" s="23" t="s">
        <v>239</v>
      </c>
      <c r="B253" s="19"/>
    </row>
    <row r="254" spans="1:2" x14ac:dyDescent="0.35">
      <c r="A254" s="24">
        <v>3391</v>
      </c>
      <c r="B254" s="19"/>
    </row>
    <row r="255" spans="1:2" x14ac:dyDescent="0.35">
      <c r="A255" s="26" t="s">
        <v>143</v>
      </c>
      <c r="B255" s="19">
        <v>2000000</v>
      </c>
    </row>
    <row r="256" spans="1:2" x14ac:dyDescent="0.35">
      <c r="A256" s="23" t="s">
        <v>232</v>
      </c>
      <c r="B256" s="19"/>
    </row>
    <row r="257" spans="1:2" x14ac:dyDescent="0.35">
      <c r="A257" s="24">
        <v>2711</v>
      </c>
      <c r="B257" s="19"/>
    </row>
    <row r="258" spans="1:2" x14ac:dyDescent="0.35">
      <c r="A258" s="26" t="s">
        <v>231</v>
      </c>
      <c r="B258" s="19">
        <v>3000000</v>
      </c>
    </row>
    <row r="259" spans="1:2" x14ac:dyDescent="0.35">
      <c r="A259" s="24">
        <v>3361</v>
      </c>
      <c r="B259" s="19"/>
    </row>
    <row r="260" spans="1:2" x14ac:dyDescent="0.35">
      <c r="A260" s="26" t="s">
        <v>234</v>
      </c>
      <c r="B260" s="19">
        <v>15000000</v>
      </c>
    </row>
    <row r="261" spans="1:2" x14ac:dyDescent="0.35">
      <c r="A261" s="24">
        <v>3711</v>
      </c>
      <c r="B261" s="19"/>
    </row>
    <row r="262" spans="1:2" x14ac:dyDescent="0.35">
      <c r="A262" s="26" t="s">
        <v>138</v>
      </c>
      <c r="B262" s="19">
        <v>25000</v>
      </c>
    </row>
    <row r="263" spans="1:2" x14ac:dyDescent="0.35">
      <c r="A263" s="24">
        <v>3751</v>
      </c>
      <c r="B263" s="19"/>
    </row>
    <row r="264" spans="1:2" x14ac:dyDescent="0.35">
      <c r="A264" s="26" t="s">
        <v>139</v>
      </c>
      <c r="B264" s="19">
        <v>20000</v>
      </c>
    </row>
    <row r="265" spans="1:2" x14ac:dyDescent="0.35">
      <c r="A265" s="24">
        <v>4451</v>
      </c>
      <c r="B265" s="19"/>
    </row>
    <row r="266" spans="1:2" x14ac:dyDescent="0.35">
      <c r="A266" s="26" t="s">
        <v>236</v>
      </c>
      <c r="B266" s="19">
        <v>500000</v>
      </c>
    </row>
    <row r="267" spans="1:2" x14ac:dyDescent="0.35">
      <c r="A267" s="21" t="s">
        <v>71</v>
      </c>
      <c r="B267" s="19"/>
    </row>
    <row r="268" spans="1:2" x14ac:dyDescent="0.35">
      <c r="A268" s="22" t="s">
        <v>58</v>
      </c>
      <c r="B268" s="19"/>
    </row>
    <row r="269" spans="1:2" x14ac:dyDescent="0.35">
      <c r="A269" s="23" t="s">
        <v>182</v>
      </c>
      <c r="B269" s="19"/>
    </row>
    <row r="270" spans="1:2" x14ac:dyDescent="0.35">
      <c r="A270" s="24">
        <v>2111</v>
      </c>
      <c r="B270" s="19"/>
    </row>
    <row r="271" spans="1:2" x14ac:dyDescent="0.35">
      <c r="A271" s="26" t="s">
        <v>111</v>
      </c>
      <c r="B271" s="19">
        <v>2500000</v>
      </c>
    </row>
    <row r="272" spans="1:2" x14ac:dyDescent="0.35">
      <c r="A272" s="24">
        <v>2161</v>
      </c>
      <c r="B272" s="19"/>
    </row>
    <row r="273" spans="1:2" x14ac:dyDescent="0.35">
      <c r="A273" s="26" t="s">
        <v>186</v>
      </c>
      <c r="B273" s="19">
        <v>600000</v>
      </c>
    </row>
    <row r="274" spans="1:2" x14ac:dyDescent="0.35">
      <c r="A274" s="24">
        <v>2211</v>
      </c>
      <c r="B274" s="19"/>
    </row>
    <row r="275" spans="1:2" x14ac:dyDescent="0.35">
      <c r="A275" s="26" t="s">
        <v>114</v>
      </c>
      <c r="B275" s="19">
        <v>0</v>
      </c>
    </row>
    <row r="276" spans="1:2" x14ac:dyDescent="0.35">
      <c r="A276" s="24">
        <v>2411</v>
      </c>
      <c r="B276" s="19"/>
    </row>
    <row r="277" spans="1:2" x14ac:dyDescent="0.35">
      <c r="A277" s="26" t="s">
        <v>188</v>
      </c>
      <c r="B277" s="19">
        <v>12000</v>
      </c>
    </row>
    <row r="278" spans="1:2" x14ac:dyDescent="0.35">
      <c r="A278" s="24">
        <v>2421</v>
      </c>
      <c r="B278" s="19"/>
    </row>
    <row r="279" spans="1:2" x14ac:dyDescent="0.35">
      <c r="A279" s="26" t="s">
        <v>189</v>
      </c>
      <c r="B279" s="19">
        <v>500000</v>
      </c>
    </row>
    <row r="280" spans="1:2" x14ac:dyDescent="0.35">
      <c r="A280" s="24">
        <v>2441</v>
      </c>
      <c r="B280" s="19"/>
    </row>
    <row r="281" spans="1:2" x14ac:dyDescent="0.35">
      <c r="A281" s="26" t="s">
        <v>190</v>
      </c>
      <c r="B281" s="19">
        <v>100000</v>
      </c>
    </row>
    <row r="282" spans="1:2" x14ac:dyDescent="0.35">
      <c r="A282" s="24">
        <v>2451</v>
      </c>
      <c r="B282" s="19"/>
    </row>
    <row r="283" spans="1:2" x14ac:dyDescent="0.35">
      <c r="A283" s="26" t="s">
        <v>191</v>
      </c>
      <c r="B283" s="19">
        <v>100000</v>
      </c>
    </row>
    <row r="284" spans="1:2" x14ac:dyDescent="0.35">
      <c r="A284" s="24">
        <v>2461</v>
      </c>
      <c r="B284" s="19"/>
    </row>
    <row r="285" spans="1:2" x14ac:dyDescent="0.35">
      <c r="A285" s="26" t="s">
        <v>192</v>
      </c>
      <c r="B285" s="19">
        <v>150000</v>
      </c>
    </row>
    <row r="286" spans="1:2" x14ac:dyDescent="0.35">
      <c r="A286" s="24">
        <v>2471</v>
      </c>
      <c r="B286" s="19"/>
    </row>
    <row r="287" spans="1:2" x14ac:dyDescent="0.35">
      <c r="A287" s="26" t="s">
        <v>193</v>
      </c>
      <c r="B287" s="19">
        <v>150000</v>
      </c>
    </row>
    <row r="288" spans="1:2" x14ac:dyDescent="0.35">
      <c r="A288" s="24">
        <v>2491</v>
      </c>
      <c r="B288" s="19"/>
    </row>
    <row r="289" spans="1:2" x14ac:dyDescent="0.35">
      <c r="A289" s="26" t="s">
        <v>194</v>
      </c>
      <c r="B289" s="19">
        <v>200000</v>
      </c>
    </row>
    <row r="290" spans="1:2" x14ac:dyDescent="0.35">
      <c r="A290" s="24">
        <v>2521</v>
      </c>
      <c r="B290" s="19"/>
    </row>
    <row r="291" spans="1:2" x14ac:dyDescent="0.35">
      <c r="A291" s="26" t="s">
        <v>195</v>
      </c>
      <c r="B291" s="19">
        <v>50000</v>
      </c>
    </row>
    <row r="292" spans="1:2" x14ac:dyDescent="0.35">
      <c r="A292" s="24">
        <v>2561</v>
      </c>
      <c r="B292" s="19"/>
    </row>
    <row r="293" spans="1:2" x14ac:dyDescent="0.35">
      <c r="A293" s="26" t="s">
        <v>196</v>
      </c>
      <c r="B293" s="19">
        <v>4000</v>
      </c>
    </row>
    <row r="294" spans="1:2" x14ac:dyDescent="0.35">
      <c r="A294" s="24">
        <v>2611</v>
      </c>
      <c r="B294" s="19"/>
    </row>
    <row r="295" spans="1:2" x14ac:dyDescent="0.35">
      <c r="A295" s="26" t="s">
        <v>197</v>
      </c>
      <c r="B295" s="19">
        <v>40700000</v>
      </c>
    </row>
    <row r="296" spans="1:2" x14ac:dyDescent="0.35">
      <c r="A296" s="24">
        <v>2911</v>
      </c>
      <c r="B296" s="19"/>
    </row>
    <row r="297" spans="1:2" x14ac:dyDescent="0.35">
      <c r="A297" s="26" t="s">
        <v>120</v>
      </c>
      <c r="B297" s="19">
        <v>100000</v>
      </c>
    </row>
    <row r="298" spans="1:2" x14ac:dyDescent="0.35">
      <c r="A298" s="24">
        <v>2921</v>
      </c>
      <c r="B298" s="19"/>
    </row>
    <row r="299" spans="1:2" x14ac:dyDescent="0.35">
      <c r="A299" s="26" t="s">
        <v>121</v>
      </c>
      <c r="B299" s="19">
        <v>50000</v>
      </c>
    </row>
    <row r="300" spans="1:2" x14ac:dyDescent="0.35">
      <c r="A300" s="24">
        <v>2961</v>
      </c>
      <c r="B300" s="19"/>
    </row>
    <row r="301" spans="1:2" x14ac:dyDescent="0.35">
      <c r="A301" s="26" t="s">
        <v>198</v>
      </c>
      <c r="B301" s="19">
        <v>400000</v>
      </c>
    </row>
    <row r="302" spans="1:2" x14ac:dyDescent="0.35">
      <c r="A302" s="24">
        <v>2981</v>
      </c>
      <c r="B302" s="19"/>
    </row>
    <row r="303" spans="1:2" x14ac:dyDescent="0.35">
      <c r="A303" s="26" t="s">
        <v>199</v>
      </c>
      <c r="B303" s="19">
        <v>500000</v>
      </c>
    </row>
    <row r="304" spans="1:2" x14ac:dyDescent="0.35">
      <c r="A304" s="24">
        <v>2991</v>
      </c>
      <c r="B304" s="19"/>
    </row>
    <row r="305" spans="1:2" x14ac:dyDescent="0.35">
      <c r="A305" s="26" t="s">
        <v>119</v>
      </c>
      <c r="B305" s="19">
        <v>450000</v>
      </c>
    </row>
    <row r="306" spans="1:2" x14ac:dyDescent="0.35">
      <c r="A306" s="24">
        <v>3111</v>
      </c>
      <c r="B306" s="19"/>
    </row>
    <row r="307" spans="1:2" x14ac:dyDescent="0.35">
      <c r="A307" s="26" t="s">
        <v>200</v>
      </c>
      <c r="B307" s="19">
        <v>6500000</v>
      </c>
    </row>
    <row r="308" spans="1:2" x14ac:dyDescent="0.35">
      <c r="A308" s="24">
        <v>3141</v>
      </c>
      <c r="B308" s="19"/>
    </row>
    <row r="309" spans="1:2" x14ac:dyDescent="0.35">
      <c r="A309" s="26" t="s">
        <v>201</v>
      </c>
      <c r="B309" s="19">
        <v>700000</v>
      </c>
    </row>
    <row r="310" spans="1:2" x14ac:dyDescent="0.35">
      <c r="A310" s="24">
        <v>3161</v>
      </c>
      <c r="B310" s="19"/>
    </row>
    <row r="311" spans="1:2" x14ac:dyDescent="0.35">
      <c r="A311" s="26" t="s">
        <v>202</v>
      </c>
      <c r="B311" s="19">
        <v>2800000</v>
      </c>
    </row>
    <row r="312" spans="1:2" x14ac:dyDescent="0.35">
      <c r="A312" s="24">
        <v>3221</v>
      </c>
      <c r="B312" s="19"/>
    </row>
    <row r="313" spans="1:2" x14ac:dyDescent="0.35">
      <c r="A313" s="26" t="s">
        <v>203</v>
      </c>
      <c r="B313" s="19">
        <v>2500000</v>
      </c>
    </row>
    <row r="314" spans="1:2" x14ac:dyDescent="0.35">
      <c r="A314" s="24">
        <v>3251</v>
      </c>
      <c r="B314" s="19"/>
    </row>
    <row r="315" spans="1:2" x14ac:dyDescent="0.35">
      <c r="A315" s="26" t="s">
        <v>510</v>
      </c>
      <c r="B315" s="19">
        <v>57000000</v>
      </c>
    </row>
    <row r="316" spans="1:2" x14ac:dyDescent="0.35">
      <c r="A316" s="24">
        <v>3311</v>
      </c>
      <c r="B316" s="19"/>
    </row>
    <row r="317" spans="1:2" x14ac:dyDescent="0.35">
      <c r="A317" s="26" t="s">
        <v>130</v>
      </c>
      <c r="B317" s="19">
        <v>2000000</v>
      </c>
    </row>
    <row r="318" spans="1:2" x14ac:dyDescent="0.35">
      <c r="A318" s="24">
        <v>3331</v>
      </c>
      <c r="B318" s="19"/>
    </row>
    <row r="319" spans="1:2" x14ac:dyDescent="0.35">
      <c r="A319" s="26" t="s">
        <v>131</v>
      </c>
      <c r="B319" s="19">
        <v>50000</v>
      </c>
    </row>
    <row r="320" spans="1:2" x14ac:dyDescent="0.35">
      <c r="A320" s="24">
        <v>3341</v>
      </c>
      <c r="B320" s="19"/>
    </row>
    <row r="321" spans="1:2" x14ac:dyDescent="0.35">
      <c r="A321" s="26" t="s">
        <v>204</v>
      </c>
      <c r="B321" s="19">
        <v>1500000</v>
      </c>
    </row>
    <row r="322" spans="1:2" x14ac:dyDescent="0.35">
      <c r="A322" s="24">
        <v>3441</v>
      </c>
      <c r="B322" s="19"/>
    </row>
    <row r="323" spans="1:2" x14ac:dyDescent="0.35">
      <c r="A323" s="26" t="s">
        <v>205</v>
      </c>
      <c r="B323" s="19">
        <v>150000</v>
      </c>
    </row>
    <row r="324" spans="1:2" x14ac:dyDescent="0.35">
      <c r="A324" s="24">
        <v>3451</v>
      </c>
      <c r="B324" s="19"/>
    </row>
    <row r="325" spans="1:2" x14ac:dyDescent="0.35">
      <c r="A325" s="26" t="s">
        <v>206</v>
      </c>
      <c r="B325" s="19">
        <v>8109050.7599999998</v>
      </c>
    </row>
    <row r="326" spans="1:2" x14ac:dyDescent="0.35">
      <c r="A326" s="24">
        <v>3481</v>
      </c>
      <c r="B326" s="19"/>
    </row>
    <row r="327" spans="1:2" x14ac:dyDescent="0.35">
      <c r="A327" s="26" t="s">
        <v>207</v>
      </c>
      <c r="B327" s="19">
        <v>100000</v>
      </c>
    </row>
    <row r="328" spans="1:2" x14ac:dyDescent="0.35">
      <c r="A328" s="24">
        <v>3511</v>
      </c>
      <c r="B328" s="19"/>
    </row>
    <row r="329" spans="1:2" x14ac:dyDescent="0.35">
      <c r="A329" s="26" t="s">
        <v>136</v>
      </c>
      <c r="B329" s="19">
        <v>3000000</v>
      </c>
    </row>
    <row r="330" spans="1:2" x14ac:dyDescent="0.35">
      <c r="A330" s="24">
        <v>3551</v>
      </c>
      <c r="B330" s="19"/>
    </row>
    <row r="331" spans="1:2" x14ac:dyDescent="0.35">
      <c r="A331" s="26" t="s">
        <v>208</v>
      </c>
      <c r="B331" s="19">
        <v>20000000</v>
      </c>
    </row>
    <row r="332" spans="1:2" x14ac:dyDescent="0.35">
      <c r="A332" s="24">
        <v>3571</v>
      </c>
      <c r="B332" s="19"/>
    </row>
    <row r="333" spans="1:2" x14ac:dyDescent="0.35">
      <c r="A333" s="26" t="s">
        <v>209</v>
      </c>
      <c r="B333" s="19">
        <v>20000000</v>
      </c>
    </row>
    <row r="334" spans="1:2" x14ac:dyDescent="0.35">
      <c r="A334" s="24">
        <v>3821</v>
      </c>
      <c r="B334" s="19"/>
    </row>
    <row r="335" spans="1:2" x14ac:dyDescent="0.35">
      <c r="A335" s="26" t="s">
        <v>180</v>
      </c>
      <c r="B335" s="19">
        <v>450000</v>
      </c>
    </row>
    <row r="336" spans="1:2" x14ac:dyDescent="0.35">
      <c r="A336" s="24">
        <v>3911</v>
      </c>
      <c r="B336" s="19"/>
    </row>
    <row r="337" spans="1:2" x14ac:dyDescent="0.35">
      <c r="A337" s="26" t="s">
        <v>210</v>
      </c>
      <c r="B337" s="19">
        <v>500000</v>
      </c>
    </row>
    <row r="338" spans="1:2" x14ac:dyDescent="0.35">
      <c r="A338" s="24">
        <v>3922</v>
      </c>
      <c r="B338" s="19"/>
    </row>
    <row r="339" spans="1:2" x14ac:dyDescent="0.35">
      <c r="A339" s="26" t="s">
        <v>181</v>
      </c>
      <c r="B339" s="19">
        <v>1000000</v>
      </c>
    </row>
    <row r="340" spans="1:2" x14ac:dyDescent="0.35">
      <c r="A340" s="24">
        <v>3941</v>
      </c>
      <c r="B340" s="19"/>
    </row>
    <row r="341" spans="1:2" x14ac:dyDescent="0.35">
      <c r="A341" s="26" t="s">
        <v>140</v>
      </c>
      <c r="B341" s="19">
        <v>15000000</v>
      </c>
    </row>
    <row r="342" spans="1:2" x14ac:dyDescent="0.35">
      <c r="A342" s="24">
        <v>3962</v>
      </c>
      <c r="B342" s="19"/>
    </row>
    <row r="343" spans="1:2" x14ac:dyDescent="0.35">
      <c r="A343" s="26" t="s">
        <v>211</v>
      </c>
      <c r="B343" s="19">
        <v>100000</v>
      </c>
    </row>
    <row r="344" spans="1:2" x14ac:dyDescent="0.35">
      <c r="A344" s="24">
        <v>5111</v>
      </c>
      <c r="B344" s="19"/>
    </row>
    <row r="345" spans="1:2" x14ac:dyDescent="0.35">
      <c r="A345" s="26" t="s">
        <v>171</v>
      </c>
      <c r="B345" s="19">
        <v>1500000</v>
      </c>
    </row>
    <row r="346" spans="1:2" x14ac:dyDescent="0.35">
      <c r="A346" s="24">
        <v>5121</v>
      </c>
      <c r="B346" s="19"/>
    </row>
    <row r="347" spans="1:2" x14ac:dyDescent="0.35">
      <c r="A347" s="26" t="s">
        <v>183</v>
      </c>
      <c r="B347" s="19">
        <v>200000</v>
      </c>
    </row>
    <row r="348" spans="1:2" x14ac:dyDescent="0.35">
      <c r="A348" s="24">
        <v>5191</v>
      </c>
      <c r="B348" s="19"/>
    </row>
    <row r="349" spans="1:2" x14ac:dyDescent="0.35">
      <c r="A349" s="26" t="s">
        <v>97</v>
      </c>
      <c r="B349" s="19">
        <v>50000</v>
      </c>
    </row>
    <row r="350" spans="1:2" x14ac:dyDescent="0.35">
      <c r="A350" s="24">
        <v>5641</v>
      </c>
      <c r="B350" s="19"/>
    </row>
    <row r="351" spans="1:2" x14ac:dyDescent="0.35">
      <c r="A351" s="26" t="s">
        <v>185</v>
      </c>
      <c r="B351" s="19">
        <v>150000</v>
      </c>
    </row>
    <row r="352" spans="1:2" x14ac:dyDescent="0.35">
      <c r="A352" s="23" t="s">
        <v>67</v>
      </c>
      <c r="B352" s="19"/>
    </row>
    <row r="353" spans="1:2" x14ac:dyDescent="0.35">
      <c r="A353" s="24">
        <v>1111</v>
      </c>
      <c r="B353" s="19"/>
    </row>
    <row r="354" spans="1:2" x14ac:dyDescent="0.35">
      <c r="A354" s="26" t="s">
        <v>524</v>
      </c>
      <c r="B354" s="19">
        <v>14346961.5</v>
      </c>
    </row>
    <row r="355" spans="1:2" x14ac:dyDescent="0.35">
      <c r="A355" s="24">
        <v>1131</v>
      </c>
      <c r="B355" s="19"/>
    </row>
    <row r="356" spans="1:2" x14ac:dyDescent="0.35">
      <c r="A356" s="26" t="s">
        <v>89</v>
      </c>
      <c r="B356" s="19">
        <v>667639065.88999999</v>
      </c>
    </row>
    <row r="357" spans="1:2" x14ac:dyDescent="0.35">
      <c r="A357" s="24">
        <v>1211</v>
      </c>
      <c r="B357" s="19"/>
    </row>
    <row r="358" spans="1:2" x14ac:dyDescent="0.35">
      <c r="A358" s="26" t="s">
        <v>212</v>
      </c>
      <c r="B358" s="19">
        <v>6052682</v>
      </c>
    </row>
    <row r="359" spans="1:2" x14ac:dyDescent="0.35">
      <c r="A359" s="24">
        <v>1221</v>
      </c>
      <c r="B359" s="19"/>
    </row>
    <row r="360" spans="1:2" x14ac:dyDescent="0.35">
      <c r="A360" s="26" t="s">
        <v>68</v>
      </c>
      <c r="B360" s="19">
        <v>39814165.93</v>
      </c>
    </row>
    <row r="361" spans="1:2" x14ac:dyDescent="0.35">
      <c r="A361" s="24">
        <v>1231</v>
      </c>
      <c r="B361" s="19"/>
    </row>
    <row r="362" spans="1:2" x14ac:dyDescent="0.35">
      <c r="A362" s="26" t="s">
        <v>213</v>
      </c>
      <c r="B362" s="19">
        <v>26400</v>
      </c>
    </row>
    <row r="363" spans="1:2" x14ac:dyDescent="0.35">
      <c r="A363" s="24">
        <v>1321</v>
      </c>
      <c r="B363" s="19"/>
    </row>
    <row r="364" spans="1:2" x14ac:dyDescent="0.35">
      <c r="A364" s="26" t="s">
        <v>74</v>
      </c>
      <c r="B364" s="19">
        <v>10068465.07</v>
      </c>
    </row>
    <row r="365" spans="1:2" x14ac:dyDescent="0.35">
      <c r="A365" s="24">
        <v>1322</v>
      </c>
      <c r="B365" s="19"/>
    </row>
    <row r="366" spans="1:2" x14ac:dyDescent="0.35">
      <c r="A366" s="26" t="s">
        <v>75</v>
      </c>
      <c r="B366" s="19">
        <v>100684648.61</v>
      </c>
    </row>
    <row r="367" spans="1:2" x14ac:dyDescent="0.35">
      <c r="A367" s="24">
        <v>1331</v>
      </c>
      <c r="B367" s="19"/>
    </row>
    <row r="368" spans="1:2" x14ac:dyDescent="0.35">
      <c r="A368" s="26" t="s">
        <v>214</v>
      </c>
      <c r="B368" s="19">
        <v>730000</v>
      </c>
    </row>
    <row r="369" spans="1:2" x14ac:dyDescent="0.35">
      <c r="A369" s="24">
        <v>1341</v>
      </c>
      <c r="B369" s="19"/>
    </row>
    <row r="370" spans="1:2" x14ac:dyDescent="0.35">
      <c r="A370" s="26" t="s">
        <v>76</v>
      </c>
      <c r="B370" s="19">
        <v>1500000</v>
      </c>
    </row>
    <row r="371" spans="1:2" x14ac:dyDescent="0.35">
      <c r="A371" s="24">
        <v>1411</v>
      </c>
      <c r="B371" s="19"/>
    </row>
    <row r="372" spans="1:2" x14ac:dyDescent="0.35">
      <c r="A372" s="26" t="s">
        <v>79</v>
      </c>
      <c r="B372" s="19">
        <v>43495768.460000001</v>
      </c>
    </row>
    <row r="373" spans="1:2" x14ac:dyDescent="0.35">
      <c r="A373" s="24">
        <v>1421</v>
      </c>
      <c r="B373" s="19"/>
    </row>
    <row r="374" spans="1:2" x14ac:dyDescent="0.35">
      <c r="A374" s="26" t="s">
        <v>81</v>
      </c>
      <c r="B374" s="19">
        <v>21750109.199999999</v>
      </c>
    </row>
    <row r="375" spans="1:2" x14ac:dyDescent="0.35">
      <c r="A375" s="24">
        <v>1431</v>
      </c>
      <c r="B375" s="19"/>
    </row>
    <row r="376" spans="1:2" x14ac:dyDescent="0.35">
      <c r="A376" s="26" t="s">
        <v>82</v>
      </c>
      <c r="B376" s="19">
        <v>14498738.800000001</v>
      </c>
    </row>
    <row r="377" spans="1:2" x14ac:dyDescent="0.35">
      <c r="A377" s="24">
        <v>1432</v>
      </c>
      <c r="B377" s="19"/>
    </row>
    <row r="378" spans="1:2" x14ac:dyDescent="0.35">
      <c r="A378" s="26" t="s">
        <v>215</v>
      </c>
      <c r="B378" s="19">
        <v>126863971</v>
      </c>
    </row>
    <row r="379" spans="1:2" x14ac:dyDescent="0.35">
      <c r="A379" s="24">
        <v>1441</v>
      </c>
      <c r="B379" s="19"/>
    </row>
    <row r="380" spans="1:2" x14ac:dyDescent="0.35">
      <c r="A380" s="26" t="s">
        <v>216</v>
      </c>
      <c r="B380" s="19">
        <v>15000000</v>
      </c>
    </row>
    <row r="381" spans="1:2" x14ac:dyDescent="0.35">
      <c r="A381" s="24">
        <v>1521</v>
      </c>
      <c r="B381" s="19"/>
    </row>
    <row r="382" spans="1:2" x14ac:dyDescent="0.35">
      <c r="A382" s="26" t="s">
        <v>218</v>
      </c>
      <c r="B382" s="19">
        <v>3000000</v>
      </c>
    </row>
    <row r="383" spans="1:2" x14ac:dyDescent="0.35">
      <c r="A383" s="24">
        <v>1591</v>
      </c>
      <c r="B383" s="19"/>
    </row>
    <row r="384" spans="1:2" x14ac:dyDescent="0.35">
      <c r="A384" s="26" t="s">
        <v>219</v>
      </c>
      <c r="B384" s="19">
        <v>99810392.540000007</v>
      </c>
    </row>
    <row r="385" spans="1:2" x14ac:dyDescent="0.35">
      <c r="A385" s="22" t="s">
        <v>91</v>
      </c>
      <c r="B385" s="19"/>
    </row>
    <row r="386" spans="1:2" x14ac:dyDescent="0.35">
      <c r="A386" s="23" t="s">
        <v>92</v>
      </c>
      <c r="B386" s="19"/>
    </row>
    <row r="387" spans="1:2" x14ac:dyDescent="0.35">
      <c r="A387" s="24">
        <v>1131</v>
      </c>
      <c r="B387" s="19"/>
    </row>
    <row r="388" spans="1:2" x14ac:dyDescent="0.35">
      <c r="A388" s="26" t="s">
        <v>89</v>
      </c>
      <c r="B388" s="19">
        <v>213089057</v>
      </c>
    </row>
    <row r="389" spans="1:2" x14ac:dyDescent="0.35">
      <c r="A389" s="24">
        <v>1321</v>
      </c>
      <c r="B389" s="19"/>
    </row>
    <row r="390" spans="1:2" x14ac:dyDescent="0.35">
      <c r="A390" s="26" t="s">
        <v>74</v>
      </c>
      <c r="B390" s="19">
        <v>2959570</v>
      </c>
    </row>
    <row r="391" spans="1:2" x14ac:dyDescent="0.35">
      <c r="A391" s="24">
        <v>1322</v>
      </c>
      <c r="B391" s="19"/>
    </row>
    <row r="392" spans="1:2" x14ac:dyDescent="0.35">
      <c r="A392" s="26" t="s">
        <v>75</v>
      </c>
      <c r="B392" s="19">
        <v>29595702</v>
      </c>
    </row>
    <row r="393" spans="1:2" x14ac:dyDescent="0.35">
      <c r="A393" s="24">
        <v>1341</v>
      </c>
      <c r="B393" s="19"/>
    </row>
    <row r="394" spans="1:2" x14ac:dyDescent="0.35">
      <c r="A394" s="26" t="s">
        <v>76</v>
      </c>
      <c r="B394" s="19">
        <v>0</v>
      </c>
    </row>
    <row r="395" spans="1:2" x14ac:dyDescent="0.35">
      <c r="A395" s="24">
        <v>1411</v>
      </c>
      <c r="B395" s="19"/>
    </row>
    <row r="396" spans="1:2" x14ac:dyDescent="0.35">
      <c r="A396" s="26" t="s">
        <v>79</v>
      </c>
      <c r="B396" s="19">
        <v>12785343</v>
      </c>
    </row>
    <row r="397" spans="1:2" x14ac:dyDescent="0.35">
      <c r="A397" s="24">
        <v>1421</v>
      </c>
      <c r="B397" s="19"/>
    </row>
    <row r="398" spans="1:2" x14ac:dyDescent="0.35">
      <c r="A398" s="26" t="s">
        <v>81</v>
      </c>
      <c r="B398" s="19">
        <v>6392672</v>
      </c>
    </row>
    <row r="399" spans="1:2" x14ac:dyDescent="0.35">
      <c r="A399" s="24">
        <v>1431</v>
      </c>
      <c r="B399" s="19"/>
    </row>
    <row r="400" spans="1:2" x14ac:dyDescent="0.35">
      <c r="A400" s="26" t="s">
        <v>82</v>
      </c>
      <c r="B400" s="19">
        <v>4261782</v>
      </c>
    </row>
    <row r="401" spans="1:2" x14ac:dyDescent="0.35">
      <c r="A401" s="24">
        <v>1432</v>
      </c>
      <c r="B401" s="19"/>
    </row>
    <row r="402" spans="1:2" x14ac:dyDescent="0.35">
      <c r="A402" s="26" t="s">
        <v>215</v>
      </c>
      <c r="B402" s="19">
        <v>37290585</v>
      </c>
    </row>
    <row r="403" spans="1:2" x14ac:dyDescent="0.35">
      <c r="A403" s="24">
        <v>1441</v>
      </c>
      <c r="B403" s="19"/>
    </row>
    <row r="404" spans="1:2" x14ac:dyDescent="0.35">
      <c r="A404" s="26" t="s">
        <v>216</v>
      </c>
      <c r="B404" s="19">
        <v>9500000</v>
      </c>
    </row>
    <row r="405" spans="1:2" x14ac:dyDescent="0.35">
      <c r="A405" s="24">
        <v>1591</v>
      </c>
      <c r="B405" s="19"/>
    </row>
    <row r="406" spans="1:2" x14ac:dyDescent="0.35">
      <c r="A406" s="26" t="s">
        <v>219</v>
      </c>
      <c r="B406" s="19">
        <v>28471763</v>
      </c>
    </row>
    <row r="407" spans="1:2" x14ac:dyDescent="0.35">
      <c r="A407" s="24">
        <v>2611</v>
      </c>
      <c r="B407" s="19"/>
    </row>
    <row r="408" spans="1:2" x14ac:dyDescent="0.35">
      <c r="A408" s="26" t="s">
        <v>197</v>
      </c>
      <c r="B408" s="19">
        <v>33000000</v>
      </c>
    </row>
    <row r="409" spans="1:2" x14ac:dyDescent="0.35">
      <c r="A409" s="24">
        <v>3251</v>
      </c>
      <c r="B409" s="19"/>
    </row>
    <row r="410" spans="1:2" x14ac:dyDescent="0.35">
      <c r="A410" s="26" t="s">
        <v>510</v>
      </c>
      <c r="B410" s="19">
        <v>70000000</v>
      </c>
    </row>
    <row r="411" spans="1:2" x14ac:dyDescent="0.35">
      <c r="A411" s="24">
        <v>1711</v>
      </c>
      <c r="B411" s="19"/>
    </row>
    <row r="412" spans="1:2" x14ac:dyDescent="0.35">
      <c r="A412" s="26" t="s">
        <v>560</v>
      </c>
      <c r="B412" s="19">
        <v>22000000</v>
      </c>
    </row>
    <row r="413" spans="1:2" x14ac:dyDescent="0.35">
      <c r="A413" s="23" t="s">
        <v>291</v>
      </c>
      <c r="B413" s="19"/>
    </row>
    <row r="414" spans="1:2" x14ac:dyDescent="0.35">
      <c r="A414" s="24">
        <v>2611</v>
      </c>
      <c r="B414" s="19"/>
    </row>
    <row r="415" spans="1:2" x14ac:dyDescent="0.35">
      <c r="A415" s="26" t="s">
        <v>197</v>
      </c>
      <c r="B415" s="19">
        <v>6500000</v>
      </c>
    </row>
    <row r="416" spans="1:2" x14ac:dyDescent="0.35">
      <c r="A416" s="21" t="s">
        <v>250</v>
      </c>
      <c r="B416" s="19"/>
    </row>
    <row r="417" spans="1:2" x14ac:dyDescent="0.35">
      <c r="A417" s="22" t="s">
        <v>58</v>
      </c>
      <c r="B417" s="19"/>
    </row>
    <row r="418" spans="1:2" x14ac:dyDescent="0.35">
      <c r="A418" s="23" t="s">
        <v>251</v>
      </c>
      <c r="B418" s="19"/>
    </row>
    <row r="419" spans="1:2" x14ac:dyDescent="0.35">
      <c r="A419" s="24">
        <v>3311</v>
      </c>
      <c r="B419" s="19"/>
    </row>
    <row r="420" spans="1:2" x14ac:dyDescent="0.35">
      <c r="A420" s="26" t="s">
        <v>130</v>
      </c>
      <c r="B420" s="19">
        <v>1500000</v>
      </c>
    </row>
    <row r="421" spans="1:2" x14ac:dyDescent="0.35">
      <c r="A421" s="24">
        <v>3341</v>
      </c>
      <c r="B421" s="19"/>
    </row>
    <row r="422" spans="1:2" x14ac:dyDescent="0.35">
      <c r="A422" s="26" t="s">
        <v>204</v>
      </c>
      <c r="B422" s="19">
        <v>500000</v>
      </c>
    </row>
    <row r="423" spans="1:2" x14ac:dyDescent="0.35">
      <c r="A423" s="21" t="s">
        <v>419</v>
      </c>
      <c r="B423" s="19"/>
    </row>
    <row r="424" spans="1:2" x14ac:dyDescent="0.35">
      <c r="A424" s="22" t="s">
        <v>368</v>
      </c>
      <c r="B424" s="19"/>
    </row>
    <row r="425" spans="1:2" x14ac:dyDescent="0.35">
      <c r="A425" s="23" t="s">
        <v>422</v>
      </c>
      <c r="B425" s="19"/>
    </row>
    <row r="426" spans="1:2" x14ac:dyDescent="0.35">
      <c r="A426" s="24">
        <v>4411</v>
      </c>
      <c r="B426" s="19"/>
    </row>
    <row r="427" spans="1:2" x14ac:dyDescent="0.35">
      <c r="A427" s="26" t="s">
        <v>407</v>
      </c>
      <c r="B427" s="19">
        <v>3799000</v>
      </c>
    </row>
    <row r="428" spans="1:2" x14ac:dyDescent="0.35">
      <c r="A428" s="24">
        <v>4451</v>
      </c>
      <c r="B428" s="19"/>
    </row>
    <row r="429" spans="1:2" x14ac:dyDescent="0.35">
      <c r="A429" s="26" t="s">
        <v>236</v>
      </c>
      <c r="B429" s="19">
        <v>2390000</v>
      </c>
    </row>
    <row r="430" spans="1:2" x14ac:dyDescent="0.35">
      <c r="A430" s="23" t="s">
        <v>420</v>
      </c>
      <c r="B430" s="19"/>
    </row>
    <row r="431" spans="1:2" x14ac:dyDescent="0.35">
      <c r="A431" s="24">
        <v>4481</v>
      </c>
      <c r="B431" s="19"/>
    </row>
    <row r="432" spans="1:2" x14ac:dyDescent="0.35">
      <c r="A432" s="26" t="s">
        <v>418</v>
      </c>
      <c r="B432" s="19">
        <v>1000000</v>
      </c>
    </row>
    <row r="433" spans="1:2" x14ac:dyDescent="0.35">
      <c r="A433" s="21" t="s">
        <v>173</v>
      </c>
      <c r="B433" s="19"/>
    </row>
    <row r="434" spans="1:2" x14ac:dyDescent="0.35">
      <c r="A434" s="22" t="s">
        <v>58</v>
      </c>
      <c r="B434" s="19"/>
    </row>
    <row r="435" spans="1:2" x14ac:dyDescent="0.35">
      <c r="A435" s="23" t="s">
        <v>174</v>
      </c>
      <c r="B435" s="19"/>
    </row>
    <row r="436" spans="1:2" x14ac:dyDescent="0.35">
      <c r="A436" s="24">
        <v>3391</v>
      </c>
      <c r="B436" s="19"/>
    </row>
    <row r="437" spans="1:2" x14ac:dyDescent="0.35">
      <c r="A437" s="26" t="s">
        <v>143</v>
      </c>
      <c r="B437" s="19">
        <v>200000</v>
      </c>
    </row>
    <row r="438" spans="1:2" x14ac:dyDescent="0.35">
      <c r="A438" s="24">
        <v>3411</v>
      </c>
      <c r="B438" s="19"/>
    </row>
    <row r="439" spans="1:2" x14ac:dyDescent="0.35">
      <c r="A439" s="26" t="s">
        <v>133</v>
      </c>
      <c r="B439" s="19">
        <v>1200000</v>
      </c>
    </row>
    <row r="440" spans="1:2" x14ac:dyDescent="0.35">
      <c r="A440" s="24">
        <v>3711</v>
      </c>
      <c r="B440" s="19"/>
    </row>
    <row r="441" spans="1:2" x14ac:dyDescent="0.35">
      <c r="A441" s="26" t="s">
        <v>138</v>
      </c>
      <c r="B441" s="19">
        <v>7200</v>
      </c>
    </row>
    <row r="442" spans="1:2" x14ac:dyDescent="0.35">
      <c r="A442" s="24">
        <v>3751</v>
      </c>
      <c r="B442" s="19"/>
    </row>
    <row r="443" spans="1:2" x14ac:dyDescent="0.35">
      <c r="A443" s="26" t="s">
        <v>139</v>
      </c>
      <c r="B443" s="19">
        <v>5300</v>
      </c>
    </row>
    <row r="444" spans="1:2" x14ac:dyDescent="0.35">
      <c r="A444" s="24">
        <v>3791</v>
      </c>
      <c r="B444" s="19"/>
    </row>
    <row r="445" spans="1:2" x14ac:dyDescent="0.35">
      <c r="A445" s="26" t="s">
        <v>178</v>
      </c>
      <c r="B445" s="19">
        <v>8000</v>
      </c>
    </row>
    <row r="446" spans="1:2" x14ac:dyDescent="0.35">
      <c r="A446" s="24">
        <v>3821</v>
      </c>
      <c r="B446" s="19"/>
    </row>
    <row r="447" spans="1:2" x14ac:dyDescent="0.35">
      <c r="A447" s="26" t="s">
        <v>180</v>
      </c>
      <c r="B447" s="19">
        <v>145000</v>
      </c>
    </row>
    <row r="448" spans="1:2" x14ac:dyDescent="0.35">
      <c r="A448" s="24">
        <v>3922</v>
      </c>
      <c r="B448" s="19"/>
    </row>
    <row r="449" spans="1:2" x14ac:dyDescent="0.35">
      <c r="A449" s="26" t="s">
        <v>181</v>
      </c>
      <c r="B449" s="19">
        <v>1000000</v>
      </c>
    </row>
    <row r="450" spans="1:2" x14ac:dyDescent="0.35">
      <c r="A450" s="24">
        <v>5111</v>
      </c>
      <c r="B450" s="19"/>
    </row>
    <row r="451" spans="1:2" x14ac:dyDescent="0.35">
      <c r="A451" s="26" t="s">
        <v>171</v>
      </c>
      <c r="B451" s="19">
        <v>4000000</v>
      </c>
    </row>
    <row r="452" spans="1:2" x14ac:dyDescent="0.35">
      <c r="A452" s="24">
        <v>5811</v>
      </c>
      <c r="B452" s="19"/>
    </row>
    <row r="453" spans="1:2" x14ac:dyDescent="0.35">
      <c r="A453" s="26" t="s">
        <v>177</v>
      </c>
      <c r="B453" s="19">
        <v>13507496</v>
      </c>
    </row>
    <row r="454" spans="1:2" x14ac:dyDescent="0.35">
      <c r="A454" s="21" t="s">
        <v>276</v>
      </c>
      <c r="B454" s="19"/>
    </row>
    <row r="455" spans="1:2" x14ac:dyDescent="0.35">
      <c r="A455" s="22" t="s">
        <v>58</v>
      </c>
      <c r="B455" s="19"/>
    </row>
    <row r="456" spans="1:2" x14ac:dyDescent="0.35">
      <c r="A456" s="23" t="s">
        <v>277</v>
      </c>
      <c r="B456" s="19"/>
    </row>
    <row r="457" spans="1:2" x14ac:dyDescent="0.35">
      <c r="A457" s="24">
        <v>3311</v>
      </c>
      <c r="B457" s="19"/>
    </row>
    <row r="458" spans="1:2" x14ac:dyDescent="0.35">
      <c r="A458" s="26" t="s">
        <v>130</v>
      </c>
      <c r="B458" s="19">
        <v>2000000</v>
      </c>
    </row>
    <row r="459" spans="1:2" x14ac:dyDescent="0.35">
      <c r="A459" s="24">
        <v>3791</v>
      </c>
      <c r="B459" s="19"/>
    </row>
    <row r="460" spans="1:2" x14ac:dyDescent="0.35">
      <c r="A460" s="26" t="s">
        <v>178</v>
      </c>
      <c r="B460" s="19">
        <v>50000</v>
      </c>
    </row>
    <row r="461" spans="1:2" x14ac:dyDescent="0.35">
      <c r="A461" s="21" t="s">
        <v>57</v>
      </c>
      <c r="B461" s="19"/>
    </row>
    <row r="462" spans="1:2" x14ac:dyDescent="0.35">
      <c r="A462" s="22" t="s">
        <v>58</v>
      </c>
      <c r="B462" s="19"/>
    </row>
    <row r="463" spans="1:2" x14ac:dyDescent="0.35">
      <c r="A463" s="23" t="s">
        <v>99</v>
      </c>
      <c r="B463" s="19"/>
    </row>
    <row r="464" spans="1:2" x14ac:dyDescent="0.35">
      <c r="A464" s="24">
        <v>2111</v>
      </c>
      <c r="B464" s="19"/>
    </row>
    <row r="465" spans="1:2" x14ac:dyDescent="0.35">
      <c r="A465" s="26" t="s">
        <v>111</v>
      </c>
      <c r="B465" s="19">
        <v>2330000.06</v>
      </c>
    </row>
    <row r="466" spans="1:2" x14ac:dyDescent="0.35">
      <c r="A466" s="24">
        <v>2141</v>
      </c>
      <c r="B466" s="19"/>
    </row>
    <row r="467" spans="1:2" x14ac:dyDescent="0.35">
      <c r="A467" s="26" t="s">
        <v>112</v>
      </c>
      <c r="B467" s="19">
        <v>10000</v>
      </c>
    </row>
    <row r="468" spans="1:2" x14ac:dyDescent="0.35">
      <c r="A468" s="24">
        <v>2211</v>
      </c>
      <c r="B468" s="19"/>
    </row>
    <row r="469" spans="1:2" x14ac:dyDescent="0.35">
      <c r="A469" s="26" t="s">
        <v>114</v>
      </c>
      <c r="B469" s="19">
        <v>40000</v>
      </c>
    </row>
    <row r="470" spans="1:2" x14ac:dyDescent="0.35">
      <c r="A470" s="24">
        <v>2531</v>
      </c>
      <c r="B470" s="19"/>
    </row>
    <row r="471" spans="1:2" x14ac:dyDescent="0.35">
      <c r="A471" s="26" t="s">
        <v>116</v>
      </c>
      <c r="B471" s="19">
        <v>2000</v>
      </c>
    </row>
    <row r="472" spans="1:2" x14ac:dyDescent="0.35">
      <c r="A472" s="24">
        <v>2721</v>
      </c>
      <c r="B472" s="19"/>
    </row>
    <row r="473" spans="1:2" x14ac:dyDescent="0.35">
      <c r="A473" s="26" t="s">
        <v>118</v>
      </c>
      <c r="B473" s="19">
        <v>35000</v>
      </c>
    </row>
    <row r="474" spans="1:2" x14ac:dyDescent="0.35">
      <c r="A474" s="24">
        <v>2911</v>
      </c>
      <c r="B474" s="19"/>
    </row>
    <row r="475" spans="1:2" x14ac:dyDescent="0.35">
      <c r="A475" s="26" t="s">
        <v>120</v>
      </c>
      <c r="B475" s="19">
        <v>10000</v>
      </c>
    </row>
    <row r="476" spans="1:2" x14ac:dyDescent="0.35">
      <c r="A476" s="24">
        <v>2921</v>
      </c>
      <c r="B476" s="19"/>
    </row>
    <row r="477" spans="1:2" x14ac:dyDescent="0.35">
      <c r="A477" s="26" t="s">
        <v>121</v>
      </c>
      <c r="B477" s="19">
        <v>1000</v>
      </c>
    </row>
    <row r="478" spans="1:2" x14ac:dyDescent="0.35">
      <c r="A478" s="24">
        <v>2931</v>
      </c>
      <c r="B478" s="19"/>
    </row>
    <row r="479" spans="1:2" x14ac:dyDescent="0.35">
      <c r="A479" s="26" t="s">
        <v>122</v>
      </c>
      <c r="B479" s="19">
        <v>20000</v>
      </c>
    </row>
    <row r="480" spans="1:2" x14ac:dyDescent="0.35">
      <c r="A480" s="24">
        <v>2941</v>
      </c>
      <c r="B480" s="19"/>
    </row>
    <row r="481" spans="1:2" x14ac:dyDescent="0.35">
      <c r="A481" s="26" t="s">
        <v>123</v>
      </c>
      <c r="B481" s="19">
        <v>1000</v>
      </c>
    </row>
    <row r="482" spans="1:2" x14ac:dyDescent="0.35">
      <c r="A482" s="24">
        <v>3181</v>
      </c>
      <c r="B482" s="19"/>
    </row>
    <row r="483" spans="1:2" x14ac:dyDescent="0.35">
      <c r="A483" s="26" t="s">
        <v>125</v>
      </c>
      <c r="B483" s="19">
        <v>15000</v>
      </c>
    </row>
    <row r="484" spans="1:2" x14ac:dyDescent="0.35">
      <c r="A484" s="24">
        <v>3271</v>
      </c>
      <c r="B484" s="19"/>
    </row>
    <row r="485" spans="1:2" x14ac:dyDescent="0.35">
      <c r="A485" s="26" t="s">
        <v>127</v>
      </c>
      <c r="B485" s="19">
        <v>410000</v>
      </c>
    </row>
    <row r="486" spans="1:2" x14ac:dyDescent="0.35">
      <c r="A486" s="24">
        <v>3291</v>
      </c>
      <c r="B486" s="19"/>
    </row>
    <row r="487" spans="1:2" x14ac:dyDescent="0.35">
      <c r="A487" s="26" t="s">
        <v>128</v>
      </c>
      <c r="B487" s="19">
        <v>140000</v>
      </c>
    </row>
    <row r="488" spans="1:2" x14ac:dyDescent="0.35">
      <c r="A488" s="24">
        <v>3311</v>
      </c>
      <c r="B488" s="19"/>
    </row>
    <row r="489" spans="1:2" x14ac:dyDescent="0.35">
      <c r="A489" s="26" t="s">
        <v>130</v>
      </c>
      <c r="B489" s="19">
        <v>700000</v>
      </c>
    </row>
    <row r="490" spans="1:2" x14ac:dyDescent="0.35">
      <c r="A490" s="24">
        <v>3331</v>
      </c>
      <c r="B490" s="19"/>
    </row>
    <row r="491" spans="1:2" x14ac:dyDescent="0.35">
      <c r="A491" s="26" t="s">
        <v>131</v>
      </c>
      <c r="B491" s="19">
        <v>5758220.3600000003</v>
      </c>
    </row>
    <row r="492" spans="1:2" x14ac:dyDescent="0.35">
      <c r="A492" s="24">
        <v>3411</v>
      </c>
      <c r="B492" s="19"/>
    </row>
    <row r="493" spans="1:2" x14ac:dyDescent="0.35">
      <c r="A493" s="26" t="s">
        <v>133</v>
      </c>
      <c r="B493" s="19">
        <v>17204100</v>
      </c>
    </row>
    <row r="494" spans="1:2" x14ac:dyDescent="0.35">
      <c r="A494" s="24">
        <v>3421</v>
      </c>
      <c r="B494" s="19"/>
    </row>
    <row r="495" spans="1:2" x14ac:dyDescent="0.35">
      <c r="A495" s="26" t="s">
        <v>134</v>
      </c>
      <c r="B495" s="19">
        <v>40000000</v>
      </c>
    </row>
    <row r="496" spans="1:2" x14ac:dyDescent="0.35">
      <c r="A496" s="24">
        <v>3511</v>
      </c>
      <c r="B496" s="19"/>
    </row>
    <row r="497" spans="1:2" x14ac:dyDescent="0.35">
      <c r="A497" s="26" t="s">
        <v>136</v>
      </c>
      <c r="B497" s="19">
        <v>20000000</v>
      </c>
    </row>
    <row r="498" spans="1:2" x14ac:dyDescent="0.35">
      <c r="A498" s="24">
        <v>3711</v>
      </c>
      <c r="B498" s="19"/>
    </row>
    <row r="499" spans="1:2" x14ac:dyDescent="0.35">
      <c r="A499" s="26" t="s">
        <v>138</v>
      </c>
      <c r="B499" s="19">
        <v>25000</v>
      </c>
    </row>
    <row r="500" spans="1:2" x14ac:dyDescent="0.35">
      <c r="A500" s="24">
        <v>3751</v>
      </c>
      <c r="B500" s="19"/>
    </row>
    <row r="501" spans="1:2" x14ac:dyDescent="0.35">
      <c r="A501" s="26" t="s">
        <v>139</v>
      </c>
      <c r="B501" s="19">
        <v>20000</v>
      </c>
    </row>
    <row r="502" spans="1:2" x14ac:dyDescent="0.35">
      <c r="A502" s="24">
        <v>3941</v>
      </c>
      <c r="B502" s="19"/>
    </row>
    <row r="503" spans="1:2" x14ac:dyDescent="0.35">
      <c r="A503" s="26" t="s">
        <v>140</v>
      </c>
      <c r="B503" s="19">
        <v>1000000</v>
      </c>
    </row>
    <row r="504" spans="1:2" x14ac:dyDescent="0.35">
      <c r="A504" s="24">
        <v>3961</v>
      </c>
      <c r="B504" s="19"/>
    </row>
    <row r="505" spans="1:2" x14ac:dyDescent="0.35">
      <c r="A505" s="26" t="s">
        <v>141</v>
      </c>
      <c r="B505" s="19">
        <v>80000</v>
      </c>
    </row>
    <row r="506" spans="1:2" x14ac:dyDescent="0.35">
      <c r="A506" s="24">
        <v>5151</v>
      </c>
      <c r="B506" s="19"/>
    </row>
    <row r="507" spans="1:2" x14ac:dyDescent="0.35">
      <c r="A507" s="26" t="s">
        <v>142</v>
      </c>
      <c r="B507" s="19">
        <v>742000</v>
      </c>
    </row>
    <row r="508" spans="1:2" x14ac:dyDescent="0.35">
      <c r="A508" s="24">
        <v>5191</v>
      </c>
      <c r="B508" s="19"/>
    </row>
    <row r="509" spans="1:2" x14ac:dyDescent="0.35">
      <c r="A509" s="26" t="s">
        <v>97</v>
      </c>
      <c r="B509" s="19">
        <v>258000</v>
      </c>
    </row>
    <row r="510" spans="1:2" x14ac:dyDescent="0.35">
      <c r="A510" s="24">
        <v>5911</v>
      </c>
      <c r="B510" s="19"/>
    </row>
    <row r="511" spans="1:2" x14ac:dyDescent="0.35">
      <c r="A511" s="26" t="s">
        <v>102</v>
      </c>
      <c r="B511" s="19">
        <v>2008000</v>
      </c>
    </row>
    <row r="512" spans="1:2" x14ac:dyDescent="0.35">
      <c r="A512" s="24">
        <v>6321</v>
      </c>
      <c r="B512" s="19"/>
    </row>
    <row r="513" spans="1:2" x14ac:dyDescent="0.35">
      <c r="A513" s="26" t="s">
        <v>105</v>
      </c>
      <c r="B513" s="19">
        <v>109180360</v>
      </c>
    </row>
    <row r="514" spans="1:2" x14ac:dyDescent="0.35">
      <c r="A514" s="23" t="s">
        <v>144</v>
      </c>
      <c r="B514" s="19"/>
    </row>
    <row r="515" spans="1:2" x14ac:dyDescent="0.35">
      <c r="A515" s="24">
        <v>3391</v>
      </c>
      <c r="B515" s="19"/>
    </row>
    <row r="516" spans="1:2" x14ac:dyDescent="0.35">
      <c r="A516" s="26" t="s">
        <v>143</v>
      </c>
      <c r="B516" s="19">
        <v>19600000</v>
      </c>
    </row>
    <row r="517" spans="1:2" x14ac:dyDescent="0.35">
      <c r="A517" s="23" t="s">
        <v>59</v>
      </c>
      <c r="B517" s="19"/>
    </row>
    <row r="518" spans="1:2" x14ac:dyDescent="0.35">
      <c r="A518" s="24">
        <v>3921</v>
      </c>
      <c r="B518" s="19"/>
    </row>
    <row r="519" spans="1:2" x14ac:dyDescent="0.35">
      <c r="A519" s="26" t="s">
        <v>54</v>
      </c>
      <c r="B519" s="19">
        <v>20578305.530000001</v>
      </c>
    </row>
    <row r="520" spans="1:2" x14ac:dyDescent="0.35">
      <c r="A520" s="24">
        <v>4211</v>
      </c>
      <c r="B520" s="19"/>
    </row>
    <row r="521" spans="1:2" x14ac:dyDescent="0.35">
      <c r="A521" s="26" t="s">
        <v>147</v>
      </c>
      <c r="B521" s="19">
        <v>2500000</v>
      </c>
    </row>
    <row r="522" spans="1:2" x14ac:dyDescent="0.35">
      <c r="A522" s="24">
        <v>4251</v>
      </c>
      <c r="B522" s="19"/>
    </row>
    <row r="523" spans="1:2" x14ac:dyDescent="0.35">
      <c r="A523" s="26" t="s">
        <v>149</v>
      </c>
      <c r="B523" s="19">
        <v>11500000</v>
      </c>
    </row>
    <row r="524" spans="1:2" x14ac:dyDescent="0.35">
      <c r="A524" s="24">
        <v>9111</v>
      </c>
      <c r="B524" s="19"/>
    </row>
    <row r="525" spans="1:2" x14ac:dyDescent="0.35">
      <c r="A525" s="26" t="s">
        <v>519</v>
      </c>
      <c r="B525" s="19">
        <v>38364867</v>
      </c>
    </row>
    <row r="526" spans="1:2" x14ac:dyDescent="0.35">
      <c r="A526" s="24">
        <v>9211</v>
      </c>
      <c r="B526" s="19"/>
    </row>
    <row r="527" spans="1:2" x14ac:dyDescent="0.35">
      <c r="A527" s="26" t="s">
        <v>523</v>
      </c>
      <c r="B527" s="19">
        <v>10000000</v>
      </c>
    </row>
    <row r="528" spans="1:2" x14ac:dyDescent="0.35">
      <c r="A528" s="23" t="s">
        <v>152</v>
      </c>
      <c r="B528" s="19"/>
    </row>
    <row r="529" spans="1:2" x14ac:dyDescent="0.35">
      <c r="A529" s="24">
        <v>2181</v>
      </c>
      <c r="B529" s="19"/>
    </row>
    <row r="530" spans="1:2" x14ac:dyDescent="0.35">
      <c r="A530" s="26" t="s">
        <v>151</v>
      </c>
      <c r="B530" s="19">
        <v>8000000</v>
      </c>
    </row>
    <row r="531" spans="1:2" x14ac:dyDescent="0.35">
      <c r="A531" s="24">
        <v>3942</v>
      </c>
      <c r="B531" s="19"/>
    </row>
    <row r="532" spans="1:2" x14ac:dyDescent="0.35">
      <c r="A532" s="26" t="s">
        <v>154</v>
      </c>
      <c r="B532" s="19">
        <v>700000</v>
      </c>
    </row>
    <row r="533" spans="1:2" x14ac:dyDescent="0.35">
      <c r="A533" s="21" t="s">
        <v>561</v>
      </c>
      <c r="B533" s="19"/>
    </row>
    <row r="534" spans="1:2" x14ac:dyDescent="0.35">
      <c r="A534" s="22" t="s">
        <v>162</v>
      </c>
      <c r="B534" s="19"/>
    </row>
    <row r="535" spans="1:2" x14ac:dyDescent="0.35">
      <c r="A535" s="23" t="s">
        <v>345</v>
      </c>
      <c r="B535" s="19"/>
    </row>
    <row r="536" spans="1:2" x14ac:dyDescent="0.35">
      <c r="A536" s="24">
        <v>2161</v>
      </c>
      <c r="B536" s="19"/>
    </row>
    <row r="537" spans="1:2" x14ac:dyDescent="0.35">
      <c r="A537" s="26" t="s">
        <v>186</v>
      </c>
      <c r="B537" s="19">
        <v>350000</v>
      </c>
    </row>
    <row r="538" spans="1:2" x14ac:dyDescent="0.35">
      <c r="A538" s="24">
        <v>2421</v>
      </c>
      <c r="B538" s="19"/>
    </row>
    <row r="539" spans="1:2" x14ac:dyDescent="0.35">
      <c r="A539" s="26" t="s">
        <v>189</v>
      </c>
      <c r="B539" s="19">
        <v>10000</v>
      </c>
    </row>
    <row r="540" spans="1:2" x14ac:dyDescent="0.35">
      <c r="A540" s="24">
        <v>2461</v>
      </c>
      <c r="B540" s="19"/>
    </row>
    <row r="541" spans="1:2" x14ac:dyDescent="0.35">
      <c r="A541" s="26" t="s">
        <v>192</v>
      </c>
      <c r="B541" s="19">
        <v>50000</v>
      </c>
    </row>
    <row r="542" spans="1:2" x14ac:dyDescent="0.35">
      <c r="A542" s="24">
        <v>2481</v>
      </c>
      <c r="B542" s="19"/>
    </row>
    <row r="543" spans="1:2" x14ac:dyDescent="0.35">
      <c r="A543" s="26" t="s">
        <v>348</v>
      </c>
      <c r="B543" s="19">
        <v>10000</v>
      </c>
    </row>
    <row r="544" spans="1:2" x14ac:dyDescent="0.35">
      <c r="A544" s="24">
        <v>2491</v>
      </c>
      <c r="B544" s="19"/>
    </row>
    <row r="545" spans="1:2" x14ac:dyDescent="0.35">
      <c r="A545" s="26" t="s">
        <v>194</v>
      </c>
      <c r="B545" s="19">
        <v>100000</v>
      </c>
    </row>
    <row r="546" spans="1:2" x14ac:dyDescent="0.35">
      <c r="A546" s="24">
        <v>2521</v>
      </c>
      <c r="B546" s="19"/>
    </row>
    <row r="547" spans="1:2" x14ac:dyDescent="0.35">
      <c r="A547" s="26" t="s">
        <v>195</v>
      </c>
      <c r="B547" s="19">
        <v>700000</v>
      </c>
    </row>
    <row r="548" spans="1:2" x14ac:dyDescent="0.35">
      <c r="A548" s="24">
        <v>2531</v>
      </c>
      <c r="B548" s="19"/>
    </row>
    <row r="549" spans="1:2" x14ac:dyDescent="0.35">
      <c r="A549" s="26" t="s">
        <v>116</v>
      </c>
      <c r="B549" s="19">
        <v>6000000</v>
      </c>
    </row>
    <row r="550" spans="1:2" x14ac:dyDescent="0.35">
      <c r="A550" s="24">
        <v>2541</v>
      </c>
      <c r="B550" s="19"/>
    </row>
    <row r="551" spans="1:2" x14ac:dyDescent="0.35">
      <c r="A551" s="26" t="s">
        <v>299</v>
      </c>
      <c r="B551" s="19">
        <v>7000000</v>
      </c>
    </row>
    <row r="552" spans="1:2" x14ac:dyDescent="0.35">
      <c r="A552" s="24">
        <v>2561</v>
      </c>
      <c r="B552" s="19"/>
    </row>
    <row r="553" spans="1:2" x14ac:dyDescent="0.35">
      <c r="A553" s="26" t="s">
        <v>196</v>
      </c>
      <c r="B553" s="19">
        <v>30000</v>
      </c>
    </row>
    <row r="554" spans="1:2" x14ac:dyDescent="0.35">
      <c r="A554" s="24">
        <v>2711</v>
      </c>
      <c r="B554" s="19"/>
    </row>
    <row r="555" spans="1:2" x14ac:dyDescent="0.35">
      <c r="A555" s="26" t="s">
        <v>231</v>
      </c>
      <c r="B555" s="19">
        <v>1200000</v>
      </c>
    </row>
    <row r="556" spans="1:2" x14ac:dyDescent="0.35">
      <c r="A556" s="24">
        <v>2721</v>
      </c>
      <c r="B556" s="19"/>
    </row>
    <row r="557" spans="1:2" x14ac:dyDescent="0.35">
      <c r="A557" s="26" t="s">
        <v>118</v>
      </c>
      <c r="B557" s="19">
        <v>300000</v>
      </c>
    </row>
    <row r="558" spans="1:2" x14ac:dyDescent="0.35">
      <c r="A558" s="24">
        <v>2911</v>
      </c>
      <c r="B558" s="19"/>
    </row>
    <row r="559" spans="1:2" x14ac:dyDescent="0.35">
      <c r="A559" s="26" t="s">
        <v>120</v>
      </c>
      <c r="B559" s="19">
        <v>250000</v>
      </c>
    </row>
    <row r="560" spans="1:2" x14ac:dyDescent="0.35">
      <c r="A560" s="24">
        <v>3391</v>
      </c>
      <c r="B560" s="19"/>
    </row>
    <row r="561" spans="1:2" x14ac:dyDescent="0.35">
      <c r="A561" s="26" t="s">
        <v>143</v>
      </c>
      <c r="B561" s="19">
        <v>12000000</v>
      </c>
    </row>
    <row r="562" spans="1:2" x14ac:dyDescent="0.35">
      <c r="A562" s="24">
        <v>3541</v>
      </c>
      <c r="B562" s="19"/>
    </row>
    <row r="563" spans="1:2" x14ac:dyDescent="0.35">
      <c r="A563" s="26" t="s">
        <v>349</v>
      </c>
      <c r="B563" s="19">
        <v>700000</v>
      </c>
    </row>
    <row r="564" spans="1:2" x14ac:dyDescent="0.35">
      <c r="A564" s="24">
        <v>3561</v>
      </c>
      <c r="B564" s="19"/>
    </row>
    <row r="565" spans="1:2" x14ac:dyDescent="0.35">
      <c r="A565" s="26" t="s">
        <v>350</v>
      </c>
      <c r="B565" s="19">
        <v>50000</v>
      </c>
    </row>
    <row r="566" spans="1:2" x14ac:dyDescent="0.35">
      <c r="A566" s="24">
        <v>3581</v>
      </c>
      <c r="B566" s="19"/>
    </row>
    <row r="567" spans="1:2" x14ac:dyDescent="0.35">
      <c r="A567" s="26" t="s">
        <v>245</v>
      </c>
      <c r="B567" s="19">
        <v>1200000</v>
      </c>
    </row>
    <row r="568" spans="1:2" x14ac:dyDescent="0.35">
      <c r="A568" s="24">
        <v>5111</v>
      </c>
      <c r="B568" s="19"/>
    </row>
    <row r="569" spans="1:2" x14ac:dyDescent="0.35">
      <c r="A569" s="26" t="s">
        <v>171</v>
      </c>
      <c r="B569" s="19">
        <v>500000</v>
      </c>
    </row>
    <row r="570" spans="1:2" x14ac:dyDescent="0.35">
      <c r="A570" s="24">
        <v>5311</v>
      </c>
      <c r="B570" s="19"/>
    </row>
    <row r="571" spans="1:2" x14ac:dyDescent="0.35">
      <c r="A571" s="26" t="s">
        <v>320</v>
      </c>
      <c r="B571" s="19">
        <v>4000000</v>
      </c>
    </row>
    <row r="572" spans="1:2" x14ac:dyDescent="0.35">
      <c r="A572" s="24">
        <v>5321</v>
      </c>
      <c r="B572" s="19"/>
    </row>
    <row r="573" spans="1:2" x14ac:dyDescent="0.35">
      <c r="A573" s="26" t="s">
        <v>321</v>
      </c>
      <c r="B573" s="19">
        <v>1000000</v>
      </c>
    </row>
    <row r="574" spans="1:2" x14ac:dyDescent="0.35">
      <c r="A574" s="24">
        <v>5641</v>
      </c>
      <c r="B574" s="19"/>
    </row>
    <row r="575" spans="1:2" x14ac:dyDescent="0.35">
      <c r="A575" s="26" t="s">
        <v>185</v>
      </c>
      <c r="B575" s="19">
        <v>100000</v>
      </c>
    </row>
    <row r="576" spans="1:2" x14ac:dyDescent="0.35">
      <c r="A576" s="24">
        <v>5661</v>
      </c>
      <c r="B576" s="19"/>
    </row>
    <row r="577" spans="1:2" x14ac:dyDescent="0.35">
      <c r="A577" s="26" t="s">
        <v>347</v>
      </c>
      <c r="B577" s="19">
        <v>500000</v>
      </c>
    </row>
    <row r="578" spans="1:2" x14ac:dyDescent="0.35">
      <c r="A578" s="24">
        <v>5691</v>
      </c>
      <c r="B578" s="19"/>
    </row>
    <row r="579" spans="1:2" x14ac:dyDescent="0.35">
      <c r="A579" s="26" t="s">
        <v>297</v>
      </c>
      <c r="B579" s="19">
        <v>50000</v>
      </c>
    </row>
    <row r="580" spans="1:2" x14ac:dyDescent="0.35">
      <c r="A580" s="22" t="s">
        <v>91</v>
      </c>
      <c r="B580" s="19"/>
    </row>
    <row r="581" spans="1:2" x14ac:dyDescent="0.35">
      <c r="A581" s="23" t="s">
        <v>294</v>
      </c>
      <c r="B581" s="19"/>
    </row>
    <row r="582" spans="1:2" x14ac:dyDescent="0.35">
      <c r="A582" s="24">
        <v>2131</v>
      </c>
      <c r="B582" s="19"/>
    </row>
    <row r="583" spans="1:2" x14ac:dyDescent="0.35">
      <c r="A583" s="26" t="s">
        <v>293</v>
      </c>
      <c r="B583" s="19">
        <v>2200000</v>
      </c>
    </row>
    <row r="584" spans="1:2" x14ac:dyDescent="0.35">
      <c r="A584" s="24">
        <v>2211</v>
      </c>
      <c r="B584" s="19"/>
    </row>
    <row r="585" spans="1:2" x14ac:dyDescent="0.35">
      <c r="A585" s="26" t="s">
        <v>114</v>
      </c>
      <c r="B585" s="19">
        <v>390000</v>
      </c>
    </row>
    <row r="586" spans="1:2" x14ac:dyDescent="0.35">
      <c r="A586" s="24">
        <v>2231</v>
      </c>
      <c r="B586" s="19"/>
    </row>
    <row r="587" spans="1:2" x14ac:dyDescent="0.35">
      <c r="A587" s="26" t="s">
        <v>244</v>
      </c>
      <c r="B587" s="19">
        <v>5000</v>
      </c>
    </row>
    <row r="588" spans="1:2" x14ac:dyDescent="0.35">
      <c r="A588" s="24">
        <v>2711</v>
      </c>
      <c r="B588" s="19"/>
    </row>
    <row r="589" spans="1:2" x14ac:dyDescent="0.35">
      <c r="A589" s="26" t="s">
        <v>231</v>
      </c>
      <c r="B589" s="19">
        <v>2000000</v>
      </c>
    </row>
    <row r="590" spans="1:2" x14ac:dyDescent="0.35">
      <c r="A590" s="24">
        <v>2961</v>
      </c>
      <c r="B590" s="19"/>
    </row>
    <row r="591" spans="1:2" x14ac:dyDescent="0.35">
      <c r="A591" s="26" t="s">
        <v>198</v>
      </c>
      <c r="B591" s="19">
        <v>50000</v>
      </c>
    </row>
    <row r="592" spans="1:2" x14ac:dyDescent="0.35">
      <c r="A592" s="24">
        <v>3521</v>
      </c>
      <c r="B592" s="19"/>
    </row>
    <row r="593" spans="1:2" x14ac:dyDescent="0.35">
      <c r="A593" s="26" t="s">
        <v>296</v>
      </c>
      <c r="B593" s="19">
        <v>40000</v>
      </c>
    </row>
    <row r="594" spans="1:2" x14ac:dyDescent="0.35">
      <c r="A594" s="24">
        <v>3571</v>
      </c>
      <c r="B594" s="19"/>
    </row>
    <row r="595" spans="1:2" x14ac:dyDescent="0.35">
      <c r="A595" s="26" t="s">
        <v>209</v>
      </c>
      <c r="B595" s="19">
        <v>100000</v>
      </c>
    </row>
    <row r="596" spans="1:2" x14ac:dyDescent="0.35">
      <c r="A596" s="24">
        <v>3751</v>
      </c>
      <c r="B596" s="19"/>
    </row>
    <row r="597" spans="1:2" x14ac:dyDescent="0.35">
      <c r="A597" s="26" t="s">
        <v>139</v>
      </c>
      <c r="B597" s="19">
        <v>50000</v>
      </c>
    </row>
    <row r="598" spans="1:2" x14ac:dyDescent="0.35">
      <c r="A598" s="24">
        <v>3821</v>
      </c>
      <c r="B598" s="19"/>
    </row>
    <row r="599" spans="1:2" x14ac:dyDescent="0.35">
      <c r="A599" s="26" t="s">
        <v>180</v>
      </c>
      <c r="B599" s="19">
        <v>250000</v>
      </c>
    </row>
    <row r="600" spans="1:2" x14ac:dyDescent="0.35">
      <c r="A600" s="23" t="s">
        <v>282</v>
      </c>
      <c r="B600" s="19"/>
    </row>
    <row r="601" spans="1:2" x14ac:dyDescent="0.35">
      <c r="A601" s="24">
        <v>3341</v>
      </c>
      <c r="B601" s="19"/>
    </row>
    <row r="602" spans="1:2" x14ac:dyDescent="0.35">
      <c r="A602" s="26" t="s">
        <v>204</v>
      </c>
      <c r="B602" s="19">
        <v>3600000</v>
      </c>
    </row>
    <row r="603" spans="1:2" x14ac:dyDescent="0.35">
      <c r="A603" s="24">
        <v>3721</v>
      </c>
      <c r="B603" s="19"/>
    </row>
    <row r="604" spans="1:2" x14ac:dyDescent="0.35">
      <c r="A604" s="26" t="s">
        <v>284</v>
      </c>
      <c r="B604" s="19">
        <v>15000</v>
      </c>
    </row>
    <row r="605" spans="1:2" x14ac:dyDescent="0.35">
      <c r="A605" s="23" t="s">
        <v>304</v>
      </c>
      <c r="B605" s="19"/>
    </row>
    <row r="606" spans="1:2" x14ac:dyDescent="0.35">
      <c r="A606" s="24">
        <v>2831</v>
      </c>
      <c r="B606" s="19"/>
    </row>
    <row r="607" spans="1:2" x14ac:dyDescent="0.35">
      <c r="A607" s="26" t="s">
        <v>303</v>
      </c>
      <c r="B607" s="19">
        <v>500000</v>
      </c>
    </row>
    <row r="608" spans="1:2" x14ac:dyDescent="0.35">
      <c r="A608" s="24">
        <v>3341</v>
      </c>
      <c r="B608" s="19"/>
    </row>
    <row r="609" spans="1:2" x14ac:dyDescent="0.35">
      <c r="A609" s="26" t="s">
        <v>204</v>
      </c>
      <c r="B609" s="19">
        <v>500000</v>
      </c>
    </row>
    <row r="610" spans="1:2" x14ac:dyDescent="0.35">
      <c r="A610" s="23" t="s">
        <v>285</v>
      </c>
      <c r="B610" s="19"/>
    </row>
    <row r="611" spans="1:2" x14ac:dyDescent="0.35">
      <c r="A611" s="24">
        <v>2181</v>
      </c>
      <c r="B611" s="19"/>
    </row>
    <row r="612" spans="1:2" x14ac:dyDescent="0.35">
      <c r="A612" s="26" t="s">
        <v>151</v>
      </c>
      <c r="B612" s="19">
        <v>60000</v>
      </c>
    </row>
    <row r="613" spans="1:2" x14ac:dyDescent="0.35">
      <c r="A613" s="24">
        <v>2211</v>
      </c>
      <c r="B613" s="19"/>
    </row>
    <row r="614" spans="1:2" x14ac:dyDescent="0.35">
      <c r="A614" s="26" t="s">
        <v>114</v>
      </c>
      <c r="B614" s="19">
        <v>390000</v>
      </c>
    </row>
    <row r="615" spans="1:2" x14ac:dyDescent="0.35">
      <c r="A615" s="24">
        <v>2711</v>
      </c>
      <c r="B615" s="19"/>
    </row>
    <row r="616" spans="1:2" x14ac:dyDescent="0.35">
      <c r="A616" s="26" t="s">
        <v>231</v>
      </c>
      <c r="B616" s="19">
        <v>1200000</v>
      </c>
    </row>
    <row r="617" spans="1:2" x14ac:dyDescent="0.35">
      <c r="A617" s="24">
        <v>2821</v>
      </c>
      <c r="B617" s="19"/>
    </row>
    <row r="618" spans="1:2" x14ac:dyDescent="0.35">
      <c r="A618" s="26" t="s">
        <v>288</v>
      </c>
      <c r="B618" s="19">
        <v>300000</v>
      </c>
    </row>
    <row r="619" spans="1:2" x14ac:dyDescent="0.35">
      <c r="A619" s="24">
        <v>2831</v>
      </c>
      <c r="B619" s="19"/>
    </row>
    <row r="620" spans="1:2" x14ac:dyDescent="0.35">
      <c r="A620" s="26" t="s">
        <v>303</v>
      </c>
      <c r="B620" s="19">
        <v>3100000</v>
      </c>
    </row>
    <row r="621" spans="1:2" x14ac:dyDescent="0.35">
      <c r="A621" s="24">
        <v>3161</v>
      </c>
      <c r="B621" s="19"/>
    </row>
    <row r="622" spans="1:2" x14ac:dyDescent="0.35">
      <c r="A622" s="26" t="s">
        <v>202</v>
      </c>
      <c r="B622" s="19">
        <v>200000</v>
      </c>
    </row>
    <row r="623" spans="1:2" x14ac:dyDescent="0.35">
      <c r="A623" s="24">
        <v>3361</v>
      </c>
      <c r="B623" s="19"/>
    </row>
    <row r="624" spans="1:2" x14ac:dyDescent="0.35">
      <c r="A624" s="26" t="s">
        <v>234</v>
      </c>
      <c r="B624" s="19">
        <v>1300000</v>
      </c>
    </row>
    <row r="625" spans="1:2" x14ac:dyDescent="0.35">
      <c r="A625" s="24">
        <v>3391</v>
      </c>
      <c r="B625" s="19"/>
    </row>
    <row r="626" spans="1:2" x14ac:dyDescent="0.35">
      <c r="A626" s="26" t="s">
        <v>143</v>
      </c>
      <c r="B626" s="19">
        <v>2000000</v>
      </c>
    </row>
    <row r="627" spans="1:2" x14ac:dyDescent="0.35">
      <c r="A627" s="24">
        <v>3711</v>
      </c>
      <c r="B627" s="19"/>
    </row>
    <row r="628" spans="1:2" x14ac:dyDescent="0.35">
      <c r="A628" s="26" t="s">
        <v>138</v>
      </c>
      <c r="B628" s="19">
        <v>35000</v>
      </c>
    </row>
    <row r="629" spans="1:2" x14ac:dyDescent="0.35">
      <c r="A629" s="24">
        <v>3751</v>
      </c>
      <c r="B629" s="19"/>
    </row>
    <row r="630" spans="1:2" x14ac:dyDescent="0.35">
      <c r="A630" s="26" t="s">
        <v>139</v>
      </c>
      <c r="B630" s="19">
        <v>35000</v>
      </c>
    </row>
    <row r="631" spans="1:2" x14ac:dyDescent="0.35">
      <c r="A631" s="24">
        <v>3941</v>
      </c>
      <c r="B631" s="19"/>
    </row>
    <row r="632" spans="1:2" x14ac:dyDescent="0.35">
      <c r="A632" s="26" t="s">
        <v>140</v>
      </c>
      <c r="B632" s="19">
        <v>50000</v>
      </c>
    </row>
    <row r="633" spans="1:2" x14ac:dyDescent="0.35">
      <c r="A633" s="24">
        <v>3962</v>
      </c>
      <c r="B633" s="19"/>
    </row>
    <row r="634" spans="1:2" x14ac:dyDescent="0.35">
      <c r="A634" s="26" t="s">
        <v>211</v>
      </c>
      <c r="B634" s="19">
        <v>300000</v>
      </c>
    </row>
    <row r="635" spans="1:2" x14ac:dyDescent="0.35">
      <c r="A635" s="23" t="s">
        <v>298</v>
      </c>
      <c r="B635" s="19"/>
    </row>
    <row r="636" spans="1:2" x14ac:dyDescent="0.35">
      <c r="A636" s="24">
        <v>2531</v>
      </c>
      <c r="B636" s="19"/>
    </row>
    <row r="637" spans="1:2" x14ac:dyDescent="0.35">
      <c r="A637" s="26" t="s">
        <v>116</v>
      </c>
      <c r="B637" s="19">
        <v>40000</v>
      </c>
    </row>
    <row r="638" spans="1:2" x14ac:dyDescent="0.35">
      <c r="A638" s="24">
        <v>2541</v>
      </c>
      <c r="B638" s="19"/>
    </row>
    <row r="639" spans="1:2" x14ac:dyDescent="0.35">
      <c r="A639" s="26" t="s">
        <v>299</v>
      </c>
      <c r="B639" s="19">
        <v>40000</v>
      </c>
    </row>
    <row r="640" spans="1:2" x14ac:dyDescent="0.35">
      <c r="A640" s="24">
        <v>2721</v>
      </c>
      <c r="B640" s="19"/>
    </row>
    <row r="641" spans="1:2" x14ac:dyDescent="0.35">
      <c r="A641" s="26" t="s">
        <v>118</v>
      </c>
      <c r="B641" s="19">
        <v>2500000</v>
      </c>
    </row>
    <row r="642" spans="1:2" x14ac:dyDescent="0.35">
      <c r="A642" s="24">
        <v>2911</v>
      </c>
      <c r="B642" s="19"/>
    </row>
    <row r="643" spans="1:2" x14ac:dyDescent="0.35">
      <c r="A643" s="26" t="s">
        <v>120</v>
      </c>
      <c r="B643" s="19">
        <v>50000</v>
      </c>
    </row>
    <row r="644" spans="1:2" x14ac:dyDescent="0.35">
      <c r="A644" s="24">
        <v>5691</v>
      </c>
      <c r="B644" s="19"/>
    </row>
    <row r="645" spans="1:2" x14ac:dyDescent="0.35">
      <c r="A645" s="26" t="s">
        <v>297</v>
      </c>
      <c r="B645" s="19">
        <v>2000000</v>
      </c>
    </row>
    <row r="646" spans="1:2" x14ac:dyDescent="0.35">
      <c r="A646" s="23" t="s">
        <v>511</v>
      </c>
      <c r="B646" s="19"/>
    </row>
    <row r="647" spans="1:2" x14ac:dyDescent="0.35">
      <c r="A647" s="24">
        <v>3251</v>
      </c>
      <c r="B647" s="19"/>
    </row>
    <row r="648" spans="1:2" x14ac:dyDescent="0.35">
      <c r="A648" s="26" t="s">
        <v>510</v>
      </c>
      <c r="B648" s="19">
        <v>7000000</v>
      </c>
    </row>
    <row r="649" spans="1:2" x14ac:dyDescent="0.35">
      <c r="A649" s="21" t="s">
        <v>566</v>
      </c>
      <c r="B649" s="19"/>
    </row>
    <row r="650" spans="1:2" x14ac:dyDescent="0.35">
      <c r="A650" s="22" t="s">
        <v>368</v>
      </c>
      <c r="B650" s="19"/>
    </row>
    <row r="651" spans="1:2" x14ac:dyDescent="0.35">
      <c r="A651" s="23" t="s">
        <v>369</v>
      </c>
      <c r="B651" s="19"/>
    </row>
    <row r="652" spans="1:2" x14ac:dyDescent="0.35">
      <c r="A652" s="24">
        <v>4211</v>
      </c>
      <c r="B652" s="19"/>
    </row>
    <row r="653" spans="1:2" x14ac:dyDescent="0.35">
      <c r="A653" s="26" t="s">
        <v>147</v>
      </c>
      <c r="B653" s="19">
        <v>19813000</v>
      </c>
    </row>
    <row r="654" spans="1:2" x14ac:dyDescent="0.35">
      <c r="A654" s="21" t="s">
        <v>563</v>
      </c>
      <c r="B654" s="19"/>
    </row>
    <row r="655" spans="1:2" x14ac:dyDescent="0.35">
      <c r="A655" s="22" t="s">
        <v>359</v>
      </c>
      <c r="B655" s="19"/>
    </row>
    <row r="656" spans="1:2" x14ac:dyDescent="0.35">
      <c r="A656" s="23" t="s">
        <v>384</v>
      </c>
      <c r="B656" s="19"/>
    </row>
    <row r="657" spans="1:2" x14ac:dyDescent="0.35">
      <c r="A657" s="24">
        <v>4211</v>
      </c>
      <c r="B657" s="19"/>
    </row>
    <row r="658" spans="1:2" x14ac:dyDescent="0.35">
      <c r="A658" s="26" t="s">
        <v>147</v>
      </c>
      <c r="B658" s="19">
        <v>14064137.279999999</v>
      </c>
    </row>
    <row r="659" spans="1:2" x14ac:dyDescent="0.35">
      <c r="A659" s="21" t="s">
        <v>562</v>
      </c>
      <c r="B659" s="19"/>
    </row>
    <row r="660" spans="1:2" x14ac:dyDescent="0.35">
      <c r="A660" s="22" t="s">
        <v>359</v>
      </c>
      <c r="B660" s="19"/>
    </row>
    <row r="661" spans="1:2" x14ac:dyDescent="0.35">
      <c r="A661" s="23" t="s">
        <v>387</v>
      </c>
      <c r="B661" s="19"/>
    </row>
    <row r="662" spans="1:2" x14ac:dyDescent="0.35">
      <c r="A662" s="24">
        <v>4211</v>
      </c>
      <c r="B662" s="19"/>
    </row>
    <row r="663" spans="1:2" x14ac:dyDescent="0.35">
      <c r="A663" s="26" t="s">
        <v>147</v>
      </c>
      <c r="B663" s="19">
        <v>7380968.3300000001</v>
      </c>
    </row>
    <row r="664" spans="1:2" x14ac:dyDescent="0.35">
      <c r="A664" s="21" t="s">
        <v>567</v>
      </c>
      <c r="B664" s="19"/>
    </row>
    <row r="665" spans="1:2" x14ac:dyDescent="0.35">
      <c r="A665" s="22" t="s">
        <v>359</v>
      </c>
      <c r="B665" s="19"/>
    </row>
    <row r="666" spans="1:2" x14ac:dyDescent="0.35">
      <c r="A666" s="23" t="s">
        <v>392</v>
      </c>
      <c r="B666" s="19"/>
    </row>
    <row r="667" spans="1:2" x14ac:dyDescent="0.35">
      <c r="A667" s="24">
        <v>4211</v>
      </c>
      <c r="B667" s="19"/>
    </row>
    <row r="668" spans="1:2" x14ac:dyDescent="0.35">
      <c r="A668" s="26" t="s">
        <v>147</v>
      </c>
      <c r="B668" s="19">
        <v>95000000</v>
      </c>
    </row>
    <row r="669" spans="1:2" x14ac:dyDescent="0.35">
      <c r="A669" s="21" t="s">
        <v>565</v>
      </c>
      <c r="B669" s="19"/>
    </row>
    <row r="670" spans="1:2" x14ac:dyDescent="0.35">
      <c r="A670" s="22" t="s">
        <v>368</v>
      </c>
      <c r="B670" s="19"/>
    </row>
    <row r="671" spans="1:2" x14ac:dyDescent="0.35">
      <c r="A671" s="23" t="s">
        <v>397</v>
      </c>
      <c r="B671" s="19"/>
    </row>
    <row r="672" spans="1:2" x14ac:dyDescent="0.35">
      <c r="A672" s="24">
        <v>4211</v>
      </c>
      <c r="B672" s="19"/>
    </row>
    <row r="673" spans="1:2" x14ac:dyDescent="0.35">
      <c r="A673" s="26" t="s">
        <v>147</v>
      </c>
      <c r="B673" s="19">
        <v>9360000</v>
      </c>
    </row>
    <row r="674" spans="1:2" x14ac:dyDescent="0.35">
      <c r="A674" s="21" t="s">
        <v>592</v>
      </c>
      <c r="B674" s="19"/>
    </row>
    <row r="675" spans="1:2" x14ac:dyDescent="0.35">
      <c r="A675" s="22" t="s">
        <v>316</v>
      </c>
      <c r="B675" s="19"/>
    </row>
    <row r="676" spans="1:2" x14ac:dyDescent="0.35">
      <c r="A676" s="23" t="s">
        <v>317</v>
      </c>
      <c r="B676" s="19"/>
    </row>
    <row r="677" spans="1:2" x14ac:dyDescent="0.35">
      <c r="A677" s="24">
        <v>2221</v>
      </c>
      <c r="B677" s="19"/>
    </row>
    <row r="678" spans="1:2" x14ac:dyDescent="0.35">
      <c r="A678" s="26" t="s">
        <v>265</v>
      </c>
      <c r="B678" s="19">
        <v>800000</v>
      </c>
    </row>
    <row r="679" spans="1:2" x14ac:dyDescent="0.35">
      <c r="A679" s="24">
        <v>2531</v>
      </c>
      <c r="B679" s="19"/>
    </row>
    <row r="680" spans="1:2" x14ac:dyDescent="0.35">
      <c r="A680" s="26" t="s">
        <v>116</v>
      </c>
      <c r="B680" s="19">
        <v>1800000</v>
      </c>
    </row>
    <row r="681" spans="1:2" x14ac:dyDescent="0.35">
      <c r="A681" s="24">
        <v>2541</v>
      </c>
      <c r="B681" s="19"/>
    </row>
    <row r="682" spans="1:2" x14ac:dyDescent="0.35">
      <c r="A682" s="26" t="s">
        <v>299</v>
      </c>
      <c r="B682" s="19">
        <v>1000000</v>
      </c>
    </row>
    <row r="683" spans="1:2" x14ac:dyDescent="0.35">
      <c r="A683" s="24">
        <v>2721</v>
      </c>
      <c r="B683" s="19"/>
    </row>
    <row r="684" spans="1:2" x14ac:dyDescent="0.35">
      <c r="A684" s="26" t="s">
        <v>118</v>
      </c>
      <c r="B684" s="19">
        <v>100000</v>
      </c>
    </row>
    <row r="685" spans="1:2" x14ac:dyDescent="0.35">
      <c r="A685" s="24">
        <v>2911</v>
      </c>
      <c r="B685" s="19"/>
    </row>
    <row r="686" spans="1:2" x14ac:dyDescent="0.35">
      <c r="A686" s="26" t="s">
        <v>120</v>
      </c>
      <c r="B686" s="19">
        <v>150000</v>
      </c>
    </row>
    <row r="687" spans="1:2" x14ac:dyDescent="0.35">
      <c r="A687" s="24">
        <v>3721</v>
      </c>
      <c r="B687" s="19"/>
    </row>
    <row r="688" spans="1:2" x14ac:dyDescent="0.35">
      <c r="A688" s="26" t="s">
        <v>284</v>
      </c>
      <c r="B688" s="19">
        <v>3000</v>
      </c>
    </row>
    <row r="689" spans="1:2" x14ac:dyDescent="0.35">
      <c r="A689" s="24">
        <v>3821</v>
      </c>
      <c r="B689" s="19"/>
    </row>
    <row r="690" spans="1:2" x14ac:dyDescent="0.35">
      <c r="A690" s="26" t="s">
        <v>180</v>
      </c>
      <c r="B690" s="19">
        <v>200000</v>
      </c>
    </row>
    <row r="691" spans="1:2" x14ac:dyDescent="0.35">
      <c r="A691" s="24">
        <v>5191</v>
      </c>
      <c r="B691" s="19"/>
    </row>
    <row r="692" spans="1:2" x14ac:dyDescent="0.35">
      <c r="A692" s="26" t="s">
        <v>97</v>
      </c>
      <c r="B692" s="19">
        <v>30000</v>
      </c>
    </row>
    <row r="693" spans="1:2" x14ac:dyDescent="0.35">
      <c r="A693" s="24">
        <v>5311</v>
      </c>
      <c r="B693" s="19"/>
    </row>
    <row r="694" spans="1:2" x14ac:dyDescent="0.35">
      <c r="A694" s="26" t="s">
        <v>320</v>
      </c>
      <c r="B694" s="19">
        <v>500000</v>
      </c>
    </row>
    <row r="695" spans="1:2" x14ac:dyDescent="0.35">
      <c r="A695" s="24">
        <v>5321</v>
      </c>
      <c r="B695" s="19"/>
    </row>
    <row r="696" spans="1:2" x14ac:dyDescent="0.35">
      <c r="A696" s="26" t="s">
        <v>321</v>
      </c>
      <c r="B696" s="19">
        <v>100000</v>
      </c>
    </row>
    <row r="697" spans="1:2" x14ac:dyDescent="0.35">
      <c r="A697" s="24">
        <v>5691</v>
      </c>
      <c r="B697" s="19"/>
    </row>
    <row r="698" spans="1:2" x14ac:dyDescent="0.35">
      <c r="A698" s="26" t="s">
        <v>297</v>
      </c>
      <c r="B698" s="19">
        <v>200000</v>
      </c>
    </row>
    <row r="699" spans="1:2" x14ac:dyDescent="0.35">
      <c r="A699" s="22" t="s">
        <v>326</v>
      </c>
      <c r="B699" s="19"/>
    </row>
    <row r="700" spans="1:2" x14ac:dyDescent="0.35">
      <c r="A700" s="23" t="s">
        <v>327</v>
      </c>
      <c r="B700" s="19"/>
    </row>
    <row r="701" spans="1:2" x14ac:dyDescent="0.35">
      <c r="A701" s="24">
        <v>2411</v>
      </c>
      <c r="B701" s="19"/>
    </row>
    <row r="702" spans="1:2" x14ac:dyDescent="0.35">
      <c r="A702" s="26" t="s">
        <v>188</v>
      </c>
      <c r="B702" s="19">
        <v>100000</v>
      </c>
    </row>
    <row r="703" spans="1:2" x14ac:dyDescent="0.35">
      <c r="A703" s="24">
        <v>2421</v>
      </c>
      <c r="B703" s="19"/>
    </row>
    <row r="704" spans="1:2" x14ac:dyDescent="0.35">
      <c r="A704" s="26" t="s">
        <v>189</v>
      </c>
      <c r="B704" s="19">
        <v>1000000</v>
      </c>
    </row>
    <row r="705" spans="1:2" x14ac:dyDescent="0.35">
      <c r="A705" s="24">
        <v>2461</v>
      </c>
      <c r="B705" s="19"/>
    </row>
    <row r="706" spans="1:2" x14ac:dyDescent="0.35">
      <c r="A706" s="26" t="s">
        <v>192</v>
      </c>
      <c r="B706" s="19">
        <v>800000</v>
      </c>
    </row>
    <row r="707" spans="1:2" x14ac:dyDescent="0.35">
      <c r="A707" s="24">
        <v>2471</v>
      </c>
      <c r="B707" s="19"/>
    </row>
    <row r="708" spans="1:2" x14ac:dyDescent="0.35">
      <c r="A708" s="26" t="s">
        <v>193</v>
      </c>
      <c r="B708" s="19">
        <v>3000000</v>
      </c>
    </row>
    <row r="709" spans="1:2" x14ac:dyDescent="0.35">
      <c r="A709" s="24">
        <v>2491</v>
      </c>
      <c r="B709" s="19"/>
    </row>
    <row r="710" spans="1:2" x14ac:dyDescent="0.35">
      <c r="A710" s="26" t="s">
        <v>194</v>
      </c>
      <c r="B710" s="19">
        <v>9000</v>
      </c>
    </row>
    <row r="711" spans="1:2" x14ac:dyDescent="0.35">
      <c r="A711" s="24">
        <v>2511</v>
      </c>
      <c r="B711" s="19"/>
    </row>
    <row r="712" spans="1:2" x14ac:dyDescent="0.35">
      <c r="A712" s="26" t="s">
        <v>329</v>
      </c>
      <c r="B712" s="19">
        <v>2500000</v>
      </c>
    </row>
    <row r="713" spans="1:2" x14ac:dyDescent="0.35">
      <c r="A713" s="24">
        <v>2551</v>
      </c>
      <c r="B713" s="19"/>
    </row>
    <row r="714" spans="1:2" x14ac:dyDescent="0.35">
      <c r="A714" s="26" t="s">
        <v>330</v>
      </c>
      <c r="B714" s="19">
        <v>400000</v>
      </c>
    </row>
    <row r="715" spans="1:2" x14ac:dyDescent="0.35">
      <c r="A715" s="24">
        <v>2561</v>
      </c>
      <c r="B715" s="19"/>
    </row>
    <row r="716" spans="1:2" x14ac:dyDescent="0.35">
      <c r="A716" s="26" t="s">
        <v>196</v>
      </c>
      <c r="B716" s="19">
        <v>2500000</v>
      </c>
    </row>
    <row r="717" spans="1:2" x14ac:dyDescent="0.35">
      <c r="A717" s="24">
        <v>2721</v>
      </c>
      <c r="B717" s="19"/>
    </row>
    <row r="718" spans="1:2" x14ac:dyDescent="0.35">
      <c r="A718" s="26" t="s">
        <v>118</v>
      </c>
      <c r="B718" s="19">
        <v>580000</v>
      </c>
    </row>
    <row r="719" spans="1:2" x14ac:dyDescent="0.35">
      <c r="A719" s="24">
        <v>2911</v>
      </c>
      <c r="B719" s="19"/>
    </row>
    <row r="720" spans="1:2" x14ac:dyDescent="0.35">
      <c r="A720" s="26" t="s">
        <v>120</v>
      </c>
      <c r="B720" s="19">
        <v>2300000</v>
      </c>
    </row>
    <row r="721" spans="1:2" x14ac:dyDescent="0.35">
      <c r="A721" s="24">
        <v>2981</v>
      </c>
      <c r="B721" s="19"/>
    </row>
    <row r="722" spans="1:2" x14ac:dyDescent="0.35">
      <c r="A722" s="26" t="s">
        <v>199</v>
      </c>
      <c r="B722" s="19">
        <v>264000</v>
      </c>
    </row>
    <row r="723" spans="1:2" x14ac:dyDescent="0.35">
      <c r="A723" s="24">
        <v>3111</v>
      </c>
      <c r="B723" s="19"/>
    </row>
    <row r="724" spans="1:2" x14ac:dyDescent="0.35">
      <c r="A724" s="26" t="s">
        <v>200</v>
      </c>
      <c r="B724" s="19">
        <v>248334549.97</v>
      </c>
    </row>
    <row r="725" spans="1:2" x14ac:dyDescent="0.35">
      <c r="A725" s="24">
        <v>3261</v>
      </c>
      <c r="B725" s="19"/>
    </row>
    <row r="726" spans="1:2" x14ac:dyDescent="0.35">
      <c r="A726" s="26" t="s">
        <v>259</v>
      </c>
      <c r="B726" s="19">
        <v>50000000</v>
      </c>
    </row>
    <row r="727" spans="1:2" x14ac:dyDescent="0.35">
      <c r="A727" s="24">
        <v>3311</v>
      </c>
      <c r="B727" s="19"/>
    </row>
    <row r="728" spans="1:2" x14ac:dyDescent="0.35">
      <c r="A728" s="26" t="s">
        <v>130</v>
      </c>
      <c r="B728" s="19">
        <v>3150000</v>
      </c>
    </row>
    <row r="729" spans="1:2" x14ac:dyDescent="0.35">
      <c r="A729" s="24">
        <v>3321</v>
      </c>
      <c r="B729" s="19"/>
    </row>
    <row r="730" spans="1:2" x14ac:dyDescent="0.35">
      <c r="A730" s="26" t="s">
        <v>331</v>
      </c>
      <c r="B730" s="19">
        <v>5400000</v>
      </c>
    </row>
    <row r="731" spans="1:2" x14ac:dyDescent="0.35">
      <c r="A731" s="24">
        <v>3381</v>
      </c>
      <c r="B731" s="19"/>
    </row>
    <row r="732" spans="1:2" x14ac:dyDescent="0.35">
      <c r="A732" s="26" t="s">
        <v>332</v>
      </c>
      <c r="B732" s="19">
        <v>20000000</v>
      </c>
    </row>
    <row r="733" spans="1:2" x14ac:dyDescent="0.35">
      <c r="A733" s="24">
        <v>3571</v>
      </c>
      <c r="B733" s="19"/>
    </row>
    <row r="734" spans="1:2" x14ac:dyDescent="0.35">
      <c r="A734" s="26" t="s">
        <v>209</v>
      </c>
      <c r="B734" s="19">
        <v>200000000</v>
      </c>
    </row>
    <row r="735" spans="1:2" x14ac:dyDescent="0.35">
      <c r="A735" s="24">
        <v>3922</v>
      </c>
      <c r="B735" s="19"/>
    </row>
    <row r="736" spans="1:2" x14ac:dyDescent="0.35">
      <c r="A736" s="26" t="s">
        <v>181</v>
      </c>
      <c r="B736" s="19">
        <v>11000000</v>
      </c>
    </row>
    <row r="737" spans="1:2" x14ac:dyDescent="0.35">
      <c r="A737" s="22" t="s">
        <v>162</v>
      </c>
      <c r="B737" s="19"/>
    </row>
    <row r="738" spans="1:2" x14ac:dyDescent="0.35">
      <c r="A738" s="23" t="s">
        <v>311</v>
      </c>
      <c r="B738" s="19"/>
    </row>
    <row r="739" spans="1:2" x14ac:dyDescent="0.35">
      <c r="A739" s="24">
        <v>2161</v>
      </c>
      <c r="B739" s="19"/>
    </row>
    <row r="740" spans="1:2" x14ac:dyDescent="0.35">
      <c r="A740" s="26" t="s">
        <v>186</v>
      </c>
      <c r="B740" s="19">
        <v>170000</v>
      </c>
    </row>
    <row r="741" spans="1:2" x14ac:dyDescent="0.35">
      <c r="A741" s="24">
        <v>2721</v>
      </c>
      <c r="B741" s="19"/>
    </row>
    <row r="742" spans="1:2" x14ac:dyDescent="0.35">
      <c r="A742" s="26" t="s">
        <v>118</v>
      </c>
      <c r="B742" s="19">
        <v>100000</v>
      </c>
    </row>
    <row r="743" spans="1:2" x14ac:dyDescent="0.35">
      <c r="A743" s="24">
        <v>2911</v>
      </c>
      <c r="B743" s="19"/>
    </row>
    <row r="744" spans="1:2" x14ac:dyDescent="0.35">
      <c r="A744" s="26" t="s">
        <v>120</v>
      </c>
      <c r="B744" s="19">
        <v>50000</v>
      </c>
    </row>
    <row r="745" spans="1:2" x14ac:dyDescent="0.35">
      <c r="A745" s="24">
        <v>3581</v>
      </c>
      <c r="B745" s="19"/>
    </row>
    <row r="746" spans="1:2" x14ac:dyDescent="0.35">
      <c r="A746" s="26" t="s">
        <v>245</v>
      </c>
      <c r="B746" s="19">
        <v>260000000</v>
      </c>
    </row>
    <row r="747" spans="1:2" x14ac:dyDescent="0.35">
      <c r="A747" s="23" t="s">
        <v>263</v>
      </c>
      <c r="B747" s="19"/>
    </row>
    <row r="748" spans="1:2" x14ac:dyDescent="0.35">
      <c r="A748" s="24">
        <v>2161</v>
      </c>
      <c r="B748" s="19"/>
    </row>
    <row r="749" spans="1:2" x14ac:dyDescent="0.35">
      <c r="A749" s="26" t="s">
        <v>186</v>
      </c>
      <c r="B749" s="19">
        <v>50000</v>
      </c>
    </row>
    <row r="750" spans="1:2" x14ac:dyDescent="0.35">
      <c r="A750" s="24">
        <v>2221</v>
      </c>
      <c r="B750" s="19"/>
    </row>
    <row r="751" spans="1:2" x14ac:dyDescent="0.35">
      <c r="A751" s="26" t="s">
        <v>265</v>
      </c>
      <c r="B751" s="19">
        <v>70000</v>
      </c>
    </row>
    <row r="752" spans="1:2" x14ac:dyDescent="0.35">
      <c r="A752" s="24">
        <v>2521</v>
      </c>
      <c r="B752" s="19"/>
    </row>
    <row r="753" spans="1:2" x14ac:dyDescent="0.35">
      <c r="A753" s="26" t="s">
        <v>195</v>
      </c>
      <c r="B753" s="19">
        <v>50000</v>
      </c>
    </row>
    <row r="754" spans="1:2" x14ac:dyDescent="0.35">
      <c r="A754" s="24">
        <v>2721</v>
      </c>
      <c r="B754" s="19"/>
    </row>
    <row r="755" spans="1:2" x14ac:dyDescent="0.35">
      <c r="A755" s="26" t="s">
        <v>118</v>
      </c>
      <c r="B755" s="19">
        <v>100000</v>
      </c>
    </row>
    <row r="756" spans="1:2" x14ac:dyDescent="0.35">
      <c r="A756" s="24">
        <v>2911</v>
      </c>
      <c r="B756" s="19"/>
    </row>
    <row r="757" spans="1:2" x14ac:dyDescent="0.35">
      <c r="A757" s="26" t="s">
        <v>120</v>
      </c>
      <c r="B757" s="19">
        <v>300000</v>
      </c>
    </row>
    <row r="758" spans="1:2" x14ac:dyDescent="0.35">
      <c r="A758" s="24">
        <v>3571</v>
      </c>
      <c r="B758" s="19"/>
    </row>
    <row r="759" spans="1:2" x14ac:dyDescent="0.35">
      <c r="A759" s="26" t="s">
        <v>209</v>
      </c>
      <c r="B759" s="19">
        <v>400000</v>
      </c>
    </row>
    <row r="760" spans="1:2" x14ac:dyDescent="0.35">
      <c r="A760" s="24">
        <v>5621</v>
      </c>
      <c r="B760" s="19"/>
    </row>
    <row r="761" spans="1:2" x14ac:dyDescent="0.35">
      <c r="A761" s="26" t="s">
        <v>262</v>
      </c>
      <c r="B761" s="19">
        <v>200000</v>
      </c>
    </row>
    <row r="762" spans="1:2" x14ac:dyDescent="0.35">
      <c r="A762" s="23" t="s">
        <v>338</v>
      </c>
      <c r="B762" s="19"/>
    </row>
    <row r="763" spans="1:2" x14ac:dyDescent="0.35">
      <c r="A763" s="24">
        <v>2461</v>
      </c>
      <c r="B763" s="19"/>
    </row>
    <row r="764" spans="1:2" x14ac:dyDescent="0.35">
      <c r="A764" s="26" t="s">
        <v>192</v>
      </c>
      <c r="B764" s="19">
        <v>262000000</v>
      </c>
    </row>
    <row r="765" spans="1:2" x14ac:dyDescent="0.35">
      <c r="A765" s="24">
        <v>2721</v>
      </c>
      <c r="B765" s="19"/>
    </row>
    <row r="766" spans="1:2" x14ac:dyDescent="0.35">
      <c r="A766" s="26" t="s">
        <v>118</v>
      </c>
      <c r="B766" s="19">
        <v>90000</v>
      </c>
    </row>
    <row r="767" spans="1:2" x14ac:dyDescent="0.35">
      <c r="A767" s="24">
        <v>2911</v>
      </c>
      <c r="B767" s="19"/>
    </row>
    <row r="768" spans="1:2" x14ac:dyDescent="0.35">
      <c r="A768" s="26" t="s">
        <v>120</v>
      </c>
      <c r="B768" s="19">
        <v>225000</v>
      </c>
    </row>
    <row r="769" spans="1:2" x14ac:dyDescent="0.35">
      <c r="A769" s="24">
        <v>3111</v>
      </c>
      <c r="B769" s="19"/>
    </row>
    <row r="770" spans="1:2" x14ac:dyDescent="0.35">
      <c r="A770" s="26" t="s">
        <v>200</v>
      </c>
      <c r="B770" s="19">
        <v>62000000</v>
      </c>
    </row>
    <row r="771" spans="1:2" x14ac:dyDescent="0.35">
      <c r="A771" s="24">
        <v>3291</v>
      </c>
      <c r="B771" s="19"/>
    </row>
    <row r="772" spans="1:2" x14ac:dyDescent="0.35">
      <c r="A772" s="26" t="s">
        <v>128</v>
      </c>
      <c r="B772" s="19">
        <v>0</v>
      </c>
    </row>
    <row r="773" spans="1:2" x14ac:dyDescent="0.35">
      <c r="A773" s="23" t="s">
        <v>256</v>
      </c>
      <c r="B773" s="19"/>
    </row>
    <row r="774" spans="1:2" x14ac:dyDescent="0.35">
      <c r="A774" s="24">
        <v>2161</v>
      </c>
      <c r="B774" s="19"/>
    </row>
    <row r="775" spans="1:2" x14ac:dyDescent="0.35">
      <c r="A775" s="26" t="s">
        <v>186</v>
      </c>
      <c r="B775" s="19">
        <v>1000000</v>
      </c>
    </row>
    <row r="776" spans="1:2" x14ac:dyDescent="0.35">
      <c r="A776" s="24">
        <v>2411</v>
      </c>
      <c r="B776" s="19"/>
    </row>
    <row r="777" spans="1:2" x14ac:dyDescent="0.35">
      <c r="A777" s="26" t="s">
        <v>188</v>
      </c>
      <c r="B777" s="19">
        <v>1407200</v>
      </c>
    </row>
    <row r="778" spans="1:2" x14ac:dyDescent="0.35">
      <c r="A778" s="24">
        <v>2421</v>
      </c>
      <c r="B778" s="19"/>
    </row>
    <row r="779" spans="1:2" x14ac:dyDescent="0.35">
      <c r="A779" s="26" t="s">
        <v>189</v>
      </c>
      <c r="B779" s="19">
        <v>20000000</v>
      </c>
    </row>
    <row r="780" spans="1:2" x14ac:dyDescent="0.35">
      <c r="A780" s="24">
        <v>2471</v>
      </c>
      <c r="B780" s="19"/>
    </row>
    <row r="781" spans="1:2" x14ac:dyDescent="0.35">
      <c r="A781" s="26" t="s">
        <v>193</v>
      </c>
      <c r="B781" s="19">
        <v>1300000</v>
      </c>
    </row>
    <row r="782" spans="1:2" x14ac:dyDescent="0.35">
      <c r="A782" s="24">
        <v>2491</v>
      </c>
      <c r="B782" s="19"/>
    </row>
    <row r="783" spans="1:2" x14ac:dyDescent="0.35">
      <c r="A783" s="26" t="s">
        <v>194</v>
      </c>
      <c r="B783" s="19">
        <v>6500000</v>
      </c>
    </row>
    <row r="784" spans="1:2" x14ac:dyDescent="0.35">
      <c r="A784" s="24">
        <v>2721</v>
      </c>
      <c r="B784" s="19"/>
    </row>
    <row r="785" spans="1:2" x14ac:dyDescent="0.35">
      <c r="A785" s="26" t="s">
        <v>118</v>
      </c>
      <c r="B785" s="19">
        <v>750000</v>
      </c>
    </row>
    <row r="786" spans="1:2" x14ac:dyDescent="0.35">
      <c r="A786" s="24">
        <v>2911</v>
      </c>
      <c r="B786" s="19"/>
    </row>
    <row r="787" spans="1:2" x14ac:dyDescent="0.35">
      <c r="A787" s="26" t="s">
        <v>120</v>
      </c>
      <c r="B787" s="19">
        <v>1520000</v>
      </c>
    </row>
    <row r="788" spans="1:2" x14ac:dyDescent="0.35">
      <c r="A788" s="24">
        <v>3261</v>
      </c>
      <c r="B788" s="19"/>
    </row>
    <row r="789" spans="1:2" x14ac:dyDescent="0.35">
      <c r="A789" s="26" t="s">
        <v>259</v>
      </c>
      <c r="B789" s="19">
        <v>20000000</v>
      </c>
    </row>
    <row r="790" spans="1:2" x14ac:dyDescent="0.35">
      <c r="A790" s="24">
        <v>3371</v>
      </c>
      <c r="B790" s="19"/>
    </row>
    <row r="791" spans="1:2" x14ac:dyDescent="0.35">
      <c r="A791" s="26" t="s">
        <v>260</v>
      </c>
      <c r="B791" s="19">
        <v>5000000</v>
      </c>
    </row>
    <row r="792" spans="1:2" x14ac:dyDescent="0.35">
      <c r="A792" s="24">
        <v>5611</v>
      </c>
      <c r="B792" s="19"/>
    </row>
    <row r="793" spans="1:2" x14ac:dyDescent="0.35">
      <c r="A793" s="26" t="s">
        <v>255</v>
      </c>
      <c r="B793" s="19">
        <v>196000</v>
      </c>
    </row>
    <row r="794" spans="1:2" x14ac:dyDescent="0.35">
      <c r="A794" s="24">
        <v>5671</v>
      </c>
      <c r="B794" s="19"/>
    </row>
    <row r="795" spans="1:2" x14ac:dyDescent="0.35">
      <c r="A795" s="26" t="s">
        <v>258</v>
      </c>
      <c r="B795" s="19">
        <v>2300000</v>
      </c>
    </row>
    <row r="796" spans="1:2" x14ac:dyDescent="0.35">
      <c r="A796" s="21" t="s">
        <v>541</v>
      </c>
      <c r="B796" s="19">
        <v>5008704458.2900009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&amp;CMUNICIPIO DE TLAJOMULCO DE ZUÑIGA, JALISCO
PRIMERA MODIFICACION AL PRESUPUESTO DE EGRESOS 2025 
ESTADO DEL PRESUPUESTO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8203-67C5-47B9-9B6D-02D4A8410D0B}">
  <sheetPr>
    <pageSetUpPr fitToPage="1"/>
  </sheetPr>
  <dimension ref="A1:H305"/>
  <sheetViews>
    <sheetView zoomScale="90" zoomScaleNormal="90" workbookViewId="0">
      <selection activeCell="A23" sqref="A23"/>
    </sheetView>
  </sheetViews>
  <sheetFormatPr baseColWidth="10" defaultRowHeight="14.5" x14ac:dyDescent="0.35"/>
  <cols>
    <col min="1" max="1" width="11" bestFit="1" customWidth="1"/>
    <col min="2" max="2" width="81.453125" customWidth="1"/>
    <col min="3" max="5" width="19.453125" style="50" customWidth="1"/>
    <col min="7" max="7" width="16.453125" bestFit="1" customWidth="1"/>
    <col min="8" max="8" width="15.453125" bestFit="1" customWidth="1"/>
  </cols>
  <sheetData>
    <row r="1" spans="1:8" ht="16.399999999999999" customHeight="1" x14ac:dyDescent="0.35">
      <c r="A1" s="71" t="s">
        <v>594</v>
      </c>
      <c r="B1" s="72"/>
      <c r="C1" s="72"/>
      <c r="D1" s="72"/>
      <c r="E1" s="73"/>
    </row>
    <row r="2" spans="1:8" ht="16.399999999999999" customHeight="1" x14ac:dyDescent="0.35">
      <c r="A2" s="74" t="s">
        <v>595</v>
      </c>
      <c r="B2" s="75"/>
      <c r="C2" s="75"/>
      <c r="D2" s="75"/>
      <c r="E2" s="76"/>
    </row>
    <row r="3" spans="1:8" ht="14.5" customHeight="1" x14ac:dyDescent="0.35">
      <c r="A3" s="77" t="s">
        <v>596</v>
      </c>
      <c r="B3" s="77" t="s">
        <v>597</v>
      </c>
      <c r="C3" s="79" t="s">
        <v>598</v>
      </c>
      <c r="D3" s="79" t="s">
        <v>600</v>
      </c>
      <c r="E3" s="79" t="s">
        <v>599</v>
      </c>
    </row>
    <row r="4" spans="1:8" ht="15" customHeight="1" thickBot="1" x14ac:dyDescent="0.4">
      <c r="A4" s="78"/>
      <c r="B4" s="78"/>
      <c r="C4" s="80"/>
      <c r="D4" s="80"/>
      <c r="E4" s="80"/>
    </row>
    <row r="5" spans="1:8" ht="16" thickBot="1" x14ac:dyDescent="0.4">
      <c r="A5" s="34"/>
      <c r="B5" s="35" t="s">
        <v>601</v>
      </c>
      <c r="C5" s="36">
        <f>SUM(C6+C51+C57+C62+C192+C216+C239+C251+C286+C297)</f>
        <v>4361509606</v>
      </c>
      <c r="D5" s="36">
        <f>SUM(D6+D51+D57+D62+D192+D216+D239+D251+D286+D297)</f>
        <v>52194852.289999999</v>
      </c>
      <c r="E5" s="36">
        <f>SUM(E6+E51+E57+E62+E192+E216+E239+E251+E286+E297)</f>
        <v>4413704458.29</v>
      </c>
      <c r="G5" s="4"/>
      <c r="H5" s="10"/>
    </row>
    <row r="6" spans="1:8" ht="16" thickBot="1" x14ac:dyDescent="0.4">
      <c r="A6" s="37">
        <v>1</v>
      </c>
      <c r="B6" s="35" t="s">
        <v>602</v>
      </c>
      <c r="C6" s="36">
        <f>SUM(C7+C16+C27+C28+C29+C30+C31+C50)</f>
        <v>1112028680</v>
      </c>
      <c r="D6" s="36">
        <f>SUM(D7+D16+D27+D28+D29+D30+D31+D50)</f>
        <v>9616546.7599999998</v>
      </c>
      <c r="E6" s="36">
        <f>SUM(E7+E16+E27+E28+E29+E30+E31+E50)</f>
        <v>1121645226.76</v>
      </c>
    </row>
    <row r="7" spans="1:8" ht="16" thickBot="1" x14ac:dyDescent="0.4">
      <c r="A7" s="38">
        <v>1.1000000000000001</v>
      </c>
      <c r="B7" s="39" t="s">
        <v>603</v>
      </c>
      <c r="C7" s="40">
        <f>SUM(C8)</f>
        <v>23318765</v>
      </c>
      <c r="D7" s="40">
        <f>SUM(D8)</f>
        <v>0</v>
      </c>
      <c r="E7" s="41">
        <f>SUM(E8)</f>
        <v>23318765</v>
      </c>
    </row>
    <row r="8" spans="1:8" ht="16" thickBot="1" x14ac:dyDescent="0.4">
      <c r="A8" s="42" t="s">
        <v>604</v>
      </c>
      <c r="B8" s="43" t="s">
        <v>605</v>
      </c>
      <c r="C8" s="44">
        <f>SUM(C9:C15)</f>
        <v>23318765</v>
      </c>
      <c r="D8" s="44">
        <f>SUM(D9:D15)</f>
        <v>0</v>
      </c>
      <c r="E8" s="45">
        <f>SUM(E9:E15)</f>
        <v>23318765</v>
      </c>
    </row>
    <row r="9" spans="1:8" ht="16" thickBot="1" x14ac:dyDescent="0.4">
      <c r="A9" s="46" t="s">
        <v>606</v>
      </c>
      <c r="B9" s="47" t="s">
        <v>607</v>
      </c>
      <c r="C9" s="48">
        <v>0</v>
      </c>
      <c r="D9" s="48"/>
      <c r="E9" s="49">
        <f>C9+D9</f>
        <v>0</v>
      </c>
    </row>
    <row r="10" spans="1:8" ht="31.5" thickBot="1" x14ac:dyDescent="0.4">
      <c r="A10" s="46" t="s">
        <v>608</v>
      </c>
      <c r="B10" s="47" t="s">
        <v>609</v>
      </c>
      <c r="C10" s="48">
        <v>23318765</v>
      </c>
      <c r="D10" s="48"/>
      <c r="E10" s="49">
        <f t="shared" ref="E10:E15" si="0">C10+D10</f>
        <v>23318765</v>
      </c>
    </row>
    <row r="11" spans="1:8" ht="16" thickBot="1" x14ac:dyDescent="0.4">
      <c r="A11" s="46" t="s">
        <v>610</v>
      </c>
      <c r="B11" s="47" t="s">
        <v>611</v>
      </c>
      <c r="C11" s="48">
        <v>0</v>
      </c>
      <c r="D11" s="48"/>
      <c r="E11" s="49">
        <f t="shared" si="0"/>
        <v>0</v>
      </c>
      <c r="H11" s="50"/>
    </row>
    <row r="12" spans="1:8" ht="16" thickBot="1" x14ac:dyDescent="0.4">
      <c r="A12" s="46" t="s">
        <v>612</v>
      </c>
      <c r="B12" s="47" t="s">
        <v>613</v>
      </c>
      <c r="C12" s="48">
        <v>0</v>
      </c>
      <c r="D12" s="48"/>
      <c r="E12" s="49">
        <f t="shared" si="0"/>
        <v>0</v>
      </c>
    </row>
    <row r="13" spans="1:8" ht="16" thickBot="1" x14ac:dyDescent="0.4">
      <c r="A13" s="46" t="s">
        <v>614</v>
      </c>
      <c r="B13" s="47" t="s">
        <v>615</v>
      </c>
      <c r="C13" s="48">
        <v>0</v>
      </c>
      <c r="D13" s="48"/>
      <c r="E13" s="49">
        <f t="shared" si="0"/>
        <v>0</v>
      </c>
    </row>
    <row r="14" spans="1:8" ht="16" thickBot="1" x14ac:dyDescent="0.4">
      <c r="A14" s="46" t="s">
        <v>616</v>
      </c>
      <c r="B14" s="47" t="s">
        <v>617</v>
      </c>
      <c r="C14" s="48">
        <v>0</v>
      </c>
      <c r="D14" s="48"/>
      <c r="E14" s="49">
        <f t="shared" si="0"/>
        <v>0</v>
      </c>
    </row>
    <row r="15" spans="1:8" ht="16" thickBot="1" x14ac:dyDescent="0.4">
      <c r="A15" s="46" t="s">
        <v>618</v>
      </c>
      <c r="B15" s="47" t="s">
        <v>619</v>
      </c>
      <c r="C15" s="48">
        <v>0</v>
      </c>
      <c r="D15" s="48"/>
      <c r="E15" s="49">
        <f t="shared" si="0"/>
        <v>0</v>
      </c>
    </row>
    <row r="16" spans="1:8" ht="16" thickBot="1" x14ac:dyDescent="0.4">
      <c r="A16" s="38">
        <v>1.2</v>
      </c>
      <c r="B16" s="51" t="s">
        <v>620</v>
      </c>
      <c r="C16" s="40">
        <f>SUM(C17,C20,C23)</f>
        <v>989662753</v>
      </c>
      <c r="D16" s="40">
        <f>SUM(D17,D20,D23)</f>
        <v>9616546.7599999998</v>
      </c>
      <c r="E16" s="41">
        <f>SUM(E17,E20,E23)</f>
        <v>999279299.75999999</v>
      </c>
    </row>
    <row r="17" spans="1:5" ht="16" thickBot="1" x14ac:dyDescent="0.4">
      <c r="A17" s="42" t="s">
        <v>621</v>
      </c>
      <c r="B17" s="43" t="s">
        <v>622</v>
      </c>
      <c r="C17" s="44">
        <f>SUM(C18:C19)</f>
        <v>491484240</v>
      </c>
      <c r="D17" s="44">
        <f>SUM(D18:D19)</f>
        <v>9616546.7599999998</v>
      </c>
      <c r="E17" s="45">
        <f>SUM(E18:E19)</f>
        <v>501100786.75999999</v>
      </c>
    </row>
    <row r="18" spans="1:5" ht="16" thickBot="1" x14ac:dyDescent="0.4">
      <c r="A18" s="46" t="s">
        <v>623</v>
      </c>
      <c r="B18" s="47" t="s">
        <v>624</v>
      </c>
      <c r="C18" s="48">
        <v>68969968</v>
      </c>
      <c r="D18" s="48"/>
      <c r="E18" s="49">
        <f t="shared" ref="E18:E19" si="1">C18+D18</f>
        <v>68969968</v>
      </c>
    </row>
    <row r="19" spans="1:5" ht="16" thickBot="1" x14ac:dyDescent="0.4">
      <c r="A19" s="46" t="s">
        <v>625</v>
      </c>
      <c r="B19" s="47" t="s">
        <v>626</v>
      </c>
      <c r="C19" s="48">
        <v>422514272</v>
      </c>
      <c r="D19" s="48">
        <v>9616546.7599999998</v>
      </c>
      <c r="E19" s="49">
        <f t="shared" si="1"/>
        <v>432130818.75999999</v>
      </c>
    </row>
    <row r="20" spans="1:5" ht="16" thickBot="1" x14ac:dyDescent="0.4">
      <c r="A20" s="42" t="s">
        <v>627</v>
      </c>
      <c r="B20" s="43" t="s">
        <v>628</v>
      </c>
      <c r="C20" s="44">
        <f>SUM(C21:C22)</f>
        <v>428077820</v>
      </c>
      <c r="D20" s="44">
        <f>SUM(D21:D22)</f>
        <v>0</v>
      </c>
      <c r="E20" s="45">
        <f>SUM(E21:E22)</f>
        <v>428077820</v>
      </c>
    </row>
    <row r="21" spans="1:5" ht="16" thickBot="1" x14ac:dyDescent="0.4">
      <c r="A21" s="46" t="s">
        <v>629</v>
      </c>
      <c r="B21" s="47" t="s">
        <v>630</v>
      </c>
      <c r="C21" s="48">
        <v>425198517</v>
      </c>
      <c r="D21" s="48"/>
      <c r="E21" s="49">
        <f t="shared" ref="E21:E22" si="2">C21+D21</f>
        <v>425198517</v>
      </c>
    </row>
    <row r="22" spans="1:5" ht="16" thickBot="1" x14ac:dyDescent="0.4">
      <c r="A22" s="46" t="s">
        <v>631</v>
      </c>
      <c r="B22" s="47" t="s">
        <v>632</v>
      </c>
      <c r="C22" s="48">
        <v>2879303</v>
      </c>
      <c r="D22" s="48"/>
      <c r="E22" s="49">
        <f t="shared" si="2"/>
        <v>2879303</v>
      </c>
    </row>
    <row r="23" spans="1:5" ht="16" thickBot="1" x14ac:dyDescent="0.4">
      <c r="A23" s="42" t="s">
        <v>633</v>
      </c>
      <c r="B23" s="43" t="s">
        <v>634</v>
      </c>
      <c r="C23" s="44">
        <f>SUM(C24:C26)</f>
        <v>70100693</v>
      </c>
      <c r="D23" s="44">
        <f>SUM(D24:D26)</f>
        <v>0</v>
      </c>
      <c r="E23" s="45">
        <f>SUM(E24:E26)</f>
        <v>70100693</v>
      </c>
    </row>
    <row r="24" spans="1:5" ht="16" thickBot="1" x14ac:dyDescent="0.4">
      <c r="A24" s="46" t="s">
        <v>635</v>
      </c>
      <c r="B24" s="47" t="s">
        <v>636</v>
      </c>
      <c r="C24" s="48">
        <v>66134955</v>
      </c>
      <c r="D24" s="48"/>
      <c r="E24" s="49">
        <f t="shared" ref="E24:E26" si="3">C24+D24</f>
        <v>66134955</v>
      </c>
    </row>
    <row r="25" spans="1:5" ht="16" thickBot="1" x14ac:dyDescent="0.4">
      <c r="A25" s="46" t="s">
        <v>637</v>
      </c>
      <c r="B25" s="47" t="s">
        <v>638</v>
      </c>
      <c r="C25" s="48">
        <v>26506</v>
      </c>
      <c r="D25" s="48"/>
      <c r="E25" s="49">
        <f t="shared" si="3"/>
        <v>26506</v>
      </c>
    </row>
    <row r="26" spans="1:5" ht="16" thickBot="1" x14ac:dyDescent="0.4">
      <c r="A26" s="46" t="s">
        <v>639</v>
      </c>
      <c r="B26" s="47" t="s">
        <v>640</v>
      </c>
      <c r="C26" s="48">
        <v>3939232</v>
      </c>
      <c r="D26" s="48"/>
      <c r="E26" s="49">
        <f t="shared" si="3"/>
        <v>3939232</v>
      </c>
    </row>
    <row r="27" spans="1:5" ht="31.5" thickBot="1" x14ac:dyDescent="0.4">
      <c r="A27" s="38">
        <v>1.3</v>
      </c>
      <c r="B27" s="51" t="s">
        <v>641</v>
      </c>
      <c r="C27" s="40">
        <v>0</v>
      </c>
      <c r="D27" s="40">
        <v>0</v>
      </c>
      <c r="E27" s="41">
        <v>0</v>
      </c>
    </row>
    <row r="28" spans="1:5" ht="16" thickBot="1" x14ac:dyDescent="0.4">
      <c r="A28" s="38">
        <v>1.4</v>
      </c>
      <c r="B28" s="51" t="s">
        <v>642</v>
      </c>
      <c r="C28" s="40">
        <v>0</v>
      </c>
      <c r="D28" s="40">
        <v>0</v>
      </c>
      <c r="E28" s="41">
        <v>0</v>
      </c>
    </row>
    <row r="29" spans="1:5" ht="16" thickBot="1" x14ac:dyDescent="0.4">
      <c r="A29" s="38">
        <v>1.5</v>
      </c>
      <c r="B29" s="51" t="s">
        <v>643</v>
      </c>
      <c r="C29" s="40">
        <v>0</v>
      </c>
      <c r="D29" s="40">
        <v>0</v>
      </c>
      <c r="E29" s="41">
        <v>0</v>
      </c>
    </row>
    <row r="30" spans="1:5" ht="16" thickBot="1" x14ac:dyDescent="0.4">
      <c r="A30" s="38">
        <v>1.6</v>
      </c>
      <c r="B30" s="51" t="s">
        <v>644</v>
      </c>
      <c r="C30" s="40">
        <v>0</v>
      </c>
      <c r="D30" s="40">
        <v>0</v>
      </c>
      <c r="E30" s="41">
        <v>0</v>
      </c>
    </row>
    <row r="31" spans="1:5" ht="16" thickBot="1" x14ac:dyDescent="0.4">
      <c r="A31" s="38">
        <v>1.7</v>
      </c>
      <c r="B31" s="51" t="s">
        <v>645</v>
      </c>
      <c r="C31" s="40">
        <f>SUM(C32+C34+C36+C38+C42+C44)</f>
        <v>99047162</v>
      </c>
      <c r="D31" s="40">
        <f>SUM(D32+D34+D36+D38+D42+D44)</f>
        <v>0</v>
      </c>
      <c r="E31" s="41">
        <f>SUM(E32+E34+E36+E38+E42+E44)</f>
        <v>99047162</v>
      </c>
    </row>
    <row r="32" spans="1:5" ht="16" thickBot="1" x14ac:dyDescent="0.4">
      <c r="A32" s="42" t="s">
        <v>84</v>
      </c>
      <c r="B32" s="43" t="s">
        <v>646</v>
      </c>
      <c r="C32" s="44">
        <f>SUM(C33)</f>
        <v>22989612</v>
      </c>
      <c r="D32" s="44">
        <f>SUM(D33)</f>
        <v>0</v>
      </c>
      <c r="E32" s="45">
        <f>SUM(E33)</f>
        <v>22989612</v>
      </c>
    </row>
    <row r="33" spans="1:5" ht="16" thickBot="1" x14ac:dyDescent="0.4">
      <c r="A33" s="46" t="s">
        <v>647</v>
      </c>
      <c r="B33" s="47" t="s">
        <v>648</v>
      </c>
      <c r="C33" s="48">
        <v>22989612</v>
      </c>
      <c r="D33" s="48"/>
      <c r="E33" s="49">
        <f>C33+D33</f>
        <v>22989612</v>
      </c>
    </row>
    <row r="34" spans="1:5" ht="16" thickBot="1" x14ac:dyDescent="0.4">
      <c r="A34" s="42" t="s">
        <v>289</v>
      </c>
      <c r="B34" s="43" t="s">
        <v>649</v>
      </c>
      <c r="C34" s="44">
        <f>SUM(C35)</f>
        <v>44170434</v>
      </c>
      <c r="D34" s="44">
        <f>SUM(D35)</f>
        <v>0</v>
      </c>
      <c r="E34" s="45">
        <f>SUM(E35)</f>
        <v>44170434</v>
      </c>
    </row>
    <row r="35" spans="1:5" ht="16" thickBot="1" x14ac:dyDescent="0.4">
      <c r="A35" s="46" t="s">
        <v>650</v>
      </c>
      <c r="B35" s="47" t="s">
        <v>651</v>
      </c>
      <c r="C35" s="48">
        <v>44170434</v>
      </c>
      <c r="D35" s="48"/>
      <c r="E35" s="49">
        <f>C35+D35</f>
        <v>44170434</v>
      </c>
    </row>
    <row r="36" spans="1:5" ht="16" thickBot="1" x14ac:dyDescent="0.4">
      <c r="A36" s="42" t="s">
        <v>300</v>
      </c>
      <c r="B36" s="43" t="s">
        <v>652</v>
      </c>
      <c r="C36" s="44">
        <f>SUM(C37)</f>
        <v>0</v>
      </c>
      <c r="D36" s="44">
        <f>SUM(D37)</f>
        <v>0</v>
      </c>
      <c r="E36" s="45">
        <f>SUM(E37)</f>
        <v>0</v>
      </c>
    </row>
    <row r="37" spans="1:5" ht="16" thickBot="1" x14ac:dyDescent="0.4">
      <c r="A37" s="46" t="s">
        <v>653</v>
      </c>
      <c r="B37" s="47" t="s">
        <v>654</v>
      </c>
      <c r="C37" s="48">
        <v>0</v>
      </c>
      <c r="D37" s="48"/>
      <c r="E37" s="49">
        <f>C37+D37</f>
        <v>0</v>
      </c>
    </row>
    <row r="38" spans="1:5" ht="16" thickBot="1" x14ac:dyDescent="0.4">
      <c r="A38" s="42" t="s">
        <v>655</v>
      </c>
      <c r="B38" s="43" t="s">
        <v>656</v>
      </c>
      <c r="C38" s="44">
        <f>SUM(C39:C41)</f>
        <v>19808086</v>
      </c>
      <c r="D38" s="44">
        <f>SUM(D39:D41)</f>
        <v>0</v>
      </c>
      <c r="E38" s="45">
        <f>SUM(E39:E41)</f>
        <v>19808086</v>
      </c>
    </row>
    <row r="39" spans="1:5" ht="16" thickBot="1" x14ac:dyDescent="0.4">
      <c r="A39" s="46" t="s">
        <v>657</v>
      </c>
      <c r="B39" s="47" t="s">
        <v>658</v>
      </c>
      <c r="C39" s="48">
        <v>19808086</v>
      </c>
      <c r="D39" s="48"/>
      <c r="E39" s="49">
        <f t="shared" ref="E39:E41" si="4">C39+D39</f>
        <v>19808086</v>
      </c>
    </row>
    <row r="40" spans="1:5" ht="16" thickBot="1" x14ac:dyDescent="0.4">
      <c r="A40" s="46" t="s">
        <v>659</v>
      </c>
      <c r="B40" s="47" t="s">
        <v>660</v>
      </c>
      <c r="C40" s="48">
        <v>0</v>
      </c>
      <c r="D40" s="48"/>
      <c r="E40" s="49">
        <f t="shared" si="4"/>
        <v>0</v>
      </c>
    </row>
    <row r="41" spans="1:5" ht="16" thickBot="1" x14ac:dyDescent="0.4">
      <c r="A41" s="46" t="s">
        <v>661</v>
      </c>
      <c r="B41" s="47" t="s">
        <v>662</v>
      </c>
      <c r="C41" s="48">
        <v>0</v>
      </c>
      <c r="D41" s="48"/>
      <c r="E41" s="49">
        <f t="shared" si="4"/>
        <v>0</v>
      </c>
    </row>
    <row r="42" spans="1:5" ht="16" thickBot="1" x14ac:dyDescent="0.4">
      <c r="A42" s="42" t="s">
        <v>663</v>
      </c>
      <c r="B42" s="43" t="s">
        <v>664</v>
      </c>
      <c r="C42" s="44">
        <f>SUM(C43)</f>
        <v>12079030</v>
      </c>
      <c r="D42" s="44">
        <f>SUM(D43)</f>
        <v>0</v>
      </c>
      <c r="E42" s="45">
        <f>SUM(E43)</f>
        <v>12079030</v>
      </c>
    </row>
    <row r="43" spans="1:5" ht="16" thickBot="1" x14ac:dyDescent="0.4">
      <c r="A43" s="46" t="s">
        <v>665</v>
      </c>
      <c r="B43" s="47" t="s">
        <v>664</v>
      </c>
      <c r="C43" s="48">
        <v>12079030</v>
      </c>
      <c r="D43" s="48"/>
      <c r="E43" s="49">
        <f>C43+D43</f>
        <v>12079030</v>
      </c>
    </row>
    <row r="44" spans="1:5" ht="16" thickBot="1" x14ac:dyDescent="0.4">
      <c r="A44" s="42" t="s">
        <v>666</v>
      </c>
      <c r="B44" s="43" t="s">
        <v>667</v>
      </c>
      <c r="C44" s="44">
        <f>SUM(C45)</f>
        <v>0</v>
      </c>
      <c r="D44" s="44">
        <f>SUM(D45)</f>
        <v>0</v>
      </c>
      <c r="E44" s="45">
        <f>SUM(E45)</f>
        <v>0</v>
      </c>
    </row>
    <row r="45" spans="1:5" ht="16" thickBot="1" x14ac:dyDescent="0.4">
      <c r="A45" s="46" t="s">
        <v>668</v>
      </c>
      <c r="B45" s="47" t="s">
        <v>669</v>
      </c>
      <c r="C45" s="48">
        <v>0</v>
      </c>
      <c r="D45" s="48"/>
      <c r="E45" s="49">
        <f>C45+D45</f>
        <v>0</v>
      </c>
    </row>
    <row r="46" spans="1:5" ht="16" thickBot="1" x14ac:dyDescent="0.4">
      <c r="A46" s="38">
        <v>1.8</v>
      </c>
      <c r="B46" s="51" t="s">
        <v>670</v>
      </c>
      <c r="C46" s="40">
        <f>SUM(C47)</f>
        <v>0</v>
      </c>
      <c r="D46" s="40">
        <f>SUM(D47)</f>
        <v>0</v>
      </c>
      <c r="E46" s="41">
        <f>SUM(E47)</f>
        <v>0</v>
      </c>
    </row>
    <row r="47" spans="1:5" ht="16" thickBot="1" x14ac:dyDescent="0.4">
      <c r="A47" s="38" t="s">
        <v>671</v>
      </c>
      <c r="B47" s="51" t="s">
        <v>672</v>
      </c>
      <c r="C47" s="40">
        <f>SUM(C48:C49)</f>
        <v>0</v>
      </c>
      <c r="D47" s="40">
        <f>SUM(D48:D49)</f>
        <v>0</v>
      </c>
      <c r="E47" s="41">
        <f>SUM(E48:E49)</f>
        <v>0</v>
      </c>
    </row>
    <row r="48" spans="1:5" ht="16" thickBot="1" x14ac:dyDescent="0.4">
      <c r="A48" s="46" t="s">
        <v>673</v>
      </c>
      <c r="B48" s="47" t="s">
        <v>672</v>
      </c>
      <c r="C48" s="48">
        <v>0</v>
      </c>
      <c r="D48" s="48"/>
      <c r="E48" s="49">
        <f t="shared" ref="E48:E49" si="5">C48+D48</f>
        <v>0</v>
      </c>
    </row>
    <row r="49" spans="1:5" ht="16" thickBot="1" x14ac:dyDescent="0.4">
      <c r="A49" s="46" t="s">
        <v>674</v>
      </c>
      <c r="B49" s="47" t="s">
        <v>675</v>
      </c>
      <c r="C49" s="48">
        <v>0</v>
      </c>
      <c r="D49" s="48"/>
      <c r="E49" s="49">
        <f t="shared" si="5"/>
        <v>0</v>
      </c>
    </row>
    <row r="50" spans="1:5" ht="47" thickBot="1" x14ac:dyDescent="0.4">
      <c r="A50" s="38">
        <v>1.9</v>
      </c>
      <c r="B50" s="51" t="s">
        <v>676</v>
      </c>
      <c r="C50" s="40">
        <v>0</v>
      </c>
      <c r="D50" s="40">
        <v>0</v>
      </c>
      <c r="E50" s="41">
        <v>0</v>
      </c>
    </row>
    <row r="51" spans="1:5" ht="16" thickBot="1" x14ac:dyDescent="0.4">
      <c r="A51" s="52">
        <v>2</v>
      </c>
      <c r="B51" s="53" t="s">
        <v>677</v>
      </c>
      <c r="C51" s="54">
        <f>SUM(C52+C53+C54+C55+C56)</f>
        <v>0</v>
      </c>
      <c r="D51" s="54">
        <f>SUM(D52+D53+D54+D55+D56)</f>
        <v>0</v>
      </c>
      <c r="E51" s="55">
        <f>SUM(E52+E53+E54+E55+E56)</f>
        <v>0</v>
      </c>
    </row>
    <row r="52" spans="1:5" ht="16" thickBot="1" x14ac:dyDescent="0.4">
      <c r="A52" s="38">
        <v>2.1</v>
      </c>
      <c r="B52" s="51" t="s">
        <v>678</v>
      </c>
      <c r="C52" s="40">
        <v>0</v>
      </c>
      <c r="D52" s="40">
        <v>0</v>
      </c>
      <c r="E52" s="41">
        <v>0</v>
      </c>
    </row>
    <row r="53" spans="1:5" ht="16" thickBot="1" x14ac:dyDescent="0.4">
      <c r="A53" s="38">
        <v>2.2000000000000002</v>
      </c>
      <c r="B53" s="51" t="s">
        <v>679</v>
      </c>
      <c r="C53" s="40">
        <v>0</v>
      </c>
      <c r="D53" s="40">
        <v>0</v>
      </c>
      <c r="E53" s="41">
        <v>0</v>
      </c>
    </row>
    <row r="54" spans="1:5" ht="16" thickBot="1" x14ac:dyDescent="0.4">
      <c r="A54" s="38">
        <v>2.2999999999999998</v>
      </c>
      <c r="B54" s="51" t="s">
        <v>680</v>
      </c>
      <c r="C54" s="40">
        <v>0</v>
      </c>
      <c r="D54" s="40">
        <v>0</v>
      </c>
      <c r="E54" s="41">
        <v>0</v>
      </c>
    </row>
    <row r="55" spans="1:5" ht="16" thickBot="1" x14ac:dyDescent="0.4">
      <c r="A55" s="38">
        <v>2.4</v>
      </c>
      <c r="B55" s="51" t="s">
        <v>681</v>
      </c>
      <c r="C55" s="40">
        <v>0</v>
      </c>
      <c r="D55" s="40">
        <v>0</v>
      </c>
      <c r="E55" s="41">
        <v>0</v>
      </c>
    </row>
    <row r="56" spans="1:5" ht="16" thickBot="1" x14ac:dyDescent="0.4">
      <c r="A56" s="38">
        <v>2.5</v>
      </c>
      <c r="B56" s="51" t="s">
        <v>682</v>
      </c>
      <c r="C56" s="40">
        <v>0</v>
      </c>
      <c r="D56" s="40">
        <v>0</v>
      </c>
      <c r="E56" s="41">
        <v>0</v>
      </c>
    </row>
    <row r="57" spans="1:5" ht="16" thickBot="1" x14ac:dyDescent="0.4">
      <c r="A57" s="52">
        <v>3</v>
      </c>
      <c r="B57" s="53" t="s">
        <v>683</v>
      </c>
      <c r="C57" s="54">
        <f>SUM(C58+C61)</f>
        <v>0</v>
      </c>
      <c r="D57" s="54">
        <f>SUM(D58+D61)</f>
        <v>0</v>
      </c>
      <c r="E57" s="55">
        <f>SUM(E58+E61)</f>
        <v>0</v>
      </c>
    </row>
    <row r="58" spans="1:5" ht="16" thickBot="1" x14ac:dyDescent="0.4">
      <c r="A58" s="38">
        <v>3.1</v>
      </c>
      <c r="B58" s="51" t="s">
        <v>684</v>
      </c>
      <c r="C58" s="40">
        <f t="shared" ref="C58:E59" si="6">SUM(C59)</f>
        <v>0</v>
      </c>
      <c r="D58" s="40">
        <f t="shared" si="6"/>
        <v>0</v>
      </c>
      <c r="E58" s="41">
        <f t="shared" si="6"/>
        <v>0</v>
      </c>
    </row>
    <row r="59" spans="1:5" ht="16" thickBot="1" x14ac:dyDescent="0.4">
      <c r="A59" s="42" t="s">
        <v>437</v>
      </c>
      <c r="B59" s="43" t="s">
        <v>685</v>
      </c>
      <c r="C59" s="44">
        <f t="shared" si="6"/>
        <v>0</v>
      </c>
      <c r="D59" s="44">
        <f t="shared" si="6"/>
        <v>0</v>
      </c>
      <c r="E59" s="45">
        <f t="shared" si="6"/>
        <v>0</v>
      </c>
    </row>
    <row r="60" spans="1:5" ht="16" thickBot="1" x14ac:dyDescent="0.4">
      <c r="A60" s="46" t="s">
        <v>686</v>
      </c>
      <c r="B60" s="47" t="s">
        <v>687</v>
      </c>
      <c r="C60" s="48">
        <v>0</v>
      </c>
      <c r="D60" s="48"/>
      <c r="E60" s="49">
        <f>C60+D60</f>
        <v>0</v>
      </c>
    </row>
    <row r="61" spans="1:5" ht="47" thickBot="1" x14ac:dyDescent="0.4">
      <c r="A61" s="38">
        <v>3.9</v>
      </c>
      <c r="B61" s="51" t="s">
        <v>688</v>
      </c>
      <c r="C61" s="40">
        <v>0</v>
      </c>
      <c r="D61" s="40">
        <v>0</v>
      </c>
      <c r="E61" s="41">
        <v>0</v>
      </c>
    </row>
    <row r="62" spans="1:5" ht="16" thickBot="1" x14ac:dyDescent="0.4">
      <c r="A62" s="52">
        <v>4</v>
      </c>
      <c r="B62" s="53" t="s">
        <v>689</v>
      </c>
      <c r="C62" s="54">
        <f>SUM(C63+C83+C167+C174+C189)</f>
        <v>890403952</v>
      </c>
      <c r="D62" s="54">
        <f>SUM(D63+D83+D167+D174+D189)</f>
        <v>0</v>
      </c>
      <c r="E62" s="55">
        <f>SUM(E63+E83+E167+E174+E189)</f>
        <v>890403952</v>
      </c>
    </row>
    <row r="63" spans="1:5" ht="31.5" thickBot="1" x14ac:dyDescent="0.4">
      <c r="A63" s="38">
        <v>4.0999999999999996</v>
      </c>
      <c r="B63" s="51" t="s">
        <v>690</v>
      </c>
      <c r="C63" s="40">
        <f>SUM(C64+C70+C72+C77)</f>
        <v>28540752</v>
      </c>
      <c r="D63" s="40">
        <f>SUM(D64+D70+D72+D77)</f>
        <v>0</v>
      </c>
      <c r="E63" s="41">
        <f>SUM(E64+E70+E72+E77)</f>
        <v>28540752</v>
      </c>
    </row>
    <row r="64" spans="1:5" ht="16" thickBot="1" x14ac:dyDescent="0.4">
      <c r="A64" s="42" t="s">
        <v>691</v>
      </c>
      <c r="B64" s="43" t="s">
        <v>692</v>
      </c>
      <c r="C64" s="44">
        <f>SUM(C65:C69)</f>
        <v>23074682</v>
      </c>
      <c r="D64" s="44">
        <f>SUM(D65:D69)</f>
        <v>0</v>
      </c>
      <c r="E64" s="45">
        <f>SUM(E65:E69)</f>
        <v>23074682</v>
      </c>
    </row>
    <row r="65" spans="1:5" ht="16" thickBot="1" x14ac:dyDescent="0.4">
      <c r="A65" s="46" t="s">
        <v>693</v>
      </c>
      <c r="B65" s="47" t="s">
        <v>694</v>
      </c>
      <c r="C65" s="48">
        <v>86009</v>
      </c>
      <c r="D65" s="48"/>
      <c r="E65" s="49">
        <f t="shared" ref="E65:E69" si="7">C65+D65</f>
        <v>86009</v>
      </c>
    </row>
    <row r="66" spans="1:5" ht="16" thickBot="1" x14ac:dyDescent="0.4">
      <c r="A66" s="46" t="s">
        <v>695</v>
      </c>
      <c r="B66" s="47" t="s">
        <v>696</v>
      </c>
      <c r="C66" s="48">
        <v>5405422</v>
      </c>
      <c r="D66" s="48"/>
      <c r="E66" s="49">
        <f t="shared" si="7"/>
        <v>5405422</v>
      </c>
    </row>
    <row r="67" spans="1:5" ht="16" thickBot="1" x14ac:dyDescent="0.4">
      <c r="A67" s="46" t="s">
        <v>697</v>
      </c>
      <c r="B67" s="47" t="s">
        <v>698</v>
      </c>
      <c r="C67" s="48">
        <v>17335274</v>
      </c>
      <c r="D67" s="48"/>
      <c r="E67" s="49">
        <f t="shared" si="7"/>
        <v>17335274</v>
      </c>
    </row>
    <row r="68" spans="1:5" ht="16" thickBot="1" x14ac:dyDescent="0.4">
      <c r="A68" s="46" t="s">
        <v>699</v>
      </c>
      <c r="B68" s="47" t="s">
        <v>700</v>
      </c>
      <c r="C68" s="48">
        <v>190652</v>
      </c>
      <c r="D68" s="48"/>
      <c r="E68" s="49">
        <f t="shared" si="7"/>
        <v>190652</v>
      </c>
    </row>
    <row r="69" spans="1:5" ht="16" thickBot="1" x14ac:dyDescent="0.4">
      <c r="A69" s="46" t="s">
        <v>701</v>
      </c>
      <c r="B69" s="47" t="s">
        <v>702</v>
      </c>
      <c r="C69" s="48">
        <v>57325</v>
      </c>
      <c r="D69" s="48"/>
      <c r="E69" s="49">
        <f t="shared" si="7"/>
        <v>57325</v>
      </c>
    </row>
    <row r="70" spans="1:5" ht="16" thickBot="1" x14ac:dyDescent="0.4">
      <c r="A70" s="42" t="s">
        <v>703</v>
      </c>
      <c r="B70" s="43" t="s">
        <v>704</v>
      </c>
      <c r="C70" s="44">
        <f>SUM(C71)</f>
        <v>2775205</v>
      </c>
      <c r="D70" s="44">
        <f>SUM(D71)</f>
        <v>0</v>
      </c>
      <c r="E70" s="45">
        <f>SUM(E71)</f>
        <v>2775205</v>
      </c>
    </row>
    <row r="71" spans="1:5" ht="16" thickBot="1" x14ac:dyDescent="0.4">
      <c r="A71" s="46" t="s">
        <v>705</v>
      </c>
      <c r="B71" s="47" t="s">
        <v>706</v>
      </c>
      <c r="C71" s="48">
        <v>2775205</v>
      </c>
      <c r="D71" s="48"/>
      <c r="E71" s="49">
        <f>C71+D71</f>
        <v>2775205</v>
      </c>
    </row>
    <row r="72" spans="1:5" ht="16" thickBot="1" x14ac:dyDescent="0.4">
      <c r="A72" s="42" t="s">
        <v>707</v>
      </c>
      <c r="B72" s="43" t="s">
        <v>708</v>
      </c>
      <c r="C72" s="44">
        <f>SUM(C73:C76)</f>
        <v>2096585</v>
      </c>
      <c r="D72" s="44">
        <f>SUM(D73:D76)</f>
        <v>0</v>
      </c>
      <c r="E72" s="45">
        <f>SUM(E73:E76)</f>
        <v>2096585</v>
      </c>
    </row>
    <row r="73" spans="1:5" ht="16" thickBot="1" x14ac:dyDescent="0.4">
      <c r="A73" s="46" t="s">
        <v>709</v>
      </c>
      <c r="B73" s="47" t="s">
        <v>710</v>
      </c>
      <c r="C73" s="48">
        <v>588951</v>
      </c>
      <c r="D73" s="48"/>
      <c r="E73" s="49">
        <f t="shared" ref="E73:E76" si="8">C73+D73</f>
        <v>588951</v>
      </c>
    </row>
    <row r="74" spans="1:5" ht="16" thickBot="1" x14ac:dyDescent="0.4">
      <c r="A74" s="46" t="s">
        <v>711</v>
      </c>
      <c r="B74" s="56" t="s">
        <v>712</v>
      </c>
      <c r="C74" s="48">
        <v>1422608</v>
      </c>
      <c r="D74" s="48"/>
      <c r="E74" s="49">
        <f t="shared" si="8"/>
        <v>1422608</v>
      </c>
    </row>
    <row r="75" spans="1:5" ht="16" thickBot="1" x14ac:dyDescent="0.4">
      <c r="A75" s="46" t="s">
        <v>713</v>
      </c>
      <c r="B75" s="47" t="s">
        <v>714</v>
      </c>
      <c r="C75" s="48">
        <v>0</v>
      </c>
      <c r="D75" s="48"/>
      <c r="E75" s="49">
        <f t="shared" si="8"/>
        <v>0</v>
      </c>
    </row>
    <row r="76" spans="1:5" ht="16" thickBot="1" x14ac:dyDescent="0.4">
      <c r="A76" s="46" t="s">
        <v>715</v>
      </c>
      <c r="B76" s="47" t="s">
        <v>716</v>
      </c>
      <c r="C76" s="48">
        <v>85026</v>
      </c>
      <c r="D76" s="48"/>
      <c r="E76" s="49">
        <f t="shared" si="8"/>
        <v>85026</v>
      </c>
    </row>
    <row r="77" spans="1:5" ht="31.5" thickBot="1" x14ac:dyDescent="0.4">
      <c r="A77" s="42" t="s">
        <v>717</v>
      </c>
      <c r="B77" s="43" t="s">
        <v>718</v>
      </c>
      <c r="C77" s="44">
        <f>SUM(C78:C82)</f>
        <v>594280</v>
      </c>
      <c r="D77" s="44">
        <f>SUM(D78:D82)</f>
        <v>0</v>
      </c>
      <c r="E77" s="45">
        <f>SUM(E78:E82)</f>
        <v>594280</v>
      </c>
    </row>
    <row r="78" spans="1:5" ht="16" thickBot="1" x14ac:dyDescent="0.4">
      <c r="A78" s="46" t="s">
        <v>719</v>
      </c>
      <c r="B78" s="47" t="s">
        <v>720</v>
      </c>
      <c r="C78" s="48">
        <v>594280</v>
      </c>
      <c r="D78" s="48"/>
      <c r="E78" s="49">
        <f t="shared" ref="E78:E82" si="9">C78+D78</f>
        <v>594280</v>
      </c>
    </row>
    <row r="79" spans="1:5" ht="16" thickBot="1" x14ac:dyDescent="0.4">
      <c r="A79" s="46" t="s">
        <v>721</v>
      </c>
      <c r="B79" s="47" t="s">
        <v>722</v>
      </c>
      <c r="C79" s="48">
        <v>0</v>
      </c>
      <c r="D79" s="48"/>
      <c r="E79" s="49">
        <f t="shared" si="9"/>
        <v>0</v>
      </c>
    </row>
    <row r="80" spans="1:5" ht="16" thickBot="1" x14ac:dyDescent="0.4">
      <c r="A80" s="46" t="s">
        <v>723</v>
      </c>
      <c r="B80" s="47" t="s">
        <v>724</v>
      </c>
      <c r="C80" s="48">
        <v>0</v>
      </c>
      <c r="D80" s="48"/>
      <c r="E80" s="49">
        <f t="shared" si="9"/>
        <v>0</v>
      </c>
    </row>
    <row r="81" spans="1:5" ht="16" thickBot="1" x14ac:dyDescent="0.4">
      <c r="A81" s="46" t="s">
        <v>725</v>
      </c>
      <c r="B81" s="47" t="s">
        <v>726</v>
      </c>
      <c r="C81" s="48">
        <v>0</v>
      </c>
      <c r="D81" s="48"/>
      <c r="E81" s="49">
        <f t="shared" si="9"/>
        <v>0</v>
      </c>
    </row>
    <row r="82" spans="1:5" ht="16" thickBot="1" x14ac:dyDescent="0.4">
      <c r="A82" s="46" t="s">
        <v>727</v>
      </c>
      <c r="B82" s="47" t="s">
        <v>728</v>
      </c>
      <c r="C82" s="48">
        <v>0</v>
      </c>
      <c r="D82" s="48"/>
      <c r="E82" s="49">
        <f t="shared" si="9"/>
        <v>0</v>
      </c>
    </row>
    <row r="83" spans="1:5" ht="16" thickBot="1" x14ac:dyDescent="0.4">
      <c r="A83" s="38">
        <v>4.3</v>
      </c>
      <c r="B83" s="51" t="s">
        <v>729</v>
      </c>
      <c r="C83" s="40">
        <f>SUM(C84+C89+C93+C101+C106+C112+C116+C120+C125+C132+C142+C151+C155+C160)</f>
        <v>773351770</v>
      </c>
      <c r="D83" s="40">
        <f>SUM(D84+D89+D93+D101+D106+D112+D116+D120+D125+D132+D142+D151+D155+D160)</f>
        <v>0</v>
      </c>
      <c r="E83" s="41">
        <f>SUM(E84+E89+E93+E101+E106+E112+E116+E120+E125+E132+E142+E151+E155+E160)</f>
        <v>773351770</v>
      </c>
    </row>
    <row r="84" spans="1:5" ht="16" thickBot="1" x14ac:dyDescent="0.4">
      <c r="A84" s="42" t="s">
        <v>730</v>
      </c>
      <c r="B84" s="43" t="s">
        <v>731</v>
      </c>
      <c r="C84" s="44">
        <f>SUM(C85:C88)</f>
        <v>33903149</v>
      </c>
      <c r="D84" s="44">
        <f>SUM(D85:D88)</f>
        <v>0</v>
      </c>
      <c r="E84" s="45">
        <f>SUM(E85:E88)</f>
        <v>33903149</v>
      </c>
    </row>
    <row r="85" spans="1:5" ht="16" thickBot="1" x14ac:dyDescent="0.4">
      <c r="A85" s="46" t="s">
        <v>732</v>
      </c>
      <c r="B85" s="47" t="s">
        <v>733</v>
      </c>
      <c r="C85" s="48">
        <v>19208368</v>
      </c>
      <c r="D85" s="48"/>
      <c r="E85" s="49">
        <f t="shared" ref="E85:E88" si="10">C85+D85</f>
        <v>19208368</v>
      </c>
    </row>
    <row r="86" spans="1:5" ht="16" thickBot="1" x14ac:dyDescent="0.4">
      <c r="A86" s="46" t="s">
        <v>734</v>
      </c>
      <c r="B86" s="47" t="s">
        <v>735</v>
      </c>
      <c r="C86" s="48">
        <v>6939195</v>
      </c>
      <c r="D86" s="48"/>
      <c r="E86" s="49">
        <f t="shared" si="10"/>
        <v>6939195</v>
      </c>
    </row>
    <row r="87" spans="1:5" ht="31.5" thickBot="1" x14ac:dyDescent="0.4">
      <c r="A87" s="46" t="s">
        <v>736</v>
      </c>
      <c r="B87" s="47" t="s">
        <v>737</v>
      </c>
      <c r="C87" s="48">
        <v>3193146</v>
      </c>
      <c r="D87" s="48"/>
      <c r="E87" s="49">
        <f t="shared" si="10"/>
        <v>3193146</v>
      </c>
    </row>
    <row r="88" spans="1:5" ht="16" thickBot="1" x14ac:dyDescent="0.4">
      <c r="A88" s="46" t="s">
        <v>738</v>
      </c>
      <c r="B88" s="47" t="s">
        <v>739</v>
      </c>
      <c r="C88" s="48">
        <v>4562440</v>
      </c>
      <c r="D88" s="48"/>
      <c r="E88" s="49">
        <f t="shared" si="10"/>
        <v>4562440</v>
      </c>
    </row>
    <row r="89" spans="1:5" ht="16" thickBot="1" x14ac:dyDescent="0.4">
      <c r="A89" s="42" t="s">
        <v>740</v>
      </c>
      <c r="B89" s="43" t="s">
        <v>741</v>
      </c>
      <c r="C89" s="44">
        <f>SUM(C90:C92)</f>
        <v>14476788</v>
      </c>
      <c r="D89" s="44">
        <f>SUM(D90:D92)</f>
        <v>0</v>
      </c>
      <c r="E89" s="45">
        <f>SUM(E90:E92)</f>
        <v>14476788</v>
      </c>
    </row>
    <row r="90" spans="1:5" ht="16" thickBot="1" x14ac:dyDescent="0.4">
      <c r="A90" s="46" t="s">
        <v>742</v>
      </c>
      <c r="B90" s="47" t="s">
        <v>743</v>
      </c>
      <c r="C90" s="48">
        <v>14325340</v>
      </c>
      <c r="D90" s="48"/>
      <c r="E90" s="49">
        <f t="shared" ref="E90:E92" si="11">C90+D90</f>
        <v>14325340</v>
      </c>
    </row>
    <row r="91" spans="1:5" ht="16" thickBot="1" x14ac:dyDescent="0.4">
      <c r="A91" s="46" t="s">
        <v>744</v>
      </c>
      <c r="B91" s="47" t="s">
        <v>745</v>
      </c>
      <c r="C91" s="48">
        <v>151448</v>
      </c>
      <c r="D91" s="48"/>
      <c r="E91" s="49">
        <f t="shared" si="11"/>
        <v>151448</v>
      </c>
    </row>
    <row r="92" spans="1:5" ht="16" thickBot="1" x14ac:dyDescent="0.4">
      <c r="A92" s="46" t="s">
        <v>746</v>
      </c>
      <c r="B92" s="47" t="s">
        <v>747</v>
      </c>
      <c r="C92" s="48">
        <v>0</v>
      </c>
      <c r="D92" s="48"/>
      <c r="E92" s="49">
        <f t="shared" si="11"/>
        <v>0</v>
      </c>
    </row>
    <row r="93" spans="1:5" ht="31.5" thickBot="1" x14ac:dyDescent="0.4">
      <c r="A93" s="42" t="s">
        <v>748</v>
      </c>
      <c r="B93" s="43" t="s">
        <v>749</v>
      </c>
      <c r="C93" s="44">
        <f>SUM(C94:C100)</f>
        <v>142463853</v>
      </c>
      <c r="D93" s="44">
        <f>SUM(D94:D100)</f>
        <v>0</v>
      </c>
      <c r="E93" s="45">
        <f>SUM(E94:E100)</f>
        <v>142463853</v>
      </c>
    </row>
    <row r="94" spans="1:5" ht="16" thickBot="1" x14ac:dyDescent="0.4">
      <c r="A94" s="46" t="s">
        <v>750</v>
      </c>
      <c r="B94" s="47" t="s">
        <v>751</v>
      </c>
      <c r="C94" s="48">
        <v>108234411</v>
      </c>
      <c r="D94" s="48"/>
      <c r="E94" s="49">
        <f t="shared" ref="E94:E100" si="12">C94+D94</f>
        <v>108234411</v>
      </c>
    </row>
    <row r="95" spans="1:5" ht="16" thickBot="1" x14ac:dyDescent="0.4">
      <c r="A95" s="46" t="s">
        <v>752</v>
      </c>
      <c r="B95" s="47" t="s">
        <v>753</v>
      </c>
      <c r="C95" s="48">
        <v>1329963</v>
      </c>
      <c r="D95" s="48"/>
      <c r="E95" s="49">
        <f t="shared" si="12"/>
        <v>1329963</v>
      </c>
    </row>
    <row r="96" spans="1:5" ht="16" thickBot="1" x14ac:dyDescent="0.4">
      <c r="A96" s="46" t="s">
        <v>754</v>
      </c>
      <c r="B96" s="47" t="s">
        <v>755</v>
      </c>
      <c r="C96" s="48">
        <v>229412</v>
      </c>
      <c r="D96" s="48"/>
      <c r="E96" s="49">
        <f>C96+D96</f>
        <v>229412</v>
      </c>
    </row>
    <row r="97" spans="1:5" ht="16" thickBot="1" x14ac:dyDescent="0.4">
      <c r="A97" s="46" t="s">
        <v>756</v>
      </c>
      <c r="B97" s="47" t="s">
        <v>757</v>
      </c>
      <c r="C97" s="48">
        <v>0</v>
      </c>
      <c r="D97" s="48"/>
      <c r="E97" s="49">
        <f t="shared" si="12"/>
        <v>0</v>
      </c>
    </row>
    <row r="98" spans="1:5" ht="16" thickBot="1" x14ac:dyDescent="0.4">
      <c r="A98" s="46" t="s">
        <v>758</v>
      </c>
      <c r="B98" s="47" t="s">
        <v>759</v>
      </c>
      <c r="C98" s="48">
        <v>0</v>
      </c>
      <c r="D98" s="48"/>
      <c r="E98" s="49">
        <f t="shared" si="12"/>
        <v>0</v>
      </c>
    </row>
    <row r="99" spans="1:5" ht="16" thickBot="1" x14ac:dyDescent="0.4">
      <c r="A99" s="46" t="s">
        <v>760</v>
      </c>
      <c r="B99" s="47" t="s">
        <v>761</v>
      </c>
      <c r="C99" s="48">
        <v>10261505</v>
      </c>
      <c r="D99" s="48"/>
      <c r="E99" s="49">
        <f t="shared" si="12"/>
        <v>10261505</v>
      </c>
    </row>
    <row r="100" spans="1:5" ht="16" thickBot="1" x14ac:dyDescent="0.4">
      <c r="A100" s="46" t="s">
        <v>762</v>
      </c>
      <c r="B100" s="47" t="s">
        <v>763</v>
      </c>
      <c r="C100" s="48">
        <v>22408562</v>
      </c>
      <c r="D100" s="48"/>
      <c r="E100" s="49">
        <f t="shared" si="12"/>
        <v>22408562</v>
      </c>
    </row>
    <row r="101" spans="1:5" ht="16" thickBot="1" x14ac:dyDescent="0.4">
      <c r="A101" s="42" t="s">
        <v>764</v>
      </c>
      <c r="B101" s="43" t="s">
        <v>765</v>
      </c>
      <c r="C101" s="44">
        <f>SUM(C102:C105)</f>
        <v>1329301</v>
      </c>
      <c r="D101" s="44">
        <f>SUM(D102:D105)</f>
        <v>0</v>
      </c>
      <c r="E101" s="45">
        <f>SUM(E102:E105)</f>
        <v>1329301</v>
      </c>
    </row>
    <row r="102" spans="1:5" ht="16" thickBot="1" x14ac:dyDescent="0.4">
      <c r="A102" s="46" t="s">
        <v>766</v>
      </c>
      <c r="B102" s="47" t="s">
        <v>767</v>
      </c>
      <c r="C102" s="48">
        <v>1039562</v>
      </c>
      <c r="D102" s="48"/>
      <c r="E102" s="49">
        <f t="shared" ref="E102:E105" si="13">C102+D102</f>
        <v>1039562</v>
      </c>
    </row>
    <row r="103" spans="1:5" ht="16" thickBot="1" x14ac:dyDescent="0.4">
      <c r="A103" s="46" t="s">
        <v>768</v>
      </c>
      <c r="B103" s="47" t="s">
        <v>769</v>
      </c>
      <c r="C103" s="48">
        <v>289739</v>
      </c>
      <c r="D103" s="48"/>
      <c r="E103" s="49">
        <f t="shared" si="13"/>
        <v>289739</v>
      </c>
    </row>
    <row r="104" spans="1:5" ht="16" thickBot="1" x14ac:dyDescent="0.4">
      <c r="A104" s="46" t="s">
        <v>770</v>
      </c>
      <c r="B104" s="47" t="s">
        <v>771</v>
      </c>
      <c r="C104" s="48">
        <v>0</v>
      </c>
      <c r="D104" s="48"/>
      <c r="E104" s="49">
        <f t="shared" si="13"/>
        <v>0</v>
      </c>
    </row>
    <row r="105" spans="1:5" ht="16" thickBot="1" x14ac:dyDescent="0.4">
      <c r="A105" s="46" t="s">
        <v>772</v>
      </c>
      <c r="B105" s="47" t="s">
        <v>773</v>
      </c>
      <c r="C105" s="48">
        <v>0</v>
      </c>
      <c r="D105" s="48"/>
      <c r="E105" s="49">
        <f t="shared" si="13"/>
        <v>0</v>
      </c>
    </row>
    <row r="106" spans="1:5" ht="16" thickBot="1" x14ac:dyDescent="0.4">
      <c r="A106" s="42" t="s">
        <v>774</v>
      </c>
      <c r="B106" s="43" t="s">
        <v>775</v>
      </c>
      <c r="C106" s="44">
        <f>SUM(C107:C111)</f>
        <v>81806363</v>
      </c>
      <c r="D106" s="44">
        <f>SUM(D107:D111)</f>
        <v>0</v>
      </c>
      <c r="E106" s="45">
        <f>SUM(E107:E111)</f>
        <v>81806363</v>
      </c>
    </row>
    <row r="107" spans="1:5" ht="16" thickBot="1" x14ac:dyDescent="0.4">
      <c r="A107" s="46" t="s">
        <v>776</v>
      </c>
      <c r="B107" s="47" t="s">
        <v>777</v>
      </c>
      <c r="C107" s="48">
        <v>2262963</v>
      </c>
      <c r="D107" s="48"/>
      <c r="E107" s="49">
        <f t="shared" ref="E107:E111" si="14">C107+D107</f>
        <v>2262963</v>
      </c>
    </row>
    <row r="108" spans="1:5" ht="16" thickBot="1" x14ac:dyDescent="0.4">
      <c r="A108" s="46" t="s">
        <v>778</v>
      </c>
      <c r="B108" s="47" t="s">
        <v>779</v>
      </c>
      <c r="C108" s="48">
        <v>74591235</v>
      </c>
      <c r="D108" s="48"/>
      <c r="E108" s="49">
        <f t="shared" si="14"/>
        <v>74591235</v>
      </c>
    </row>
    <row r="109" spans="1:5" ht="16" thickBot="1" x14ac:dyDescent="0.4">
      <c r="A109" s="46" t="s">
        <v>780</v>
      </c>
      <c r="B109" s="47" t="s">
        <v>781</v>
      </c>
      <c r="C109" s="48">
        <v>0</v>
      </c>
      <c r="D109" s="48"/>
      <c r="E109" s="49">
        <f t="shared" si="14"/>
        <v>0</v>
      </c>
    </row>
    <row r="110" spans="1:5" ht="16" thickBot="1" x14ac:dyDescent="0.4">
      <c r="A110" s="46" t="s">
        <v>782</v>
      </c>
      <c r="B110" s="47" t="s">
        <v>783</v>
      </c>
      <c r="C110" s="48">
        <v>3648246</v>
      </c>
      <c r="D110" s="48"/>
      <c r="E110" s="49">
        <f t="shared" si="14"/>
        <v>3648246</v>
      </c>
    </row>
    <row r="111" spans="1:5" ht="16" thickBot="1" x14ac:dyDescent="0.4">
      <c r="A111" s="46" t="s">
        <v>784</v>
      </c>
      <c r="B111" s="47" t="s">
        <v>785</v>
      </c>
      <c r="C111" s="48">
        <v>1303919</v>
      </c>
      <c r="D111" s="48"/>
      <c r="E111" s="49">
        <f t="shared" si="14"/>
        <v>1303919</v>
      </c>
    </row>
    <row r="112" spans="1:5" ht="16" thickBot="1" x14ac:dyDescent="0.4">
      <c r="A112" s="42" t="s">
        <v>786</v>
      </c>
      <c r="B112" s="43" t="s">
        <v>787</v>
      </c>
      <c r="C112" s="44">
        <f>SUM(C113:C115)</f>
        <v>38839</v>
      </c>
      <c r="D112" s="44">
        <f>SUM(D113:D115)</f>
        <v>0</v>
      </c>
      <c r="E112" s="45">
        <f>SUM(E113:E115)</f>
        <v>38839</v>
      </c>
    </row>
    <row r="113" spans="1:5" ht="16" thickBot="1" x14ac:dyDescent="0.4">
      <c r="A113" s="46" t="s">
        <v>788</v>
      </c>
      <c r="B113" s="47" t="s">
        <v>789</v>
      </c>
      <c r="C113" s="48">
        <v>0</v>
      </c>
      <c r="D113" s="48"/>
      <c r="E113" s="49">
        <f t="shared" ref="E113:E115" si="15">C113+D113</f>
        <v>0</v>
      </c>
    </row>
    <row r="114" spans="1:5" ht="16" thickBot="1" x14ac:dyDescent="0.4">
      <c r="A114" s="46" t="s">
        <v>790</v>
      </c>
      <c r="B114" s="47" t="s">
        <v>791</v>
      </c>
      <c r="C114" s="48">
        <v>38839</v>
      </c>
      <c r="D114" s="48"/>
      <c r="E114" s="49">
        <f t="shared" si="15"/>
        <v>38839</v>
      </c>
    </row>
    <row r="115" spans="1:5" ht="16" thickBot="1" x14ac:dyDescent="0.4">
      <c r="A115" s="46" t="s">
        <v>792</v>
      </c>
      <c r="B115" s="47" t="s">
        <v>793</v>
      </c>
      <c r="C115" s="48">
        <v>0</v>
      </c>
      <c r="D115" s="48"/>
      <c r="E115" s="49">
        <f t="shared" si="15"/>
        <v>0</v>
      </c>
    </row>
    <row r="116" spans="1:5" ht="16" thickBot="1" x14ac:dyDescent="0.4">
      <c r="A116" s="42" t="s">
        <v>794</v>
      </c>
      <c r="B116" s="43" t="s">
        <v>795</v>
      </c>
      <c r="C116" s="44">
        <f>SUM(C117:C119)</f>
        <v>0</v>
      </c>
      <c r="D116" s="44">
        <f>SUM(D117:D119)</f>
        <v>0</v>
      </c>
      <c r="E116" s="45">
        <f>SUM(E117:E119)</f>
        <v>0</v>
      </c>
    </row>
    <row r="117" spans="1:5" ht="31.5" thickBot="1" x14ac:dyDescent="0.4">
      <c r="A117" s="46" t="s">
        <v>796</v>
      </c>
      <c r="B117" s="47" t="s">
        <v>797</v>
      </c>
      <c r="C117" s="48">
        <v>0</v>
      </c>
      <c r="D117" s="48"/>
      <c r="E117" s="49">
        <f t="shared" ref="E117:E119" si="16">C117+D117</f>
        <v>0</v>
      </c>
    </row>
    <row r="118" spans="1:5" ht="31.5" thickBot="1" x14ac:dyDescent="0.4">
      <c r="A118" s="46" t="s">
        <v>798</v>
      </c>
      <c r="B118" s="47" t="s">
        <v>799</v>
      </c>
      <c r="C118" s="48">
        <v>0</v>
      </c>
      <c r="D118" s="48"/>
      <c r="E118" s="49">
        <f t="shared" si="16"/>
        <v>0</v>
      </c>
    </row>
    <row r="119" spans="1:5" ht="31.5" thickBot="1" x14ac:dyDescent="0.4">
      <c r="A119" s="46" t="s">
        <v>800</v>
      </c>
      <c r="B119" s="47" t="s">
        <v>801</v>
      </c>
      <c r="C119" s="48">
        <v>0</v>
      </c>
      <c r="D119" s="48"/>
      <c r="E119" s="49">
        <f t="shared" si="16"/>
        <v>0</v>
      </c>
    </row>
    <row r="120" spans="1:5" ht="16" thickBot="1" x14ac:dyDescent="0.4">
      <c r="A120" s="42" t="s">
        <v>802</v>
      </c>
      <c r="B120" s="43" t="s">
        <v>803</v>
      </c>
      <c r="C120" s="44">
        <f>SUM(C121:C124)</f>
        <v>120256</v>
      </c>
      <c r="D120" s="44">
        <f>SUM(D121:D124)</f>
        <v>0</v>
      </c>
      <c r="E120" s="45">
        <f>SUM(E121:E124)</f>
        <v>120256</v>
      </c>
    </row>
    <row r="121" spans="1:5" ht="16" thickBot="1" x14ac:dyDescent="0.4">
      <c r="A121" s="46" t="s">
        <v>804</v>
      </c>
      <c r="B121" s="47" t="s">
        <v>805</v>
      </c>
      <c r="C121" s="48">
        <v>114239</v>
      </c>
      <c r="D121" s="48"/>
      <c r="E121" s="49">
        <f t="shared" ref="E121:E124" si="17">C121+D121</f>
        <v>114239</v>
      </c>
    </row>
    <row r="122" spans="1:5" ht="16" thickBot="1" x14ac:dyDescent="0.4">
      <c r="A122" s="46" t="s">
        <v>806</v>
      </c>
      <c r="B122" s="47" t="s">
        <v>807</v>
      </c>
      <c r="C122" s="48">
        <v>916</v>
      </c>
      <c r="D122" s="48"/>
      <c r="E122" s="49">
        <f t="shared" si="17"/>
        <v>916</v>
      </c>
    </row>
    <row r="123" spans="1:5" ht="16" thickBot="1" x14ac:dyDescent="0.4">
      <c r="A123" s="46" t="s">
        <v>808</v>
      </c>
      <c r="B123" s="47" t="s">
        <v>809</v>
      </c>
      <c r="C123" s="48">
        <v>0</v>
      </c>
      <c r="D123" s="48"/>
      <c r="E123" s="49">
        <f t="shared" si="17"/>
        <v>0</v>
      </c>
    </row>
    <row r="124" spans="1:5" ht="16" thickBot="1" x14ac:dyDescent="0.4">
      <c r="A124" s="46" t="s">
        <v>810</v>
      </c>
      <c r="B124" s="47" t="s">
        <v>811</v>
      </c>
      <c r="C124" s="48">
        <v>5101</v>
      </c>
      <c r="D124" s="48"/>
      <c r="E124" s="49">
        <f t="shared" si="17"/>
        <v>5101</v>
      </c>
    </row>
    <row r="125" spans="1:5" ht="31.5" thickBot="1" x14ac:dyDescent="0.4">
      <c r="A125" s="42" t="s">
        <v>812</v>
      </c>
      <c r="B125" s="43" t="s">
        <v>813</v>
      </c>
      <c r="C125" s="44">
        <f>SUM(C126:C131)</f>
        <v>3806640</v>
      </c>
      <c r="D125" s="44">
        <f>SUM(D126:D131)</f>
        <v>0</v>
      </c>
      <c r="E125" s="45">
        <f>SUM(E126:E131)</f>
        <v>3806640</v>
      </c>
    </row>
    <row r="126" spans="1:5" ht="16" thickBot="1" x14ac:dyDescent="0.4">
      <c r="A126" s="46" t="s">
        <v>814</v>
      </c>
      <c r="B126" s="47" t="s">
        <v>815</v>
      </c>
      <c r="C126" s="48">
        <v>35185</v>
      </c>
      <c r="D126" s="48"/>
      <c r="E126" s="49">
        <f t="shared" ref="E126:E131" si="18">C126+D126</f>
        <v>35185</v>
      </c>
    </row>
    <row r="127" spans="1:5" ht="16" thickBot="1" x14ac:dyDescent="0.4">
      <c r="A127" s="46" t="s">
        <v>816</v>
      </c>
      <c r="B127" s="47" t="s">
        <v>817</v>
      </c>
      <c r="C127" s="48">
        <v>0</v>
      </c>
      <c r="D127" s="48"/>
      <c r="E127" s="49">
        <f t="shared" si="18"/>
        <v>0</v>
      </c>
    </row>
    <row r="128" spans="1:5" ht="16" thickBot="1" x14ac:dyDescent="0.4">
      <c r="A128" s="46" t="s">
        <v>818</v>
      </c>
      <c r="B128" s="47" t="s">
        <v>819</v>
      </c>
      <c r="C128" s="48">
        <v>0</v>
      </c>
      <c r="D128" s="48"/>
      <c r="E128" s="49">
        <f t="shared" si="18"/>
        <v>0</v>
      </c>
    </row>
    <row r="129" spans="1:5" ht="16" thickBot="1" x14ac:dyDescent="0.4">
      <c r="A129" s="46" t="s">
        <v>820</v>
      </c>
      <c r="B129" s="47" t="s">
        <v>821</v>
      </c>
      <c r="C129" s="48">
        <v>0</v>
      </c>
      <c r="D129" s="48"/>
      <c r="E129" s="49">
        <f t="shared" si="18"/>
        <v>0</v>
      </c>
    </row>
    <row r="130" spans="1:5" ht="16" thickBot="1" x14ac:dyDescent="0.4">
      <c r="A130" s="46" t="s">
        <v>822</v>
      </c>
      <c r="B130" s="47" t="s">
        <v>823</v>
      </c>
      <c r="C130" s="48">
        <v>0</v>
      </c>
      <c r="D130" s="48"/>
      <c r="E130" s="49">
        <f t="shared" si="18"/>
        <v>0</v>
      </c>
    </row>
    <row r="131" spans="1:5" ht="16" thickBot="1" x14ac:dyDescent="0.4">
      <c r="A131" s="46" t="s">
        <v>824</v>
      </c>
      <c r="B131" s="47" t="s">
        <v>773</v>
      </c>
      <c r="C131" s="48">
        <v>3771455</v>
      </c>
      <c r="D131" s="48"/>
      <c r="E131" s="49">
        <f t="shared" si="18"/>
        <v>3771455</v>
      </c>
    </row>
    <row r="132" spans="1:5" ht="16" thickBot="1" x14ac:dyDescent="0.4">
      <c r="A132" s="42" t="s">
        <v>825</v>
      </c>
      <c r="B132" s="43" t="s">
        <v>826</v>
      </c>
      <c r="C132" s="44">
        <f>SUM(C133:C141)</f>
        <v>445163142</v>
      </c>
      <c r="D132" s="44">
        <f>SUM(D133:D141)</f>
        <v>0</v>
      </c>
      <c r="E132" s="45">
        <f>SUM(E133:E141)</f>
        <v>445163142</v>
      </c>
    </row>
    <row r="133" spans="1:5" ht="16" thickBot="1" x14ac:dyDescent="0.4">
      <c r="A133" s="46" t="s">
        <v>827</v>
      </c>
      <c r="B133" s="47" t="s">
        <v>828</v>
      </c>
      <c r="C133" s="48">
        <v>143946362</v>
      </c>
      <c r="D133" s="48"/>
      <c r="E133" s="49">
        <f t="shared" ref="E133:E141" si="19">C133+D133</f>
        <v>143946362</v>
      </c>
    </row>
    <row r="134" spans="1:5" ht="16" thickBot="1" x14ac:dyDescent="0.4">
      <c r="A134" s="46" t="s">
        <v>829</v>
      </c>
      <c r="B134" s="47" t="s">
        <v>830</v>
      </c>
      <c r="C134" s="48">
        <v>16249352</v>
      </c>
      <c r="D134" s="48"/>
      <c r="E134" s="49">
        <f t="shared" si="19"/>
        <v>16249352</v>
      </c>
    </row>
    <row r="135" spans="1:5" ht="16" thickBot="1" x14ac:dyDescent="0.4">
      <c r="A135" s="46" t="s">
        <v>831</v>
      </c>
      <c r="B135" s="47" t="s">
        <v>832</v>
      </c>
      <c r="C135" s="48">
        <v>14012673</v>
      </c>
      <c r="D135" s="48"/>
      <c r="E135" s="49">
        <f t="shared" si="19"/>
        <v>14012673</v>
      </c>
    </row>
    <row r="136" spans="1:5" ht="16" thickBot="1" x14ac:dyDescent="0.4">
      <c r="A136" s="46" t="s">
        <v>833</v>
      </c>
      <c r="B136" s="47" t="s">
        <v>834</v>
      </c>
      <c r="C136" s="48">
        <v>1977153</v>
      </c>
      <c r="D136" s="48"/>
      <c r="E136" s="49">
        <f t="shared" si="19"/>
        <v>1977153</v>
      </c>
    </row>
    <row r="137" spans="1:5" ht="16" thickBot="1" x14ac:dyDescent="0.4">
      <c r="A137" s="46" t="s">
        <v>835</v>
      </c>
      <c r="B137" s="47" t="s">
        <v>836</v>
      </c>
      <c r="C137" s="48">
        <v>40214938</v>
      </c>
      <c r="D137" s="48"/>
      <c r="E137" s="49">
        <f t="shared" si="19"/>
        <v>40214938</v>
      </c>
    </row>
    <row r="138" spans="1:5" ht="16" thickBot="1" x14ac:dyDescent="0.4">
      <c r="A138" s="46" t="s">
        <v>837</v>
      </c>
      <c r="B138" s="47" t="s">
        <v>838</v>
      </c>
      <c r="C138" s="48">
        <v>6031810</v>
      </c>
      <c r="D138" s="48"/>
      <c r="E138" s="49">
        <f t="shared" si="19"/>
        <v>6031810</v>
      </c>
    </row>
    <row r="139" spans="1:5" ht="16" thickBot="1" x14ac:dyDescent="0.4">
      <c r="A139" s="46" t="s">
        <v>839</v>
      </c>
      <c r="B139" s="47" t="s">
        <v>840</v>
      </c>
      <c r="C139" s="48">
        <v>217202059</v>
      </c>
      <c r="D139" s="48"/>
      <c r="E139" s="49">
        <f t="shared" si="19"/>
        <v>217202059</v>
      </c>
    </row>
    <row r="140" spans="1:5" ht="16" thickBot="1" x14ac:dyDescent="0.4">
      <c r="A140" s="46" t="s">
        <v>841</v>
      </c>
      <c r="B140" s="47" t="s">
        <v>842</v>
      </c>
      <c r="C140" s="48">
        <v>5355700</v>
      </c>
      <c r="D140" s="48"/>
      <c r="E140" s="49">
        <f t="shared" si="19"/>
        <v>5355700</v>
      </c>
    </row>
    <row r="141" spans="1:5" ht="16" thickBot="1" x14ac:dyDescent="0.4">
      <c r="A141" s="46" t="s">
        <v>843</v>
      </c>
      <c r="B141" s="47" t="s">
        <v>844</v>
      </c>
      <c r="C141" s="48">
        <v>173095</v>
      </c>
      <c r="D141" s="48"/>
      <c r="E141" s="49">
        <f t="shared" si="19"/>
        <v>173095</v>
      </c>
    </row>
    <row r="142" spans="1:5" ht="16" thickBot="1" x14ac:dyDescent="0.4">
      <c r="A142" s="42" t="s">
        <v>845</v>
      </c>
      <c r="B142" s="43" t="s">
        <v>846</v>
      </c>
      <c r="C142" s="44">
        <f>SUM(C143:C150)</f>
        <v>1917605</v>
      </c>
      <c r="D142" s="44">
        <f>SUM(D143:D150)</f>
        <v>0</v>
      </c>
      <c r="E142" s="45">
        <f>SUM(E143:E150)</f>
        <v>1917605</v>
      </c>
    </row>
    <row r="143" spans="1:5" ht="16" thickBot="1" x14ac:dyDescent="0.4">
      <c r="A143" s="46" t="s">
        <v>847</v>
      </c>
      <c r="B143" s="47" t="s">
        <v>848</v>
      </c>
      <c r="C143" s="48">
        <v>260690</v>
      </c>
      <c r="D143" s="48"/>
      <c r="E143" s="49">
        <f t="shared" ref="E143:E150" si="20">C143+D143</f>
        <v>260690</v>
      </c>
    </row>
    <row r="144" spans="1:5" ht="16" thickBot="1" x14ac:dyDescent="0.4">
      <c r="A144" s="46" t="s">
        <v>849</v>
      </c>
      <c r="B144" s="47" t="s">
        <v>850</v>
      </c>
      <c r="C144" s="48">
        <v>15</v>
      </c>
      <c r="D144" s="48"/>
      <c r="E144" s="49">
        <f t="shared" si="20"/>
        <v>15</v>
      </c>
    </row>
    <row r="145" spans="1:5" ht="16" thickBot="1" x14ac:dyDescent="0.4">
      <c r="A145" s="46" t="s">
        <v>851</v>
      </c>
      <c r="B145" s="47" t="s">
        <v>852</v>
      </c>
      <c r="C145" s="48">
        <v>0</v>
      </c>
      <c r="D145" s="48"/>
      <c r="E145" s="49">
        <f t="shared" si="20"/>
        <v>0</v>
      </c>
    </row>
    <row r="146" spans="1:5" ht="16" thickBot="1" x14ac:dyDescent="0.4">
      <c r="A146" s="46" t="s">
        <v>853</v>
      </c>
      <c r="B146" s="47" t="s">
        <v>854</v>
      </c>
      <c r="C146" s="48">
        <v>0</v>
      </c>
      <c r="D146" s="48"/>
      <c r="E146" s="49">
        <f t="shared" si="20"/>
        <v>0</v>
      </c>
    </row>
    <row r="147" spans="1:5" ht="16" thickBot="1" x14ac:dyDescent="0.4">
      <c r="A147" s="46" t="s">
        <v>855</v>
      </c>
      <c r="B147" s="47" t="s">
        <v>856</v>
      </c>
      <c r="C147" s="48">
        <v>0</v>
      </c>
      <c r="D147" s="48"/>
      <c r="E147" s="49">
        <f t="shared" si="20"/>
        <v>0</v>
      </c>
    </row>
    <row r="148" spans="1:5" ht="16" thickBot="1" x14ac:dyDescent="0.4">
      <c r="A148" s="46" t="s">
        <v>857</v>
      </c>
      <c r="B148" s="47" t="s">
        <v>858</v>
      </c>
      <c r="C148" s="48">
        <v>1600696</v>
      </c>
      <c r="D148" s="48"/>
      <c r="E148" s="49">
        <f t="shared" si="20"/>
        <v>1600696</v>
      </c>
    </row>
    <row r="149" spans="1:5" ht="16" thickBot="1" x14ac:dyDescent="0.4">
      <c r="A149" s="46" t="s">
        <v>859</v>
      </c>
      <c r="B149" s="47" t="s">
        <v>860</v>
      </c>
      <c r="C149" s="48">
        <v>0</v>
      </c>
      <c r="D149" s="48"/>
      <c r="E149" s="49">
        <f t="shared" si="20"/>
        <v>0</v>
      </c>
    </row>
    <row r="150" spans="1:5" ht="16" thickBot="1" x14ac:dyDescent="0.4">
      <c r="A150" s="46" t="s">
        <v>861</v>
      </c>
      <c r="B150" s="47" t="s">
        <v>862</v>
      </c>
      <c r="C150" s="48">
        <v>56204</v>
      </c>
      <c r="D150" s="48"/>
      <c r="E150" s="49">
        <f t="shared" si="20"/>
        <v>56204</v>
      </c>
    </row>
    <row r="151" spans="1:5" ht="16" thickBot="1" x14ac:dyDescent="0.4">
      <c r="A151" s="42" t="s">
        <v>863</v>
      </c>
      <c r="B151" s="43" t="s">
        <v>864</v>
      </c>
      <c r="C151" s="44">
        <f>SUM(C152:C154)</f>
        <v>676357</v>
      </c>
      <c r="D151" s="44">
        <f>SUM(D152:D154)</f>
        <v>0</v>
      </c>
      <c r="E151" s="45">
        <f>SUM(E152:E154)</f>
        <v>676357</v>
      </c>
    </row>
    <row r="152" spans="1:5" ht="16" thickBot="1" x14ac:dyDescent="0.4">
      <c r="A152" s="46" t="s">
        <v>865</v>
      </c>
      <c r="B152" s="47" t="s">
        <v>866</v>
      </c>
      <c r="C152" s="48">
        <v>114670</v>
      </c>
      <c r="D152" s="48"/>
      <c r="E152" s="49">
        <f t="shared" ref="E152:E154" si="21">C152+D152</f>
        <v>114670</v>
      </c>
    </row>
    <row r="153" spans="1:5" ht="16" thickBot="1" x14ac:dyDescent="0.4">
      <c r="A153" s="46" t="s">
        <v>867</v>
      </c>
      <c r="B153" s="47" t="s">
        <v>868</v>
      </c>
      <c r="C153" s="48">
        <v>405634</v>
      </c>
      <c r="D153" s="48"/>
      <c r="E153" s="49">
        <f t="shared" si="21"/>
        <v>405634</v>
      </c>
    </row>
    <row r="154" spans="1:5" ht="16" thickBot="1" x14ac:dyDescent="0.4">
      <c r="A154" s="46" t="s">
        <v>869</v>
      </c>
      <c r="B154" s="47" t="s">
        <v>870</v>
      </c>
      <c r="C154" s="48">
        <v>156053</v>
      </c>
      <c r="D154" s="48"/>
      <c r="E154" s="49">
        <f t="shared" si="21"/>
        <v>156053</v>
      </c>
    </row>
    <row r="155" spans="1:5" ht="16" thickBot="1" x14ac:dyDescent="0.4">
      <c r="A155" s="42" t="s">
        <v>871</v>
      </c>
      <c r="B155" s="43" t="s">
        <v>872</v>
      </c>
      <c r="C155" s="44">
        <f>SUM(C156:C159)</f>
        <v>39850832</v>
      </c>
      <c r="D155" s="44">
        <f>SUM(D156:D159)</f>
        <v>0</v>
      </c>
      <c r="E155" s="45">
        <f>SUM(E156:E159)</f>
        <v>39850832</v>
      </c>
    </row>
    <row r="156" spans="1:5" ht="16" thickBot="1" x14ac:dyDescent="0.4">
      <c r="A156" s="46" t="s">
        <v>873</v>
      </c>
      <c r="B156" s="47" t="s">
        <v>874</v>
      </c>
      <c r="C156" s="48">
        <v>19154385</v>
      </c>
      <c r="D156" s="48"/>
      <c r="E156" s="49">
        <f t="shared" ref="E156:E159" si="22">C156+D156</f>
        <v>19154385</v>
      </c>
    </row>
    <row r="157" spans="1:5" ht="16" thickBot="1" x14ac:dyDescent="0.4">
      <c r="A157" s="46" t="s">
        <v>875</v>
      </c>
      <c r="B157" s="47" t="s">
        <v>876</v>
      </c>
      <c r="C157" s="48">
        <v>0</v>
      </c>
      <c r="D157" s="48"/>
      <c r="E157" s="49">
        <f t="shared" si="22"/>
        <v>0</v>
      </c>
    </row>
    <row r="158" spans="1:5" ht="16" thickBot="1" x14ac:dyDescent="0.4">
      <c r="A158" s="46" t="s">
        <v>877</v>
      </c>
      <c r="B158" s="47" t="s">
        <v>878</v>
      </c>
      <c r="C158" s="48">
        <v>2703671</v>
      </c>
      <c r="D158" s="48"/>
      <c r="E158" s="49">
        <f t="shared" si="22"/>
        <v>2703671</v>
      </c>
    </row>
    <row r="159" spans="1:5" ht="16" thickBot="1" x14ac:dyDescent="0.4">
      <c r="A159" s="46" t="s">
        <v>879</v>
      </c>
      <c r="B159" s="47" t="s">
        <v>880</v>
      </c>
      <c r="C159" s="48">
        <v>17992776</v>
      </c>
      <c r="D159" s="48"/>
      <c r="E159" s="49">
        <f t="shared" si="22"/>
        <v>17992776</v>
      </c>
    </row>
    <row r="160" spans="1:5" ht="16" thickBot="1" x14ac:dyDescent="0.4">
      <c r="A160" s="42" t="s">
        <v>881</v>
      </c>
      <c r="B160" s="43" t="s">
        <v>882</v>
      </c>
      <c r="C160" s="44">
        <f>SUM(C161:C166)</f>
        <v>7798645</v>
      </c>
      <c r="D160" s="44">
        <f>SUM(D161:D166)</f>
        <v>0</v>
      </c>
      <c r="E160" s="45">
        <f>SUM(E161:E166)</f>
        <v>7798645</v>
      </c>
    </row>
    <row r="161" spans="1:5" ht="16" thickBot="1" x14ac:dyDescent="0.4">
      <c r="A161" s="46" t="s">
        <v>883</v>
      </c>
      <c r="B161" s="47" t="s">
        <v>884</v>
      </c>
      <c r="C161" s="48">
        <v>31329</v>
      </c>
      <c r="D161" s="48"/>
      <c r="E161" s="49">
        <f t="shared" ref="E161:E166" si="23">C161+D161</f>
        <v>31329</v>
      </c>
    </row>
    <row r="162" spans="1:5" ht="16" thickBot="1" x14ac:dyDescent="0.4">
      <c r="A162" s="46" t="s">
        <v>885</v>
      </c>
      <c r="B162" s="47" t="s">
        <v>886</v>
      </c>
      <c r="C162" s="48">
        <v>330997</v>
      </c>
      <c r="D162" s="48"/>
      <c r="E162" s="49">
        <f t="shared" si="23"/>
        <v>330997</v>
      </c>
    </row>
    <row r="163" spans="1:5" ht="16" thickBot="1" x14ac:dyDescent="0.4">
      <c r="A163" s="46" t="s">
        <v>887</v>
      </c>
      <c r="B163" s="47" t="s">
        <v>888</v>
      </c>
      <c r="C163" s="48">
        <v>1751</v>
      </c>
      <c r="D163" s="48"/>
      <c r="E163" s="49">
        <f t="shared" si="23"/>
        <v>1751</v>
      </c>
    </row>
    <row r="164" spans="1:5" ht="16" thickBot="1" x14ac:dyDescent="0.4">
      <c r="A164" s="46" t="s">
        <v>889</v>
      </c>
      <c r="B164" s="47" t="s">
        <v>890</v>
      </c>
      <c r="C164" s="48">
        <v>0</v>
      </c>
      <c r="D164" s="48"/>
      <c r="E164" s="49">
        <f t="shared" si="23"/>
        <v>0</v>
      </c>
    </row>
    <row r="165" spans="1:5" ht="16" thickBot="1" x14ac:dyDescent="0.4">
      <c r="A165" s="46" t="s">
        <v>891</v>
      </c>
      <c r="B165" s="47" t="s">
        <v>892</v>
      </c>
      <c r="C165" s="48">
        <v>3188733</v>
      </c>
      <c r="D165" s="48"/>
      <c r="E165" s="49">
        <f t="shared" si="23"/>
        <v>3188733</v>
      </c>
    </row>
    <row r="166" spans="1:5" ht="16" thickBot="1" x14ac:dyDescent="0.4">
      <c r="A166" s="46" t="s">
        <v>893</v>
      </c>
      <c r="B166" s="47" t="s">
        <v>894</v>
      </c>
      <c r="C166" s="48">
        <v>4245835</v>
      </c>
      <c r="D166" s="48"/>
      <c r="E166" s="49">
        <f t="shared" si="23"/>
        <v>4245835</v>
      </c>
    </row>
    <row r="167" spans="1:5" ht="16" thickBot="1" x14ac:dyDescent="0.4">
      <c r="A167" s="38">
        <v>4.4000000000000004</v>
      </c>
      <c r="B167" s="51" t="s">
        <v>895</v>
      </c>
      <c r="C167" s="40">
        <f>SUM(C168)</f>
        <v>15797604</v>
      </c>
      <c r="D167" s="40">
        <f>SUM(D168)</f>
        <v>0</v>
      </c>
      <c r="E167" s="41">
        <f>SUM(E168)</f>
        <v>15797604</v>
      </c>
    </row>
    <row r="168" spans="1:5" ht="16" thickBot="1" x14ac:dyDescent="0.4">
      <c r="A168" s="42" t="s">
        <v>896</v>
      </c>
      <c r="B168" s="43" t="s">
        <v>897</v>
      </c>
      <c r="C168" s="44">
        <f>SUM(C169:C173)</f>
        <v>15797604</v>
      </c>
      <c r="D168" s="44">
        <f>SUM(D169:D173)</f>
        <v>0</v>
      </c>
      <c r="E168" s="45">
        <f>SUM(E169:E173)</f>
        <v>15797604</v>
      </c>
    </row>
    <row r="169" spans="1:5" ht="16" thickBot="1" x14ac:dyDescent="0.4">
      <c r="A169" s="46" t="s">
        <v>898</v>
      </c>
      <c r="B169" s="47" t="s">
        <v>899</v>
      </c>
      <c r="C169" s="48">
        <v>13796</v>
      </c>
      <c r="D169" s="48"/>
      <c r="E169" s="49">
        <f t="shared" ref="E169:E173" si="24">C169+D169</f>
        <v>13796</v>
      </c>
    </row>
    <row r="170" spans="1:5" ht="16" thickBot="1" x14ac:dyDescent="0.4">
      <c r="A170" s="46" t="s">
        <v>900</v>
      </c>
      <c r="B170" s="47" t="s">
        <v>901</v>
      </c>
      <c r="C170" s="48">
        <v>548828</v>
      </c>
      <c r="D170" s="48"/>
      <c r="E170" s="49">
        <f t="shared" si="24"/>
        <v>548828</v>
      </c>
    </row>
    <row r="171" spans="1:5" ht="16" thickBot="1" x14ac:dyDescent="0.4">
      <c r="A171" s="46" t="s">
        <v>902</v>
      </c>
      <c r="B171" s="47" t="s">
        <v>903</v>
      </c>
      <c r="C171" s="48">
        <v>0</v>
      </c>
      <c r="D171" s="48"/>
      <c r="E171" s="49">
        <f t="shared" si="24"/>
        <v>0</v>
      </c>
    </row>
    <row r="172" spans="1:5" ht="16" thickBot="1" x14ac:dyDescent="0.4">
      <c r="A172" s="46" t="s">
        <v>904</v>
      </c>
      <c r="B172" s="47" t="s">
        <v>905</v>
      </c>
      <c r="C172" s="48">
        <v>12365661</v>
      </c>
      <c r="D172" s="48"/>
      <c r="E172" s="49">
        <f t="shared" si="24"/>
        <v>12365661</v>
      </c>
    </row>
    <row r="173" spans="1:5" ht="16" thickBot="1" x14ac:dyDescent="0.4">
      <c r="A173" s="46" t="s">
        <v>906</v>
      </c>
      <c r="B173" s="47" t="s">
        <v>907</v>
      </c>
      <c r="C173" s="48">
        <v>2869319</v>
      </c>
      <c r="D173" s="48"/>
      <c r="E173" s="49">
        <f t="shared" si="24"/>
        <v>2869319</v>
      </c>
    </row>
    <row r="174" spans="1:5" ht="16" thickBot="1" x14ac:dyDescent="0.4">
      <c r="A174" s="38">
        <v>4.5</v>
      </c>
      <c r="B174" s="51" t="s">
        <v>908</v>
      </c>
      <c r="C174" s="40">
        <f>SUM(C175+C177+C179+C181+C185+C187)</f>
        <v>72713826</v>
      </c>
      <c r="D174" s="40">
        <f>SUM(D175+D177+D179+D181+D185+D187)</f>
        <v>0</v>
      </c>
      <c r="E174" s="41">
        <f>SUM(E175+E177+E179+E181+E185+E187)</f>
        <v>72713826</v>
      </c>
    </row>
    <row r="175" spans="1:5" ht="16" thickBot="1" x14ac:dyDescent="0.4">
      <c r="A175" s="42" t="s">
        <v>909</v>
      </c>
      <c r="B175" s="43" t="s">
        <v>646</v>
      </c>
      <c r="C175" s="44">
        <f>SUM(C176)</f>
        <v>16770454</v>
      </c>
      <c r="D175" s="44">
        <f>SUM(D176)</f>
        <v>0</v>
      </c>
      <c r="E175" s="45">
        <f>SUM(E176)</f>
        <v>16770454</v>
      </c>
    </row>
    <row r="176" spans="1:5" ht="16" thickBot="1" x14ac:dyDescent="0.4">
      <c r="A176" s="46" t="s">
        <v>910</v>
      </c>
      <c r="B176" s="47" t="s">
        <v>648</v>
      </c>
      <c r="C176" s="48">
        <v>16770454</v>
      </c>
      <c r="D176" s="48"/>
      <c r="E176" s="49">
        <f>C176+D176</f>
        <v>16770454</v>
      </c>
    </row>
    <row r="177" spans="1:5" ht="16" thickBot="1" x14ac:dyDescent="0.4">
      <c r="A177" s="42" t="s">
        <v>911</v>
      </c>
      <c r="B177" s="43" t="s">
        <v>649</v>
      </c>
      <c r="C177" s="44">
        <f>SUM(C178)</f>
        <v>24818884</v>
      </c>
      <c r="D177" s="44">
        <f>SUM(D178)</f>
        <v>0</v>
      </c>
      <c r="E177" s="45">
        <f>SUM(E178)</f>
        <v>24818884</v>
      </c>
    </row>
    <row r="178" spans="1:5" ht="16" thickBot="1" x14ac:dyDescent="0.4">
      <c r="A178" s="46" t="s">
        <v>912</v>
      </c>
      <c r="B178" s="47" t="s">
        <v>651</v>
      </c>
      <c r="C178" s="48">
        <v>24818884</v>
      </c>
      <c r="D178" s="48"/>
      <c r="E178" s="49">
        <f>C178+D178</f>
        <v>24818884</v>
      </c>
    </row>
    <row r="179" spans="1:5" ht="16" thickBot="1" x14ac:dyDescent="0.4">
      <c r="A179" s="42" t="s">
        <v>913</v>
      </c>
      <c r="B179" s="43" t="s">
        <v>652</v>
      </c>
      <c r="C179" s="44">
        <f>SUM(C180)</f>
        <v>4313166</v>
      </c>
      <c r="D179" s="44">
        <f>SUM(D180)</f>
        <v>0</v>
      </c>
      <c r="E179" s="45">
        <f>SUM(E180)</f>
        <v>4313166</v>
      </c>
    </row>
    <row r="180" spans="1:5" ht="16" thickBot="1" x14ac:dyDescent="0.4">
      <c r="A180" s="46" t="s">
        <v>914</v>
      </c>
      <c r="B180" s="47" t="s">
        <v>654</v>
      </c>
      <c r="C180" s="48">
        <v>4313166</v>
      </c>
      <c r="D180" s="48"/>
      <c r="E180" s="49">
        <f>C180+D180</f>
        <v>4313166</v>
      </c>
    </row>
    <row r="181" spans="1:5" ht="16" thickBot="1" x14ac:dyDescent="0.4">
      <c r="A181" s="42" t="s">
        <v>915</v>
      </c>
      <c r="B181" s="43" t="s">
        <v>656</v>
      </c>
      <c r="C181" s="44">
        <f>SUM(C182:C184)</f>
        <v>10191550</v>
      </c>
      <c r="D181" s="44">
        <f>SUM(D182:D184)</f>
        <v>0</v>
      </c>
      <c r="E181" s="45">
        <f>SUM(E182:E184)</f>
        <v>10191550</v>
      </c>
    </row>
    <row r="182" spans="1:5" ht="16" thickBot="1" x14ac:dyDescent="0.4">
      <c r="A182" s="46" t="s">
        <v>916</v>
      </c>
      <c r="B182" s="47" t="s">
        <v>658</v>
      </c>
      <c r="C182" s="48">
        <v>10191550</v>
      </c>
      <c r="D182" s="48"/>
      <c r="E182" s="49">
        <f t="shared" ref="E182:E184" si="25">C182+D182</f>
        <v>10191550</v>
      </c>
    </row>
    <row r="183" spans="1:5" ht="16" thickBot="1" x14ac:dyDescent="0.4">
      <c r="A183" s="46" t="s">
        <v>917</v>
      </c>
      <c r="B183" s="47" t="s">
        <v>660</v>
      </c>
      <c r="C183" s="48">
        <v>0</v>
      </c>
      <c r="D183" s="48"/>
      <c r="E183" s="49">
        <f t="shared" si="25"/>
        <v>0</v>
      </c>
    </row>
    <row r="184" spans="1:5" ht="16" thickBot="1" x14ac:dyDescent="0.4">
      <c r="A184" s="46" t="s">
        <v>918</v>
      </c>
      <c r="B184" s="47" t="s">
        <v>662</v>
      </c>
      <c r="C184" s="48">
        <v>0</v>
      </c>
      <c r="D184" s="48"/>
      <c r="E184" s="49">
        <f t="shared" si="25"/>
        <v>0</v>
      </c>
    </row>
    <row r="185" spans="1:5" ht="16" thickBot="1" x14ac:dyDescent="0.4">
      <c r="A185" s="42" t="s">
        <v>919</v>
      </c>
      <c r="B185" s="43" t="s">
        <v>664</v>
      </c>
      <c r="C185" s="44">
        <f>SUM(C186)</f>
        <v>16619772</v>
      </c>
      <c r="D185" s="44">
        <f>SUM(D186)</f>
        <v>0</v>
      </c>
      <c r="E185" s="45">
        <f>SUM(E186)</f>
        <v>16619772</v>
      </c>
    </row>
    <row r="186" spans="1:5" ht="16" thickBot="1" x14ac:dyDescent="0.4">
      <c r="A186" s="46" t="s">
        <v>920</v>
      </c>
      <c r="B186" s="47" t="s">
        <v>664</v>
      </c>
      <c r="C186" s="48">
        <v>16619772</v>
      </c>
      <c r="D186" s="48"/>
      <c r="E186" s="49">
        <f>C186+D186</f>
        <v>16619772</v>
      </c>
    </row>
    <row r="187" spans="1:5" ht="16" thickBot="1" x14ac:dyDescent="0.4">
      <c r="A187" s="42" t="s">
        <v>921</v>
      </c>
      <c r="B187" s="43" t="s">
        <v>667</v>
      </c>
      <c r="C187" s="44">
        <f>SUM(C188)</f>
        <v>0</v>
      </c>
      <c r="D187" s="44">
        <f>SUM(D188)</f>
        <v>0</v>
      </c>
      <c r="E187" s="45">
        <f>SUM(E188)</f>
        <v>0</v>
      </c>
    </row>
    <row r="188" spans="1:5" ht="16" thickBot="1" x14ac:dyDescent="0.4">
      <c r="A188" s="46" t="s">
        <v>922</v>
      </c>
      <c r="B188" s="47" t="s">
        <v>669</v>
      </c>
      <c r="C188" s="48">
        <v>0</v>
      </c>
      <c r="D188" s="48"/>
      <c r="E188" s="49">
        <f>C188+D188</f>
        <v>0</v>
      </c>
    </row>
    <row r="189" spans="1:5" ht="47" thickBot="1" x14ac:dyDescent="0.4">
      <c r="A189" s="38">
        <v>4.9000000000000004</v>
      </c>
      <c r="B189" s="51" t="s">
        <v>923</v>
      </c>
      <c r="C189" s="40">
        <f t="shared" ref="C189:E190" si="26">SUM(C190)</f>
        <v>0</v>
      </c>
      <c r="D189" s="40">
        <f t="shared" si="26"/>
        <v>0</v>
      </c>
      <c r="E189" s="41">
        <f t="shared" si="26"/>
        <v>0</v>
      </c>
    </row>
    <row r="190" spans="1:5" ht="31.5" thickBot="1" x14ac:dyDescent="0.4">
      <c r="A190" s="42" t="s">
        <v>924</v>
      </c>
      <c r="B190" s="43" t="s">
        <v>925</v>
      </c>
      <c r="C190" s="44">
        <f t="shared" si="26"/>
        <v>0</v>
      </c>
      <c r="D190" s="44">
        <f t="shared" si="26"/>
        <v>0</v>
      </c>
      <c r="E190" s="45">
        <f t="shared" si="26"/>
        <v>0</v>
      </c>
    </row>
    <row r="191" spans="1:5" ht="31.5" thickBot="1" x14ac:dyDescent="0.4">
      <c r="A191" s="46" t="s">
        <v>926</v>
      </c>
      <c r="B191" s="47" t="s">
        <v>927</v>
      </c>
      <c r="C191" s="48">
        <v>0</v>
      </c>
      <c r="D191" s="48"/>
      <c r="E191" s="49">
        <f>C191+D191</f>
        <v>0</v>
      </c>
    </row>
    <row r="192" spans="1:5" ht="16" thickBot="1" x14ac:dyDescent="0.4">
      <c r="A192" s="52">
        <v>5</v>
      </c>
      <c r="B192" s="53" t="s">
        <v>928</v>
      </c>
      <c r="C192" s="54">
        <f>SUM(C193+C215)</f>
        <v>82833350</v>
      </c>
      <c r="D192" s="54">
        <f>SUM(D193+D215)</f>
        <v>0</v>
      </c>
      <c r="E192" s="55">
        <f>SUM(E193+E215)</f>
        <v>82833350</v>
      </c>
    </row>
    <row r="193" spans="1:5" ht="16" thickBot="1" x14ac:dyDescent="0.4">
      <c r="A193" s="38">
        <v>5.0999999999999996</v>
      </c>
      <c r="B193" s="51" t="s">
        <v>928</v>
      </c>
      <c r="C193" s="40">
        <f>SUM(C194+C200+C205)</f>
        <v>82833350</v>
      </c>
      <c r="D193" s="40">
        <f>SUM(D194+D200+D205)</f>
        <v>0</v>
      </c>
      <c r="E193" s="41">
        <f>SUM(E194+E200+E205)</f>
        <v>82833350</v>
      </c>
    </row>
    <row r="194" spans="1:5" ht="16" thickBot="1" x14ac:dyDescent="0.4">
      <c r="A194" s="42" t="s">
        <v>929</v>
      </c>
      <c r="B194" s="43" t="s">
        <v>930</v>
      </c>
      <c r="C194" s="44">
        <f>SUM(C195:C199)</f>
        <v>1387921</v>
      </c>
      <c r="D194" s="44">
        <f>SUM(D195:D199)</f>
        <v>0</v>
      </c>
      <c r="E194" s="45">
        <f>SUM(E195:E199)</f>
        <v>1387921</v>
      </c>
    </row>
    <row r="195" spans="1:5" ht="16" thickBot="1" x14ac:dyDescent="0.4">
      <c r="A195" s="46" t="s">
        <v>931</v>
      </c>
      <c r="B195" s="47" t="s">
        <v>720</v>
      </c>
      <c r="C195" s="48">
        <v>0</v>
      </c>
      <c r="D195" s="48"/>
      <c r="E195" s="49">
        <f t="shared" ref="E195:E199" si="27">C195+D195</f>
        <v>0</v>
      </c>
    </row>
    <row r="196" spans="1:5" ht="16" thickBot="1" x14ac:dyDescent="0.4">
      <c r="A196" s="46" t="s">
        <v>932</v>
      </c>
      <c r="B196" s="47" t="s">
        <v>722</v>
      </c>
      <c r="C196" s="48">
        <v>0</v>
      </c>
      <c r="D196" s="48"/>
      <c r="E196" s="49">
        <f t="shared" si="27"/>
        <v>0</v>
      </c>
    </row>
    <row r="197" spans="1:5" ht="16" thickBot="1" x14ac:dyDescent="0.4">
      <c r="A197" s="46" t="s">
        <v>933</v>
      </c>
      <c r="B197" s="47" t="s">
        <v>724</v>
      </c>
      <c r="C197" s="48">
        <v>0</v>
      </c>
      <c r="D197" s="48"/>
      <c r="E197" s="49">
        <f t="shared" si="27"/>
        <v>0</v>
      </c>
    </row>
    <row r="198" spans="1:5" ht="16" thickBot="1" x14ac:dyDescent="0.4">
      <c r="A198" s="46" t="s">
        <v>934</v>
      </c>
      <c r="B198" s="47" t="s">
        <v>726</v>
      </c>
      <c r="C198" s="48">
        <v>0</v>
      </c>
      <c r="D198" s="48"/>
      <c r="E198" s="49">
        <f t="shared" si="27"/>
        <v>0</v>
      </c>
    </row>
    <row r="199" spans="1:5" ht="16" thickBot="1" x14ac:dyDescent="0.4">
      <c r="A199" s="46" t="s">
        <v>935</v>
      </c>
      <c r="B199" s="47" t="s">
        <v>728</v>
      </c>
      <c r="C199" s="48">
        <v>1387921</v>
      </c>
      <c r="D199" s="48"/>
      <c r="E199" s="49">
        <f t="shared" si="27"/>
        <v>1387921</v>
      </c>
    </row>
    <row r="200" spans="1:5" ht="16" thickBot="1" x14ac:dyDescent="0.4">
      <c r="A200" s="42" t="s">
        <v>936</v>
      </c>
      <c r="B200" s="43" t="s">
        <v>937</v>
      </c>
      <c r="C200" s="44">
        <f>SUM(C201:C204)</f>
        <v>0</v>
      </c>
      <c r="D200" s="44">
        <f>SUM(D201:D204)</f>
        <v>0</v>
      </c>
      <c r="E200" s="45">
        <f>SUM(E201:E204)</f>
        <v>0</v>
      </c>
    </row>
    <row r="201" spans="1:5" ht="16" thickBot="1" x14ac:dyDescent="0.4">
      <c r="A201" s="46" t="s">
        <v>938</v>
      </c>
      <c r="B201" s="47" t="s">
        <v>710</v>
      </c>
      <c r="C201" s="48">
        <v>0</v>
      </c>
      <c r="D201" s="48"/>
      <c r="E201" s="49">
        <f t="shared" ref="E201:E204" si="28">C201+D201</f>
        <v>0</v>
      </c>
    </row>
    <row r="202" spans="1:5" ht="16" thickBot="1" x14ac:dyDescent="0.4">
      <c r="A202" s="46" t="s">
        <v>939</v>
      </c>
      <c r="B202" s="47" t="s">
        <v>712</v>
      </c>
      <c r="C202" s="48">
        <v>0</v>
      </c>
      <c r="D202" s="48"/>
      <c r="E202" s="49">
        <f t="shared" si="28"/>
        <v>0</v>
      </c>
    </row>
    <row r="203" spans="1:5" ht="16" thickBot="1" x14ac:dyDescent="0.4">
      <c r="A203" s="46" t="s">
        <v>940</v>
      </c>
      <c r="B203" s="47" t="s">
        <v>714</v>
      </c>
      <c r="C203" s="48">
        <v>0</v>
      </c>
      <c r="D203" s="48"/>
      <c r="E203" s="49">
        <f t="shared" si="28"/>
        <v>0</v>
      </c>
    </row>
    <row r="204" spans="1:5" ht="16" thickBot="1" x14ac:dyDescent="0.4">
      <c r="A204" s="46" t="s">
        <v>941</v>
      </c>
      <c r="B204" s="47" t="s">
        <v>942</v>
      </c>
      <c r="C204" s="48">
        <v>0</v>
      </c>
      <c r="D204" s="48"/>
      <c r="E204" s="49">
        <f t="shared" si="28"/>
        <v>0</v>
      </c>
    </row>
    <row r="205" spans="1:5" ht="16" thickBot="1" x14ac:dyDescent="0.4">
      <c r="A205" s="42" t="s">
        <v>943</v>
      </c>
      <c r="B205" s="43" t="s">
        <v>944</v>
      </c>
      <c r="C205" s="44">
        <f>SUM(C206:C214)</f>
        <v>81445429</v>
      </c>
      <c r="D205" s="44">
        <f>SUM(D206:D214)</f>
        <v>0</v>
      </c>
      <c r="E205" s="45">
        <f>SUM(E206:E214)</f>
        <v>81445429</v>
      </c>
    </row>
    <row r="206" spans="1:5" ht="16" thickBot="1" x14ac:dyDescent="0.4">
      <c r="A206" s="46" t="s">
        <v>945</v>
      </c>
      <c r="B206" s="47" t="s">
        <v>946</v>
      </c>
      <c r="C206" s="48">
        <v>6955990</v>
      </c>
      <c r="D206" s="48"/>
      <c r="E206" s="49">
        <f t="shared" ref="E206:E214" si="29">C206+D206</f>
        <v>6955990</v>
      </c>
    </row>
    <row r="207" spans="1:5" ht="16" thickBot="1" x14ac:dyDescent="0.4">
      <c r="A207" s="46" t="s">
        <v>947</v>
      </c>
      <c r="B207" s="47" t="s">
        <v>948</v>
      </c>
      <c r="C207" s="48">
        <v>45440</v>
      </c>
      <c r="D207" s="48"/>
      <c r="E207" s="49">
        <f t="shared" si="29"/>
        <v>45440</v>
      </c>
    </row>
    <row r="208" spans="1:5" ht="16" thickBot="1" x14ac:dyDescent="0.4">
      <c r="A208" s="46" t="s">
        <v>949</v>
      </c>
      <c r="B208" s="47" t="s">
        <v>950</v>
      </c>
      <c r="C208" s="48">
        <v>0</v>
      </c>
      <c r="D208" s="48"/>
      <c r="E208" s="49">
        <f t="shared" si="29"/>
        <v>0</v>
      </c>
    </row>
    <row r="209" spans="1:5" ht="16" thickBot="1" x14ac:dyDescent="0.4">
      <c r="A209" s="46" t="s">
        <v>951</v>
      </c>
      <c r="B209" s="47" t="s">
        <v>952</v>
      </c>
      <c r="C209" s="48">
        <v>0</v>
      </c>
      <c r="D209" s="48"/>
      <c r="E209" s="49">
        <f t="shared" si="29"/>
        <v>0</v>
      </c>
    </row>
    <row r="210" spans="1:5" ht="16" thickBot="1" x14ac:dyDescent="0.4">
      <c r="A210" s="46" t="s">
        <v>953</v>
      </c>
      <c r="B210" s="47" t="s">
        <v>954</v>
      </c>
      <c r="C210" s="48">
        <v>0</v>
      </c>
      <c r="D210" s="48"/>
      <c r="E210" s="49">
        <f t="shared" si="29"/>
        <v>0</v>
      </c>
    </row>
    <row r="211" spans="1:5" ht="16" thickBot="1" x14ac:dyDescent="0.4">
      <c r="A211" s="46" t="s">
        <v>955</v>
      </c>
      <c r="B211" s="47" t="s">
        <v>956</v>
      </c>
      <c r="C211" s="48">
        <v>0</v>
      </c>
      <c r="D211" s="48"/>
      <c r="E211" s="49">
        <f t="shared" si="29"/>
        <v>0</v>
      </c>
    </row>
    <row r="212" spans="1:5" ht="16" thickBot="1" x14ac:dyDescent="0.4">
      <c r="A212" s="46" t="s">
        <v>957</v>
      </c>
      <c r="B212" s="47" t="s">
        <v>958</v>
      </c>
      <c r="C212" s="48">
        <v>0</v>
      </c>
      <c r="D212" s="48"/>
      <c r="E212" s="49">
        <f t="shared" si="29"/>
        <v>0</v>
      </c>
    </row>
    <row r="213" spans="1:5" ht="16" thickBot="1" x14ac:dyDescent="0.4">
      <c r="A213" s="46" t="s">
        <v>959</v>
      </c>
      <c r="B213" s="47" t="s">
        <v>960</v>
      </c>
      <c r="C213" s="48">
        <v>32163</v>
      </c>
      <c r="D213" s="48"/>
      <c r="E213" s="49">
        <f t="shared" si="29"/>
        <v>32163</v>
      </c>
    </row>
    <row r="214" spans="1:5" ht="16" thickBot="1" x14ac:dyDescent="0.4">
      <c r="A214" s="46" t="s">
        <v>961</v>
      </c>
      <c r="B214" s="47" t="s">
        <v>962</v>
      </c>
      <c r="C214" s="48">
        <v>74411836</v>
      </c>
      <c r="D214" s="48"/>
      <c r="E214" s="49">
        <f t="shared" si="29"/>
        <v>74411836</v>
      </c>
    </row>
    <row r="215" spans="1:5" ht="47" thickBot="1" x14ac:dyDescent="0.4">
      <c r="A215" s="38">
        <v>5.9</v>
      </c>
      <c r="B215" s="51" t="s">
        <v>963</v>
      </c>
      <c r="C215" s="40">
        <v>0</v>
      </c>
      <c r="D215" s="40">
        <v>0</v>
      </c>
      <c r="E215" s="41">
        <v>0</v>
      </c>
    </row>
    <row r="216" spans="1:5" ht="16" thickBot="1" x14ac:dyDescent="0.4">
      <c r="A216" s="52">
        <v>6</v>
      </c>
      <c r="B216" s="53" t="s">
        <v>964</v>
      </c>
      <c r="C216" s="54">
        <f>SUM(C217+C232+C233+C236)</f>
        <v>56635377</v>
      </c>
      <c r="D216" s="54">
        <f>SUM(D217+D232+D233+D236)</f>
        <v>20578305.530000001</v>
      </c>
      <c r="E216" s="55">
        <f>SUM(E217+E232+E233+E236)</f>
        <v>77213682.530000001</v>
      </c>
    </row>
    <row r="217" spans="1:5" ht="16" thickBot="1" x14ac:dyDescent="0.4">
      <c r="A217" s="38">
        <v>6.1</v>
      </c>
      <c r="B217" s="51" t="s">
        <v>964</v>
      </c>
      <c r="C217" s="40">
        <f>SUM(C218+C220+C222+C224+C226+C228+C230)</f>
        <v>56096979</v>
      </c>
      <c r="D217" s="40">
        <f>SUM(D218+D220+D222+D224+D226+D228+D230)</f>
        <v>20578305.530000001</v>
      </c>
      <c r="E217" s="41">
        <f>SUM(E218+E220+E222+E224+E226+E228+E230)</f>
        <v>76675284.530000001</v>
      </c>
    </row>
    <row r="218" spans="1:5" ht="16" thickBot="1" x14ac:dyDescent="0.4">
      <c r="A218" s="42" t="s">
        <v>965</v>
      </c>
      <c r="B218" s="43" t="s">
        <v>649</v>
      </c>
      <c r="C218" s="44">
        <f>SUM(C219)</f>
        <v>8675928</v>
      </c>
      <c r="D218" s="44">
        <f>SUM(D219)</f>
        <v>0</v>
      </c>
      <c r="E218" s="45">
        <f>SUM(E219)</f>
        <v>8675928</v>
      </c>
    </row>
    <row r="219" spans="1:5" ht="16" thickBot="1" x14ac:dyDescent="0.4">
      <c r="A219" s="46" t="s">
        <v>966</v>
      </c>
      <c r="B219" s="47" t="s">
        <v>651</v>
      </c>
      <c r="C219" s="48">
        <v>8675928</v>
      </c>
      <c r="D219" s="48"/>
      <c r="E219" s="49">
        <f>C219+D219</f>
        <v>8675928</v>
      </c>
    </row>
    <row r="220" spans="1:5" ht="16" thickBot="1" x14ac:dyDescent="0.4">
      <c r="A220" s="42" t="s">
        <v>967</v>
      </c>
      <c r="B220" s="43" t="s">
        <v>968</v>
      </c>
      <c r="C220" s="44">
        <f>SUM(C221)</f>
        <v>917738</v>
      </c>
      <c r="D220" s="44">
        <f>SUM(D221)</f>
        <v>0</v>
      </c>
      <c r="E220" s="45">
        <f>SUM(E221)</f>
        <v>917738</v>
      </c>
    </row>
    <row r="221" spans="1:5" ht="16" thickBot="1" x14ac:dyDescent="0.4">
      <c r="A221" s="46" t="s">
        <v>969</v>
      </c>
      <c r="B221" s="47" t="s">
        <v>968</v>
      </c>
      <c r="C221" s="48">
        <v>917738</v>
      </c>
      <c r="D221" s="48"/>
      <c r="E221" s="49">
        <f>C221+D221</f>
        <v>917738</v>
      </c>
    </row>
    <row r="222" spans="1:5" ht="16" thickBot="1" x14ac:dyDescent="0.4">
      <c r="A222" s="42" t="s">
        <v>970</v>
      </c>
      <c r="B222" s="43" t="s">
        <v>971</v>
      </c>
      <c r="C222" s="44">
        <f>SUM(C223)</f>
        <v>0</v>
      </c>
      <c r="D222" s="44">
        <f>SUM(D223)</f>
        <v>20578305.530000001</v>
      </c>
      <c r="E222" s="45">
        <f>SUM(E223)</f>
        <v>20578305.530000001</v>
      </c>
    </row>
    <row r="223" spans="1:5" ht="16" thickBot="1" x14ac:dyDescent="0.4">
      <c r="A223" s="46" t="s">
        <v>972</v>
      </c>
      <c r="B223" s="47" t="s">
        <v>971</v>
      </c>
      <c r="C223" s="48">
        <v>0</v>
      </c>
      <c r="D223" s="48">
        <v>20578305.530000001</v>
      </c>
      <c r="E223" s="49">
        <f>C223+D223</f>
        <v>20578305.530000001</v>
      </c>
    </row>
    <row r="224" spans="1:5" ht="16" thickBot="1" x14ac:dyDescent="0.4">
      <c r="A224" s="42" t="s">
        <v>973</v>
      </c>
      <c r="B224" s="43" t="s">
        <v>974</v>
      </c>
      <c r="C224" s="44">
        <f>SUM(C225)</f>
        <v>0</v>
      </c>
      <c r="D224" s="44">
        <f>SUM(D225)</f>
        <v>0</v>
      </c>
      <c r="E224" s="45">
        <f>SUM(E225)</f>
        <v>0</v>
      </c>
    </row>
    <row r="225" spans="1:5" ht="16" thickBot="1" x14ac:dyDescent="0.4">
      <c r="A225" s="46" t="s">
        <v>975</v>
      </c>
      <c r="B225" s="47" t="s">
        <v>976</v>
      </c>
      <c r="C225" s="48">
        <v>0</v>
      </c>
      <c r="D225" s="48"/>
      <c r="E225" s="49">
        <f>C225+D225</f>
        <v>0</v>
      </c>
    </row>
    <row r="226" spans="1:5" ht="16" thickBot="1" x14ac:dyDescent="0.4">
      <c r="A226" s="42" t="s">
        <v>977</v>
      </c>
      <c r="B226" s="43" t="s">
        <v>978</v>
      </c>
      <c r="C226" s="44">
        <f>SUM(C227)</f>
        <v>0</v>
      </c>
      <c r="D226" s="44">
        <f>SUM(D227)</f>
        <v>0</v>
      </c>
      <c r="E226" s="45">
        <f>SUM(E227)</f>
        <v>0</v>
      </c>
    </row>
    <row r="227" spans="1:5" ht="16" thickBot="1" x14ac:dyDescent="0.4">
      <c r="A227" s="46" t="s">
        <v>979</v>
      </c>
      <c r="B227" s="47" t="s">
        <v>978</v>
      </c>
      <c r="C227" s="48">
        <v>0</v>
      </c>
      <c r="D227" s="48"/>
      <c r="E227" s="49">
        <f>C227+D227</f>
        <v>0</v>
      </c>
    </row>
    <row r="228" spans="1:5" ht="16" thickBot="1" x14ac:dyDescent="0.4">
      <c r="A228" s="42" t="s">
        <v>980</v>
      </c>
      <c r="B228" s="43" t="s">
        <v>981</v>
      </c>
      <c r="C228" s="44">
        <f>SUM(C229)</f>
        <v>0</v>
      </c>
      <c r="D228" s="44">
        <f>SUM(D229)</f>
        <v>0</v>
      </c>
      <c r="E228" s="45">
        <f>SUM(E229)</f>
        <v>0</v>
      </c>
    </row>
    <row r="229" spans="1:5" ht="16" thickBot="1" x14ac:dyDescent="0.4">
      <c r="A229" s="46" t="s">
        <v>982</v>
      </c>
      <c r="B229" s="47" t="s">
        <v>981</v>
      </c>
      <c r="C229" s="48">
        <v>0</v>
      </c>
      <c r="D229" s="48"/>
      <c r="E229" s="49">
        <f>C229+D229</f>
        <v>0</v>
      </c>
    </row>
    <row r="230" spans="1:5" ht="16" thickBot="1" x14ac:dyDescent="0.4">
      <c r="A230" s="42" t="s">
        <v>983</v>
      </c>
      <c r="B230" s="43" t="s">
        <v>984</v>
      </c>
      <c r="C230" s="44">
        <f>SUM(C231)</f>
        <v>46503313</v>
      </c>
      <c r="D230" s="44">
        <f>SUM(D231)</f>
        <v>0</v>
      </c>
      <c r="E230" s="45">
        <f>SUM(E231)</f>
        <v>46503313</v>
      </c>
    </row>
    <row r="231" spans="1:5" ht="16" thickBot="1" x14ac:dyDescent="0.4">
      <c r="A231" s="46" t="s">
        <v>985</v>
      </c>
      <c r="B231" s="47" t="s">
        <v>986</v>
      </c>
      <c r="C231" s="48">
        <v>46503313</v>
      </c>
      <c r="D231" s="48"/>
      <c r="E231" s="49">
        <f>C231+D231</f>
        <v>46503313</v>
      </c>
    </row>
    <row r="232" spans="1:5" ht="16" thickBot="1" x14ac:dyDescent="0.4">
      <c r="A232" s="38">
        <v>6.2</v>
      </c>
      <c r="B232" s="51" t="s">
        <v>987</v>
      </c>
      <c r="C232" s="40">
        <v>0</v>
      </c>
      <c r="D232" s="40">
        <v>0</v>
      </c>
      <c r="E232" s="41">
        <v>0</v>
      </c>
    </row>
    <row r="233" spans="1:5" ht="16" thickBot="1" x14ac:dyDescent="0.4">
      <c r="A233" s="38">
        <v>6.3</v>
      </c>
      <c r="B233" s="51" t="s">
        <v>988</v>
      </c>
      <c r="C233" s="40">
        <f t="shared" ref="C233:E234" si="30">SUM(C234)</f>
        <v>538398</v>
      </c>
      <c r="D233" s="40">
        <f t="shared" si="30"/>
        <v>0</v>
      </c>
      <c r="E233" s="41">
        <f t="shared" si="30"/>
        <v>538398</v>
      </c>
    </row>
    <row r="234" spans="1:5" ht="16" thickBot="1" x14ac:dyDescent="0.4">
      <c r="A234" s="42" t="s">
        <v>989</v>
      </c>
      <c r="B234" s="43" t="s">
        <v>667</v>
      </c>
      <c r="C234" s="44">
        <f t="shared" si="30"/>
        <v>538398</v>
      </c>
      <c r="D234" s="44">
        <f t="shared" si="30"/>
        <v>0</v>
      </c>
      <c r="E234" s="45">
        <f t="shared" si="30"/>
        <v>538398</v>
      </c>
    </row>
    <row r="235" spans="1:5" ht="16" thickBot="1" x14ac:dyDescent="0.4">
      <c r="A235" s="46" t="s">
        <v>990</v>
      </c>
      <c r="B235" s="47" t="s">
        <v>991</v>
      </c>
      <c r="C235" s="48">
        <v>538398</v>
      </c>
      <c r="D235" s="48"/>
      <c r="E235" s="49">
        <f>C235+D235</f>
        <v>538398</v>
      </c>
    </row>
    <row r="236" spans="1:5" ht="47" thickBot="1" x14ac:dyDescent="0.4">
      <c r="A236" s="38">
        <v>6.9</v>
      </c>
      <c r="B236" s="51" t="s">
        <v>992</v>
      </c>
      <c r="C236" s="40">
        <f t="shared" ref="C236:E237" si="31">SUM(C237)</f>
        <v>0</v>
      </c>
      <c r="D236" s="40">
        <f t="shared" si="31"/>
        <v>0</v>
      </c>
      <c r="E236" s="41">
        <f t="shared" si="31"/>
        <v>0</v>
      </c>
    </row>
    <row r="237" spans="1:5" ht="31.5" thickBot="1" x14ac:dyDescent="0.4">
      <c r="A237" s="38" t="s">
        <v>993</v>
      </c>
      <c r="B237" s="51" t="s">
        <v>994</v>
      </c>
      <c r="C237" s="40">
        <f t="shared" si="31"/>
        <v>0</v>
      </c>
      <c r="D237" s="40">
        <f t="shared" si="31"/>
        <v>0</v>
      </c>
      <c r="E237" s="41">
        <f t="shared" si="31"/>
        <v>0</v>
      </c>
    </row>
    <row r="238" spans="1:5" ht="31.5" thickBot="1" x14ac:dyDescent="0.4">
      <c r="A238" s="46" t="s">
        <v>995</v>
      </c>
      <c r="B238" s="47" t="s">
        <v>996</v>
      </c>
      <c r="C238" s="48">
        <v>0</v>
      </c>
      <c r="D238" s="48"/>
      <c r="E238" s="49">
        <f>C238+D238</f>
        <v>0</v>
      </c>
    </row>
    <row r="239" spans="1:5" ht="31.5" thickBot="1" x14ac:dyDescent="0.4">
      <c r="A239" s="52">
        <v>7</v>
      </c>
      <c r="B239" s="53" t="s">
        <v>997</v>
      </c>
      <c r="C239" s="54">
        <f>SUM(C240+C241+C242+C243+C244+C245+C246+C247+C248+C249)</f>
        <v>0</v>
      </c>
      <c r="D239" s="54">
        <f>SUM(D240+D241+D242+D243+D244+D245+D246+D247+D248+D249)</f>
        <v>0</v>
      </c>
      <c r="E239" s="55">
        <f>SUM(E240+E241+E242+E243+E244+E245+E246+E247+E248+E249)</f>
        <v>0</v>
      </c>
    </row>
    <row r="240" spans="1:5" ht="31.5" thickBot="1" x14ac:dyDescent="0.4">
      <c r="A240" s="38">
        <v>7.1</v>
      </c>
      <c r="B240" s="51" t="s">
        <v>998</v>
      </c>
      <c r="C240" s="40">
        <v>0</v>
      </c>
      <c r="D240" s="40">
        <v>0</v>
      </c>
      <c r="E240" s="41">
        <v>0</v>
      </c>
    </row>
    <row r="241" spans="1:5" ht="31.5" thickBot="1" x14ac:dyDescent="0.4">
      <c r="A241" s="38">
        <v>7.2</v>
      </c>
      <c r="B241" s="51" t="s">
        <v>999</v>
      </c>
      <c r="C241" s="40">
        <v>0</v>
      </c>
      <c r="D241" s="40">
        <v>0</v>
      </c>
      <c r="E241" s="41">
        <v>0</v>
      </c>
    </row>
    <row r="242" spans="1:5" ht="47" thickBot="1" x14ac:dyDescent="0.4">
      <c r="A242" s="38">
        <v>7.3</v>
      </c>
      <c r="B242" s="51" t="s">
        <v>1000</v>
      </c>
      <c r="C242" s="40">
        <v>0</v>
      </c>
      <c r="D242" s="40">
        <v>0</v>
      </c>
      <c r="E242" s="41">
        <v>0</v>
      </c>
    </row>
    <row r="243" spans="1:5" ht="47" thickBot="1" x14ac:dyDescent="0.4">
      <c r="A243" s="38">
        <v>7.4</v>
      </c>
      <c r="B243" s="51" t="s">
        <v>1001</v>
      </c>
      <c r="C243" s="40">
        <v>0</v>
      </c>
      <c r="D243" s="40">
        <v>0</v>
      </c>
      <c r="E243" s="41">
        <v>0</v>
      </c>
    </row>
    <row r="244" spans="1:5" ht="47" thickBot="1" x14ac:dyDescent="0.4">
      <c r="A244" s="38">
        <v>7.5</v>
      </c>
      <c r="B244" s="51" t="s">
        <v>1002</v>
      </c>
      <c r="C244" s="40">
        <v>0</v>
      </c>
      <c r="D244" s="40">
        <v>0</v>
      </c>
      <c r="E244" s="41">
        <v>0</v>
      </c>
    </row>
    <row r="245" spans="1:5" ht="47" thickBot="1" x14ac:dyDescent="0.4">
      <c r="A245" s="38">
        <v>7.6</v>
      </c>
      <c r="B245" s="51" t="s">
        <v>1003</v>
      </c>
      <c r="C245" s="40">
        <v>0</v>
      </c>
      <c r="D245" s="40">
        <v>0</v>
      </c>
      <c r="E245" s="41">
        <v>0</v>
      </c>
    </row>
    <row r="246" spans="1:5" ht="47" thickBot="1" x14ac:dyDescent="0.4">
      <c r="A246" s="38">
        <v>7.7</v>
      </c>
      <c r="B246" s="51" t="s">
        <v>1004</v>
      </c>
      <c r="C246" s="40">
        <v>0</v>
      </c>
      <c r="D246" s="40">
        <v>0</v>
      </c>
      <c r="E246" s="41">
        <v>0</v>
      </c>
    </row>
    <row r="247" spans="1:5" ht="31.5" thickBot="1" x14ac:dyDescent="0.4">
      <c r="A247" s="38">
        <v>7.8</v>
      </c>
      <c r="B247" s="51" t="s">
        <v>1005</v>
      </c>
      <c r="C247" s="40">
        <v>0</v>
      </c>
      <c r="D247" s="40">
        <v>0</v>
      </c>
      <c r="E247" s="41">
        <v>0</v>
      </c>
    </row>
    <row r="248" spans="1:5" ht="16" thickBot="1" x14ac:dyDescent="0.4">
      <c r="A248" s="38">
        <v>7.9</v>
      </c>
      <c r="B248" s="51" t="s">
        <v>1006</v>
      </c>
      <c r="C248" s="40">
        <f t="shared" ref="C248:E249" si="32">SUM(C249)</f>
        <v>0</v>
      </c>
      <c r="D248" s="40">
        <f t="shared" si="32"/>
        <v>0</v>
      </c>
      <c r="E248" s="41">
        <f t="shared" si="32"/>
        <v>0</v>
      </c>
    </row>
    <row r="249" spans="1:5" ht="16" thickBot="1" x14ac:dyDescent="0.4">
      <c r="A249" s="57" t="s">
        <v>1007</v>
      </c>
      <c r="B249" s="43" t="s">
        <v>1008</v>
      </c>
      <c r="C249" s="44">
        <f t="shared" si="32"/>
        <v>0</v>
      </c>
      <c r="D249" s="44">
        <f t="shared" si="32"/>
        <v>0</v>
      </c>
      <c r="E249" s="45">
        <f t="shared" si="32"/>
        <v>0</v>
      </c>
    </row>
    <row r="250" spans="1:5" ht="16" thickBot="1" x14ac:dyDescent="0.4">
      <c r="A250" s="46" t="s">
        <v>1009</v>
      </c>
      <c r="B250" s="47" t="s">
        <v>1010</v>
      </c>
      <c r="C250" s="48">
        <v>0</v>
      </c>
      <c r="D250" s="48"/>
      <c r="E250" s="49">
        <f>C250+D250</f>
        <v>0</v>
      </c>
    </row>
    <row r="251" spans="1:5" ht="47" thickBot="1" x14ac:dyDescent="0.4">
      <c r="A251" s="52">
        <v>8</v>
      </c>
      <c r="B251" s="53" t="s">
        <v>1011</v>
      </c>
      <c r="C251" s="54">
        <f>SUM(C252+C267+C273+C278+C285)</f>
        <v>2219608247</v>
      </c>
      <c r="D251" s="54">
        <f>SUM(D252+D267+D273+D278+D285)</f>
        <v>0</v>
      </c>
      <c r="E251" s="55">
        <f>SUM(E252+E267+E273+E278+E285)</f>
        <v>2219608247</v>
      </c>
    </row>
    <row r="252" spans="1:5" ht="16" thickBot="1" x14ac:dyDescent="0.4">
      <c r="A252" s="38">
        <v>8.1</v>
      </c>
      <c r="B252" s="51" t="s">
        <v>1012</v>
      </c>
      <c r="C252" s="40">
        <f>SUM(C253+C265)</f>
        <v>1405560877</v>
      </c>
      <c r="D252" s="40">
        <f>SUM(D253+D265)</f>
        <v>0</v>
      </c>
      <c r="E252" s="41">
        <f>SUM(E253+E265)</f>
        <v>1405560877</v>
      </c>
    </row>
    <row r="253" spans="1:5" ht="16" thickBot="1" x14ac:dyDescent="0.4">
      <c r="A253" s="42" t="s">
        <v>1013</v>
      </c>
      <c r="B253" s="43" t="s">
        <v>1014</v>
      </c>
      <c r="C253" s="44">
        <f>SUM(C254:C264)</f>
        <v>1174940879</v>
      </c>
      <c r="D253" s="44">
        <f>SUM(D254:D264)</f>
        <v>0</v>
      </c>
      <c r="E253" s="45">
        <f>SUM(E254:E264)</f>
        <v>1174940879</v>
      </c>
    </row>
    <row r="254" spans="1:5" ht="16" thickBot="1" x14ac:dyDescent="0.4">
      <c r="A254" s="46" t="s">
        <v>1015</v>
      </c>
      <c r="B254" s="47" t="s">
        <v>1016</v>
      </c>
      <c r="C254" s="48">
        <v>692084823</v>
      </c>
      <c r="D254" s="48"/>
      <c r="E254" s="49">
        <f t="shared" ref="E254:E264" si="33">C254+D254</f>
        <v>692084823</v>
      </c>
    </row>
    <row r="255" spans="1:5" ht="16" thickBot="1" x14ac:dyDescent="0.4">
      <c r="A255" s="46" t="s">
        <v>1017</v>
      </c>
      <c r="B255" s="47" t="s">
        <v>1018</v>
      </c>
      <c r="C255" s="48">
        <v>142172499</v>
      </c>
      <c r="D255" s="48"/>
      <c r="E255" s="49">
        <f t="shared" si="33"/>
        <v>142172499</v>
      </c>
    </row>
    <row r="256" spans="1:5" ht="16" thickBot="1" x14ac:dyDescent="0.4">
      <c r="A256" s="46" t="s">
        <v>1019</v>
      </c>
      <c r="B256" s="47" t="s">
        <v>1020</v>
      </c>
      <c r="C256" s="48">
        <v>62795406</v>
      </c>
      <c r="D256" s="48"/>
      <c r="E256" s="49">
        <f t="shared" si="33"/>
        <v>62795406</v>
      </c>
    </row>
    <row r="257" spans="1:5" ht="16" thickBot="1" x14ac:dyDescent="0.4">
      <c r="A257" s="46" t="s">
        <v>1021</v>
      </c>
      <c r="B257" s="47" t="s">
        <v>1022</v>
      </c>
      <c r="C257" s="48">
        <v>0</v>
      </c>
      <c r="D257" s="48"/>
      <c r="E257" s="49">
        <f t="shared" si="33"/>
        <v>0</v>
      </c>
    </row>
    <row r="258" spans="1:5" ht="16" thickBot="1" x14ac:dyDescent="0.4">
      <c r="A258" s="46" t="s">
        <v>1023</v>
      </c>
      <c r="B258" s="47" t="s">
        <v>1024</v>
      </c>
      <c r="C258" s="48">
        <v>0</v>
      </c>
      <c r="D258" s="48"/>
      <c r="E258" s="49">
        <f t="shared" si="33"/>
        <v>0</v>
      </c>
    </row>
    <row r="259" spans="1:5" ht="16" thickBot="1" x14ac:dyDescent="0.4">
      <c r="A259" s="46" t="s">
        <v>1025</v>
      </c>
      <c r="B259" s="47" t="s">
        <v>1026</v>
      </c>
      <c r="C259" s="48">
        <v>22758028</v>
      </c>
      <c r="D259" s="48"/>
      <c r="E259" s="49">
        <f t="shared" si="33"/>
        <v>22758028</v>
      </c>
    </row>
    <row r="260" spans="1:5" ht="16" thickBot="1" x14ac:dyDescent="0.4">
      <c r="A260" s="46" t="s">
        <v>1027</v>
      </c>
      <c r="B260" s="47" t="s">
        <v>1028</v>
      </c>
      <c r="C260" s="48">
        <v>0</v>
      </c>
      <c r="D260" s="48"/>
      <c r="E260" s="49">
        <f t="shared" si="33"/>
        <v>0</v>
      </c>
    </row>
    <row r="261" spans="1:5" ht="16" thickBot="1" x14ac:dyDescent="0.4">
      <c r="A261" s="46" t="s">
        <v>1029</v>
      </c>
      <c r="B261" s="47" t="s">
        <v>1030</v>
      </c>
      <c r="C261" s="48">
        <v>0</v>
      </c>
      <c r="D261" s="48"/>
      <c r="E261" s="49">
        <f t="shared" si="33"/>
        <v>0</v>
      </c>
    </row>
    <row r="262" spans="1:5" ht="16" thickBot="1" x14ac:dyDescent="0.4">
      <c r="A262" s="46" t="s">
        <v>1031</v>
      </c>
      <c r="B262" s="47" t="s">
        <v>1032</v>
      </c>
      <c r="C262" s="48">
        <v>20135516</v>
      </c>
      <c r="D262" s="48"/>
      <c r="E262" s="49">
        <f t="shared" si="33"/>
        <v>20135516</v>
      </c>
    </row>
    <row r="263" spans="1:5" ht="16" thickBot="1" x14ac:dyDescent="0.4">
      <c r="A263" s="46" t="s">
        <v>1033</v>
      </c>
      <c r="B263" s="47" t="s">
        <v>1034</v>
      </c>
      <c r="C263" s="48">
        <v>148405979</v>
      </c>
      <c r="D263" s="48"/>
      <c r="E263" s="49">
        <f t="shared" si="33"/>
        <v>148405979</v>
      </c>
    </row>
    <row r="264" spans="1:5" ht="16" thickBot="1" x14ac:dyDescent="0.4">
      <c r="A264" s="46" t="s">
        <v>1035</v>
      </c>
      <c r="B264" s="47" t="s">
        <v>1036</v>
      </c>
      <c r="C264" s="48">
        <v>86588628</v>
      </c>
      <c r="D264" s="48"/>
      <c r="E264" s="49">
        <f t="shared" si="33"/>
        <v>86588628</v>
      </c>
    </row>
    <row r="265" spans="1:5" ht="16" thickBot="1" x14ac:dyDescent="0.4">
      <c r="A265" s="42" t="s">
        <v>1037</v>
      </c>
      <c r="B265" s="43" t="s">
        <v>1038</v>
      </c>
      <c r="C265" s="44">
        <f>SUM(C266)</f>
        <v>230619998</v>
      </c>
      <c r="D265" s="44">
        <f>SUM(D266)</f>
        <v>0</v>
      </c>
      <c r="E265" s="45">
        <f>SUM(E266)</f>
        <v>230619998</v>
      </c>
    </row>
    <row r="266" spans="1:5" ht="16" thickBot="1" x14ac:dyDescent="0.4">
      <c r="A266" s="46" t="s">
        <v>1039</v>
      </c>
      <c r="B266" s="47" t="s">
        <v>1040</v>
      </c>
      <c r="C266" s="48">
        <v>230619998</v>
      </c>
      <c r="D266" s="48"/>
      <c r="E266" s="49">
        <f>C266+D266</f>
        <v>230619998</v>
      </c>
    </row>
    <row r="267" spans="1:5" ht="16" thickBot="1" x14ac:dyDescent="0.4">
      <c r="A267" s="38">
        <v>8.1999999999999993</v>
      </c>
      <c r="B267" s="51" t="s">
        <v>1041</v>
      </c>
      <c r="C267" s="40">
        <f>SUM(C268)</f>
        <v>783134796</v>
      </c>
      <c r="D267" s="40">
        <f>SUM(D268)</f>
        <v>0</v>
      </c>
      <c r="E267" s="41">
        <f>SUM(E268)</f>
        <v>783134796</v>
      </c>
    </row>
    <row r="268" spans="1:5" ht="16" thickBot="1" x14ac:dyDescent="0.4">
      <c r="A268" s="42" t="s">
        <v>1042</v>
      </c>
      <c r="B268" s="43" t="s">
        <v>1043</v>
      </c>
      <c r="C268" s="44">
        <f>SUM(C269:C272)</f>
        <v>783134796</v>
      </c>
      <c r="D268" s="44">
        <f>SUM(D269:D272)</f>
        <v>0</v>
      </c>
      <c r="E268" s="45">
        <f>SUM(E269:E272)</f>
        <v>783134796</v>
      </c>
    </row>
    <row r="269" spans="1:5" ht="16" thickBot="1" x14ac:dyDescent="0.4">
      <c r="A269" s="46" t="s">
        <v>1044</v>
      </c>
      <c r="B269" s="47" t="s">
        <v>1045</v>
      </c>
      <c r="C269" s="48">
        <v>112663039</v>
      </c>
      <c r="D269" s="48"/>
      <c r="E269" s="49">
        <f t="shared" ref="E269:E272" si="34">C269+D269</f>
        <v>112663039</v>
      </c>
    </row>
    <row r="270" spans="1:5" ht="16" thickBot="1" x14ac:dyDescent="0.4">
      <c r="A270" s="46" t="s">
        <v>1046</v>
      </c>
      <c r="B270" s="47" t="s">
        <v>1047</v>
      </c>
      <c r="C270" s="48">
        <v>0</v>
      </c>
      <c r="D270" s="48"/>
      <c r="E270" s="49">
        <f t="shared" si="34"/>
        <v>0</v>
      </c>
    </row>
    <row r="271" spans="1:5" ht="16" thickBot="1" x14ac:dyDescent="0.4">
      <c r="A271" s="46" t="s">
        <v>1048</v>
      </c>
      <c r="B271" s="47" t="s">
        <v>1049</v>
      </c>
      <c r="C271" s="48">
        <v>670471757</v>
      </c>
      <c r="D271" s="48"/>
      <c r="E271" s="49">
        <f t="shared" si="34"/>
        <v>670471757</v>
      </c>
    </row>
    <row r="272" spans="1:5" ht="31.5" thickBot="1" x14ac:dyDescent="0.4">
      <c r="A272" s="46" t="s">
        <v>1050</v>
      </c>
      <c r="B272" s="47" t="s">
        <v>1051</v>
      </c>
      <c r="C272" s="48">
        <v>0</v>
      </c>
      <c r="D272" s="48"/>
      <c r="E272" s="49">
        <f t="shared" si="34"/>
        <v>0</v>
      </c>
    </row>
    <row r="273" spans="1:5" ht="16" thickBot="1" x14ac:dyDescent="0.4">
      <c r="A273" s="38">
        <v>8.3000000000000007</v>
      </c>
      <c r="B273" s="51" t="s">
        <v>1052</v>
      </c>
      <c r="C273" s="40">
        <f>SUM(C274)</f>
        <v>0</v>
      </c>
      <c r="D273" s="40">
        <f>SUM(D274)</f>
        <v>0</v>
      </c>
      <c r="E273" s="41">
        <f>SUM(E274)</f>
        <v>0</v>
      </c>
    </row>
    <row r="274" spans="1:5" ht="16" thickBot="1" x14ac:dyDescent="0.4">
      <c r="A274" s="42" t="s">
        <v>1053</v>
      </c>
      <c r="B274" s="43" t="s">
        <v>1054</v>
      </c>
      <c r="C274" s="44">
        <f>SUM(C275:C277)</f>
        <v>0</v>
      </c>
      <c r="D274" s="44">
        <f>SUM(D275:D277)</f>
        <v>0</v>
      </c>
      <c r="E274" s="45">
        <f>SUM(E275:E277)</f>
        <v>0</v>
      </c>
    </row>
    <row r="275" spans="1:5" ht="16" thickBot="1" x14ac:dyDescent="0.4">
      <c r="A275" s="46" t="s">
        <v>1055</v>
      </c>
      <c r="B275" s="47" t="s">
        <v>1056</v>
      </c>
      <c r="C275" s="48">
        <v>0</v>
      </c>
      <c r="D275" s="48"/>
      <c r="E275" s="49">
        <f t="shared" ref="E275:E277" si="35">C275+D275</f>
        <v>0</v>
      </c>
    </row>
    <row r="276" spans="1:5" ht="16" thickBot="1" x14ac:dyDescent="0.4">
      <c r="A276" s="46" t="s">
        <v>1057</v>
      </c>
      <c r="B276" s="47" t="s">
        <v>1058</v>
      </c>
      <c r="C276" s="48">
        <v>0</v>
      </c>
      <c r="D276" s="48"/>
      <c r="E276" s="49">
        <f t="shared" si="35"/>
        <v>0</v>
      </c>
    </row>
    <row r="277" spans="1:5" ht="16" thickBot="1" x14ac:dyDescent="0.4">
      <c r="A277" s="46" t="s">
        <v>1059</v>
      </c>
      <c r="B277" s="47" t="s">
        <v>1060</v>
      </c>
      <c r="C277" s="48">
        <v>0</v>
      </c>
      <c r="D277" s="48"/>
      <c r="E277" s="49">
        <f t="shared" si="35"/>
        <v>0</v>
      </c>
    </row>
    <row r="278" spans="1:5" ht="16" thickBot="1" x14ac:dyDescent="0.4">
      <c r="A278" s="38">
        <v>8.4</v>
      </c>
      <c r="B278" s="51" t="s">
        <v>1061</v>
      </c>
      <c r="C278" s="44">
        <f>SUM(C279)</f>
        <v>30912574</v>
      </c>
      <c r="D278" s="44">
        <f>SUM(D279)</f>
        <v>0</v>
      </c>
      <c r="E278" s="45">
        <f>SUM(E279)</f>
        <v>30912574</v>
      </c>
    </row>
    <row r="279" spans="1:5" ht="16" thickBot="1" x14ac:dyDescent="0.4">
      <c r="A279" s="38" t="s">
        <v>1062</v>
      </c>
      <c r="B279" s="51" t="s">
        <v>1063</v>
      </c>
      <c r="C279" s="44">
        <f>SUM(C280:C284)</f>
        <v>30912574</v>
      </c>
      <c r="D279" s="44">
        <f>SUM(D280:D284)</f>
        <v>0</v>
      </c>
      <c r="E279" s="45">
        <f>SUM(E280:E284)</f>
        <v>30912574</v>
      </c>
    </row>
    <row r="280" spans="1:5" ht="16" thickBot="1" x14ac:dyDescent="0.4">
      <c r="A280" s="46" t="s">
        <v>1064</v>
      </c>
      <c r="B280" s="47" t="s">
        <v>1065</v>
      </c>
      <c r="C280" s="48">
        <v>809</v>
      </c>
      <c r="D280" s="48"/>
      <c r="E280" s="49">
        <f t="shared" ref="E280:E284" si="36">C280+D280</f>
        <v>809</v>
      </c>
    </row>
    <row r="281" spans="1:5" ht="16" thickBot="1" x14ac:dyDescent="0.4">
      <c r="A281" s="46" t="s">
        <v>1066</v>
      </c>
      <c r="B281" s="47" t="s">
        <v>1067</v>
      </c>
      <c r="C281" s="48">
        <v>4418319</v>
      </c>
      <c r="D281" s="48"/>
      <c r="E281" s="49">
        <f t="shared" si="36"/>
        <v>4418319</v>
      </c>
    </row>
    <row r="282" spans="1:5" ht="16" thickBot="1" x14ac:dyDescent="0.4">
      <c r="A282" s="46" t="s">
        <v>1068</v>
      </c>
      <c r="B282" s="47" t="s">
        <v>1069</v>
      </c>
      <c r="C282" s="48">
        <v>26493446</v>
      </c>
      <c r="D282" s="48"/>
      <c r="E282" s="49">
        <f t="shared" si="36"/>
        <v>26493446</v>
      </c>
    </row>
    <row r="283" spans="1:5" ht="16" thickBot="1" x14ac:dyDescent="0.4">
      <c r="A283" s="46" t="s">
        <v>1070</v>
      </c>
      <c r="B283" s="47" t="s">
        <v>1071</v>
      </c>
      <c r="C283" s="48">
        <v>0</v>
      </c>
      <c r="D283" s="48"/>
      <c r="E283" s="49">
        <f t="shared" si="36"/>
        <v>0</v>
      </c>
    </row>
    <row r="284" spans="1:5" ht="16" thickBot="1" x14ac:dyDescent="0.4">
      <c r="A284" s="46" t="s">
        <v>1072</v>
      </c>
      <c r="B284" s="47" t="s">
        <v>1073</v>
      </c>
      <c r="C284" s="48">
        <v>0</v>
      </c>
      <c r="D284" s="48"/>
      <c r="E284" s="49">
        <f t="shared" si="36"/>
        <v>0</v>
      </c>
    </row>
    <row r="285" spans="1:5" ht="16" thickBot="1" x14ac:dyDescent="0.4">
      <c r="A285" s="38">
        <v>8.5</v>
      </c>
      <c r="B285" s="51" t="s">
        <v>1074</v>
      </c>
      <c r="C285" s="40">
        <v>0</v>
      </c>
      <c r="D285" s="40">
        <v>0</v>
      </c>
      <c r="E285" s="41">
        <v>0</v>
      </c>
    </row>
    <row r="286" spans="1:5" ht="31.5" thickBot="1" x14ac:dyDescent="0.4">
      <c r="A286" s="52">
        <v>9</v>
      </c>
      <c r="B286" s="53" t="s">
        <v>1075</v>
      </c>
      <c r="C286" s="54">
        <f>SUM(C287+C290+C295+C296)</f>
        <v>0</v>
      </c>
      <c r="D286" s="54">
        <f>SUM(D287+D290+D295+D296)</f>
        <v>22000000</v>
      </c>
      <c r="E286" s="55">
        <f>SUM(E287+E290+E295+E296)</f>
        <v>22000000</v>
      </c>
    </row>
    <row r="287" spans="1:5" ht="16" thickBot="1" x14ac:dyDescent="0.4">
      <c r="A287" s="38">
        <v>9.1</v>
      </c>
      <c r="B287" s="51" t="s">
        <v>1076</v>
      </c>
      <c r="C287" s="40">
        <f t="shared" ref="C287:E288" si="37">SUM(C288)</f>
        <v>0</v>
      </c>
      <c r="D287" s="40">
        <f t="shared" si="37"/>
        <v>0</v>
      </c>
      <c r="E287" s="41">
        <f t="shared" si="37"/>
        <v>0</v>
      </c>
    </row>
    <row r="288" spans="1:5" ht="16" thickBot="1" x14ac:dyDescent="0.4">
      <c r="A288" s="42" t="s">
        <v>1077</v>
      </c>
      <c r="B288" s="43" t="s">
        <v>1078</v>
      </c>
      <c r="C288" s="44">
        <f t="shared" si="37"/>
        <v>0</v>
      </c>
      <c r="D288" s="44">
        <f t="shared" si="37"/>
        <v>0</v>
      </c>
      <c r="E288" s="45">
        <f t="shared" si="37"/>
        <v>0</v>
      </c>
    </row>
    <row r="289" spans="1:5" ht="16" thickBot="1" x14ac:dyDescent="0.4">
      <c r="A289" s="46" t="s">
        <v>1079</v>
      </c>
      <c r="B289" s="47" t="s">
        <v>1078</v>
      </c>
      <c r="C289" s="48">
        <v>0</v>
      </c>
      <c r="D289" s="48"/>
      <c r="E289" s="49">
        <f>C289+D289</f>
        <v>0</v>
      </c>
    </row>
    <row r="290" spans="1:5" ht="16" thickBot="1" x14ac:dyDescent="0.4">
      <c r="A290" s="38">
        <v>9.3000000000000007</v>
      </c>
      <c r="B290" s="51" t="s">
        <v>447</v>
      </c>
      <c r="C290" s="40">
        <f t="shared" ref="C290:E291" si="38">SUM(C291)</f>
        <v>0</v>
      </c>
      <c r="D290" s="40">
        <f t="shared" si="38"/>
        <v>22000000</v>
      </c>
      <c r="E290" s="41">
        <f t="shared" si="38"/>
        <v>22000000</v>
      </c>
    </row>
    <row r="291" spans="1:5" ht="16" thickBot="1" x14ac:dyDescent="0.4">
      <c r="A291" s="42" t="s">
        <v>1080</v>
      </c>
      <c r="B291" s="43" t="s">
        <v>1081</v>
      </c>
      <c r="C291" s="44">
        <f t="shared" si="38"/>
        <v>0</v>
      </c>
      <c r="D291" s="44">
        <f t="shared" si="38"/>
        <v>22000000</v>
      </c>
      <c r="E291" s="45">
        <f t="shared" si="38"/>
        <v>22000000</v>
      </c>
    </row>
    <row r="292" spans="1:5" ht="16" thickBot="1" x14ac:dyDescent="0.4">
      <c r="A292" s="46" t="s">
        <v>1082</v>
      </c>
      <c r="B292" s="47" t="s">
        <v>1081</v>
      </c>
      <c r="C292" s="48">
        <v>0</v>
      </c>
      <c r="D292" s="48">
        <v>22000000</v>
      </c>
      <c r="E292" s="49">
        <f>C292+D292</f>
        <v>22000000</v>
      </c>
    </row>
    <row r="293" spans="1:5" ht="16" thickBot="1" x14ac:dyDescent="0.4">
      <c r="A293" s="42" t="s">
        <v>1083</v>
      </c>
      <c r="B293" s="43" t="s">
        <v>1084</v>
      </c>
      <c r="C293" s="44">
        <v>0</v>
      </c>
      <c r="D293" s="44">
        <v>0</v>
      </c>
      <c r="E293" s="45">
        <v>0</v>
      </c>
    </row>
    <row r="294" spans="1:5" ht="16" thickBot="1" x14ac:dyDescent="0.4">
      <c r="A294" s="46" t="s">
        <v>1085</v>
      </c>
      <c r="B294" s="47" t="s">
        <v>1084</v>
      </c>
      <c r="C294" s="48">
        <v>0</v>
      </c>
      <c r="D294" s="48"/>
      <c r="E294" s="49">
        <f>C294+D294</f>
        <v>0</v>
      </c>
    </row>
    <row r="295" spans="1:5" ht="16" thickBot="1" x14ac:dyDescent="0.4">
      <c r="A295" s="38">
        <v>9.5</v>
      </c>
      <c r="B295" s="51" t="s">
        <v>1086</v>
      </c>
      <c r="C295" s="40">
        <v>0</v>
      </c>
      <c r="D295" s="40">
        <v>0</v>
      </c>
      <c r="E295" s="41">
        <v>0</v>
      </c>
    </row>
    <row r="296" spans="1:5" ht="31.5" thickBot="1" x14ac:dyDescent="0.4">
      <c r="A296" s="38">
        <v>9.6999999999999993</v>
      </c>
      <c r="B296" s="51" t="s">
        <v>1087</v>
      </c>
      <c r="C296" s="40">
        <v>0</v>
      </c>
      <c r="D296" s="40">
        <v>0</v>
      </c>
      <c r="E296" s="41">
        <v>0</v>
      </c>
    </row>
    <row r="297" spans="1:5" ht="16" thickBot="1" x14ac:dyDescent="0.4">
      <c r="A297" s="52">
        <v>10</v>
      </c>
      <c r="B297" s="53" t="s">
        <v>1088</v>
      </c>
      <c r="C297" s="54">
        <f>SUM(C298+C304+C305)</f>
        <v>0</v>
      </c>
      <c r="D297" s="54">
        <f>SUM(D298+D304+D305)</f>
        <v>0</v>
      </c>
      <c r="E297" s="55">
        <f>SUM(E298+E304+E305)</f>
        <v>0</v>
      </c>
    </row>
    <row r="298" spans="1:5" ht="16" thickBot="1" x14ac:dyDescent="0.4">
      <c r="A298" s="38">
        <v>10.1</v>
      </c>
      <c r="B298" s="51" t="s">
        <v>1089</v>
      </c>
      <c r="C298" s="40">
        <f>SUM(C299)</f>
        <v>0</v>
      </c>
      <c r="D298" s="40">
        <f>SUM(D299)</f>
        <v>0</v>
      </c>
      <c r="E298" s="41">
        <f>SUM(E299)</f>
        <v>0</v>
      </c>
    </row>
    <row r="299" spans="1:5" ht="16" thickBot="1" x14ac:dyDescent="0.4">
      <c r="A299" s="42" t="s">
        <v>1090</v>
      </c>
      <c r="B299" s="43" t="s">
        <v>1091</v>
      </c>
      <c r="C299" s="44">
        <f>SUM(C300:C303)</f>
        <v>0</v>
      </c>
      <c r="D299" s="44">
        <f>SUM(D300:D303)</f>
        <v>0</v>
      </c>
      <c r="E299" s="45">
        <f>SUM(E300:E303)</f>
        <v>0</v>
      </c>
    </row>
    <row r="300" spans="1:5" ht="16" thickBot="1" x14ac:dyDescent="0.4">
      <c r="A300" s="46" t="s">
        <v>1092</v>
      </c>
      <c r="B300" s="47" t="s">
        <v>1093</v>
      </c>
      <c r="C300" s="48">
        <v>0</v>
      </c>
      <c r="D300" s="48"/>
      <c r="E300" s="49">
        <f t="shared" ref="E300:E303" si="39">C300+D300</f>
        <v>0</v>
      </c>
    </row>
    <row r="301" spans="1:5" ht="16" thickBot="1" x14ac:dyDescent="0.4">
      <c r="A301" s="46" t="s">
        <v>1094</v>
      </c>
      <c r="B301" s="47" t="s">
        <v>1095</v>
      </c>
      <c r="C301" s="48">
        <v>0</v>
      </c>
      <c r="D301" s="48"/>
      <c r="E301" s="49">
        <f t="shared" si="39"/>
        <v>0</v>
      </c>
    </row>
    <row r="302" spans="1:5" ht="16" thickBot="1" x14ac:dyDescent="0.4">
      <c r="A302" s="46" t="s">
        <v>1096</v>
      </c>
      <c r="B302" s="47" t="s">
        <v>1097</v>
      </c>
      <c r="C302" s="48">
        <v>0</v>
      </c>
      <c r="D302" s="48"/>
      <c r="E302" s="49">
        <f t="shared" si="39"/>
        <v>0</v>
      </c>
    </row>
    <row r="303" spans="1:5" ht="16" thickBot="1" x14ac:dyDescent="0.4">
      <c r="A303" s="46" t="s">
        <v>1098</v>
      </c>
      <c r="B303" s="47" t="s">
        <v>1099</v>
      </c>
      <c r="C303" s="48">
        <v>0</v>
      </c>
      <c r="D303" s="48"/>
      <c r="E303" s="49">
        <f t="shared" si="39"/>
        <v>0</v>
      </c>
    </row>
    <row r="304" spans="1:5" ht="16" thickBot="1" x14ac:dyDescent="0.4">
      <c r="A304" s="38">
        <v>10.199999999999999</v>
      </c>
      <c r="B304" s="51" t="s">
        <v>1100</v>
      </c>
      <c r="C304" s="40">
        <v>0</v>
      </c>
      <c r="D304" s="40">
        <v>0</v>
      </c>
      <c r="E304" s="41">
        <v>0</v>
      </c>
    </row>
    <row r="305" spans="1:5" ht="16" thickBot="1" x14ac:dyDescent="0.4">
      <c r="A305" s="58">
        <v>10.3</v>
      </c>
      <c r="B305" s="59" t="s">
        <v>1101</v>
      </c>
      <c r="C305" s="60">
        <v>0</v>
      </c>
      <c r="D305" s="60">
        <v>0</v>
      </c>
      <c r="E305" s="61">
        <v>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Hoja1</vt:lpstr>
      <vt:lpstr>BASE</vt:lpstr>
      <vt:lpstr>Fuente </vt:lpstr>
      <vt:lpstr>Capitulo</vt:lpstr>
      <vt:lpstr>Administrativa</vt:lpstr>
      <vt:lpstr>Programa y Proyecto</vt:lpstr>
      <vt:lpstr>Tipo</vt:lpstr>
      <vt:lpstr>Economica</vt:lpstr>
      <vt:lpstr>Objeto</vt:lpstr>
      <vt:lpstr>Capitulo 6000</vt:lpstr>
      <vt:lpstr>Capitulo 9000</vt:lpstr>
      <vt:lpstr>Apoyos</vt:lpstr>
      <vt:lpstr>Fun y sub</vt:lpstr>
      <vt:lpstr>Estado del presupuesto</vt:lpstr>
      <vt:lpstr>Ley de ingresos</vt:lpstr>
      <vt:lpstr>'Ley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ROSALES RODRIGUEZ - PC-0543</dc:creator>
  <cp:lastModifiedBy>JUAN PABLO ROSALES RODRIGUEZ - PC-0543</cp:lastModifiedBy>
  <cp:lastPrinted>2025-02-06T22:32:51Z</cp:lastPrinted>
  <dcterms:created xsi:type="dcterms:W3CDTF">2025-01-17T19:13:51Z</dcterms:created>
  <dcterms:modified xsi:type="dcterms:W3CDTF">2025-02-06T22:34:45Z</dcterms:modified>
</cp:coreProperties>
</file>